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24226"/>
  <mc:AlternateContent xmlns:mc="http://schemas.openxmlformats.org/markup-compatibility/2006">
    <mc:Choice Requires="x15">
      <x15ac:absPath xmlns:x15ac="http://schemas.microsoft.com/office/spreadsheetml/2010/11/ac" url="https://therockcreekgroup.sharepoint.com/sites/Research/Research Tools/debt_statistics/output/"/>
    </mc:Choice>
  </mc:AlternateContent>
  <xr:revisionPtr revIDLastSave="8" documentId="8_{EE1E2D3F-48BA-4FD7-A1DB-D18F88778270}" xr6:coauthVersionLast="47" xr6:coauthVersionMax="47" xr10:uidLastSave="{30033103-9C47-4071-9B4F-81DD9B18B74F}"/>
  <bookViews>
    <workbookView xWindow="-120" yWindow="-120" windowWidth="29040" windowHeight="15840" tabRatio="665" xr2:uid="{00000000-000D-0000-FFFF-FFFF00000000}"/>
  </bookViews>
  <sheets>
    <sheet name="Debt Tables" sheetId="288" r:id="rId1"/>
    <sheet name="Debt Figures" sheetId="289" r:id="rId2"/>
    <sheet name="Table of contents" sheetId="29" r:id="rId3"/>
    <sheet name="A. General Information" sheetId="33" r:id="rId4"/>
    <sheet name="1_global debt figures 2022Q4" sheetId="275" r:id="rId5"/>
    <sheet name="2a_mature markets 2022Q4" sheetId="276" r:id="rId6"/>
    <sheet name="2b_mature markets 2022Q4 USD" sheetId="277" r:id="rId7"/>
    <sheet name="3a_emerging markets 2022Q4" sheetId="278" r:id="rId8"/>
    <sheet name="3b_emerging markets 2022Q4 USD" sheetId="279" r:id="rId9"/>
    <sheet name="4_foreign owner. of govt. sec." sheetId="9" r:id="rId10"/>
    <sheet name="5a_NFC debt curr breakdown" sheetId="280" r:id="rId11"/>
    <sheet name="5b_NFC debt curr breakdown USD" sheetId="281" r:id="rId12"/>
    <sheet name="6a_FS debt curr breakdown" sheetId="282" r:id="rId13"/>
    <sheet name="6b_FS debt curr breakdown USD" sheetId="283" r:id="rId14"/>
    <sheet name="7a_Gov debt curr breakdown" sheetId="284" r:id="rId15"/>
    <sheet name="7b_Gov debt curr breakdown USD" sheetId="285" r:id="rId16"/>
    <sheet name="8a_HH debt curr breakdown" sheetId="286" r:id="rId17"/>
    <sheet name="8b_HH debt curr breakdown USD" sheetId="287" r:id="rId18"/>
    <sheet name="9_EM bond redemption profile " sheetId="51" r:id="rId19"/>
    <sheet name="10_EM loan redemption profile" sheetId="52" r:id="rId20"/>
    <sheet name="11_Global bond markets" sheetId="113" r:id="rId21"/>
    <sheet name="12_SOE" sheetId="142" r:id="rId22"/>
  </sheets>
  <definedNames>
    <definedName name="_xlnm._FilterDatabase" localSheetId="4" hidden="1">'1_global debt figures 2022Q4'!#REF!</definedName>
    <definedName name="_xlnm._FilterDatabase" localSheetId="5" hidden="1">'2a_mature markets 2022Q4'!$BL$117:$BM$117</definedName>
    <definedName name="_xlnm._FilterDatabase" localSheetId="7" hidden="1">'3a_emerging markets 2022Q4'!$BP$115:$BQ$145</definedName>
    <definedName name="_xlnm._FilterDatabase" localSheetId="8" hidden="1">'3b_emerging markets 2022Q4 USD'!$BP$74:$BQ$74</definedName>
    <definedName name="_xlnm._FilterDatabase" localSheetId="9" hidden="1">'4_foreign owner. of govt. sec.'!$E$82:$F$82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13" i="289" l="1"/>
  <c r="F14" i="289"/>
  <c r="F15" i="289"/>
  <c r="F16" i="289"/>
  <c r="F17" i="289"/>
  <c r="F18" i="289"/>
  <c r="F19" i="289"/>
  <c r="F20" i="289"/>
  <c r="F21" i="289"/>
  <c r="F22" i="289"/>
  <c r="F23" i="289"/>
  <c r="F24" i="289"/>
  <c r="F25" i="289"/>
  <c r="F26" i="289"/>
  <c r="F27" i="289"/>
  <c r="F28" i="289"/>
  <c r="F29" i="289"/>
  <c r="F30" i="289"/>
  <c r="F31" i="289"/>
  <c r="F32" i="289"/>
  <c r="F33" i="289"/>
  <c r="F34" i="289"/>
  <c r="F35" i="289"/>
  <c r="F36" i="289"/>
  <c r="F37" i="289"/>
  <c r="F38" i="289"/>
  <c r="F39" i="289"/>
  <c r="F40" i="289"/>
  <c r="F41" i="289"/>
  <c r="F42" i="289"/>
  <c r="F43" i="289"/>
  <c r="F44" i="289"/>
  <c r="F45" i="289"/>
  <c r="F46" i="289"/>
  <c r="F47" i="289"/>
  <c r="F48" i="289"/>
  <c r="F49" i="289"/>
  <c r="F50" i="289"/>
  <c r="F51" i="289"/>
  <c r="F52" i="289"/>
  <c r="F53" i="289"/>
  <c r="F54" i="289"/>
  <c r="F55" i="289"/>
  <c r="F56" i="289"/>
  <c r="F57" i="289"/>
  <c r="F58" i="289"/>
  <c r="F59" i="289"/>
  <c r="F60" i="289"/>
  <c r="F61" i="289"/>
  <c r="F62" i="289"/>
  <c r="F63" i="289"/>
  <c r="F64" i="289"/>
  <c r="F65" i="289"/>
  <c r="F66" i="289"/>
  <c r="F67" i="289"/>
  <c r="F68" i="289"/>
  <c r="F69" i="289"/>
  <c r="F70" i="289"/>
  <c r="F71" i="289"/>
  <c r="F72" i="289"/>
  <c r="F73" i="289"/>
  <c r="F74" i="289"/>
  <c r="F75" i="289"/>
  <c r="F76" i="289"/>
  <c r="F77" i="289"/>
  <c r="F78" i="289"/>
  <c r="F79" i="289"/>
  <c r="F12" i="289"/>
  <c r="E13" i="289"/>
  <c r="E14" i="289"/>
  <c r="E15" i="289"/>
  <c r="E16" i="289"/>
  <c r="E17" i="289"/>
  <c r="E18" i="289"/>
  <c r="E19" i="289"/>
  <c r="E20" i="289"/>
  <c r="E21" i="289"/>
  <c r="E22" i="289"/>
  <c r="E23" i="289"/>
  <c r="E24" i="289"/>
  <c r="E25" i="289"/>
  <c r="E26" i="289"/>
  <c r="E27" i="289"/>
  <c r="E28" i="289"/>
  <c r="E29" i="289"/>
  <c r="E30" i="289"/>
  <c r="E31" i="289"/>
  <c r="E32" i="289"/>
  <c r="E33" i="289"/>
  <c r="E34" i="289"/>
  <c r="E35" i="289"/>
  <c r="E36" i="289"/>
  <c r="E37" i="289"/>
  <c r="E38" i="289"/>
  <c r="E39" i="289"/>
  <c r="E40" i="289"/>
  <c r="E41" i="289"/>
  <c r="E42" i="289"/>
  <c r="E43" i="289"/>
  <c r="E44" i="289"/>
  <c r="E45" i="289"/>
  <c r="E46" i="289"/>
  <c r="E47" i="289"/>
  <c r="E48" i="289"/>
  <c r="E49" i="289"/>
  <c r="E50" i="289"/>
  <c r="E51" i="289"/>
  <c r="E52" i="289"/>
  <c r="E53" i="289"/>
  <c r="E54" i="289"/>
  <c r="E55" i="289"/>
  <c r="E56" i="289"/>
  <c r="E57" i="289"/>
  <c r="E58" i="289"/>
  <c r="E59" i="289"/>
  <c r="E60" i="289"/>
  <c r="E61" i="289"/>
  <c r="E62" i="289"/>
  <c r="E63" i="289"/>
  <c r="E64" i="289"/>
  <c r="E65" i="289"/>
  <c r="E66" i="289"/>
  <c r="E67" i="289"/>
  <c r="E68" i="289"/>
  <c r="E69" i="289"/>
  <c r="E70" i="289"/>
  <c r="E71" i="289"/>
  <c r="E72" i="289"/>
  <c r="E73" i="289"/>
  <c r="E74" i="289"/>
  <c r="E75" i="289"/>
  <c r="E76" i="289"/>
  <c r="E77" i="289"/>
  <c r="E78" i="289"/>
  <c r="E79" i="289"/>
  <c r="E12" i="289"/>
  <c r="D9" i="289"/>
  <c r="D10" i="289"/>
  <c r="D11" i="289"/>
  <c r="D12" i="289"/>
  <c r="D13" i="289"/>
  <c r="D14" i="289"/>
  <c r="D15" i="289"/>
  <c r="D16" i="289"/>
  <c r="D17" i="289"/>
  <c r="D18" i="289"/>
  <c r="D19" i="289"/>
  <c r="D20" i="289"/>
  <c r="D21" i="289"/>
  <c r="D22" i="289"/>
  <c r="D23" i="289"/>
  <c r="D24" i="289"/>
  <c r="D25" i="289"/>
  <c r="D26" i="289"/>
  <c r="D27" i="289"/>
  <c r="D28" i="289"/>
  <c r="D29" i="289"/>
  <c r="D30" i="289"/>
  <c r="D31" i="289"/>
  <c r="D32" i="289"/>
  <c r="D33" i="289"/>
  <c r="D34" i="289"/>
  <c r="D35" i="289"/>
  <c r="D36" i="289"/>
  <c r="D37" i="289"/>
  <c r="D38" i="289"/>
  <c r="D39" i="289"/>
  <c r="D40" i="289"/>
  <c r="D41" i="289"/>
  <c r="D42" i="289"/>
  <c r="D43" i="289"/>
  <c r="D44" i="289"/>
  <c r="D45" i="289"/>
  <c r="D46" i="289"/>
  <c r="D47" i="289"/>
  <c r="D48" i="289"/>
  <c r="D49" i="289"/>
  <c r="D50" i="289"/>
  <c r="D51" i="289"/>
  <c r="D52" i="289"/>
  <c r="D53" i="289"/>
  <c r="D54" i="289"/>
  <c r="D55" i="289"/>
  <c r="D56" i="289"/>
  <c r="D57" i="289"/>
  <c r="D58" i="289"/>
  <c r="D59" i="289"/>
  <c r="D60" i="289"/>
  <c r="D61" i="289"/>
  <c r="D62" i="289"/>
  <c r="D63" i="289"/>
  <c r="D64" i="289"/>
  <c r="D65" i="289"/>
  <c r="D66" i="289"/>
  <c r="D67" i="289"/>
  <c r="D68" i="289"/>
  <c r="D69" i="289"/>
  <c r="D70" i="289"/>
  <c r="D71" i="289"/>
  <c r="D72" i="289"/>
  <c r="D73" i="289"/>
  <c r="D74" i="289"/>
  <c r="D75" i="289"/>
  <c r="D76" i="289"/>
  <c r="D77" i="289"/>
  <c r="D78" i="289"/>
  <c r="D79" i="289"/>
  <c r="D8" i="289"/>
  <c r="C9" i="289"/>
  <c r="C10" i="289"/>
  <c r="C11" i="289"/>
  <c r="C12" i="289"/>
  <c r="C13" i="289"/>
  <c r="C14" i="289"/>
  <c r="C15" i="289"/>
  <c r="C16" i="289"/>
  <c r="C17" i="289"/>
  <c r="C18" i="289"/>
  <c r="C19" i="289"/>
  <c r="C20" i="289"/>
  <c r="C21" i="289"/>
  <c r="C22" i="289"/>
  <c r="C23" i="289"/>
  <c r="C24" i="289"/>
  <c r="C25" i="289"/>
  <c r="C26" i="289"/>
  <c r="C27" i="289"/>
  <c r="C28" i="289"/>
  <c r="C29" i="289"/>
  <c r="C30" i="289"/>
  <c r="C31" i="289"/>
  <c r="C32" i="289"/>
  <c r="C33" i="289"/>
  <c r="C34" i="289"/>
  <c r="C35" i="289"/>
  <c r="C36" i="289"/>
  <c r="C37" i="289"/>
  <c r="C38" i="289"/>
  <c r="C39" i="289"/>
  <c r="C40" i="289"/>
  <c r="C41" i="289"/>
  <c r="C42" i="289"/>
  <c r="C43" i="289"/>
  <c r="C44" i="289"/>
  <c r="C45" i="289"/>
  <c r="C46" i="289"/>
  <c r="C47" i="289"/>
  <c r="C48" i="289"/>
  <c r="C49" i="289"/>
  <c r="C50" i="289"/>
  <c r="C51" i="289"/>
  <c r="C52" i="289"/>
  <c r="C53" i="289"/>
  <c r="C54" i="289"/>
  <c r="C55" i="289"/>
  <c r="C56" i="289"/>
  <c r="C57" i="289"/>
  <c r="C58" i="289"/>
  <c r="C59" i="289"/>
  <c r="C60" i="289"/>
  <c r="C61" i="289"/>
  <c r="C62" i="289"/>
  <c r="C63" i="289"/>
  <c r="C64" i="289"/>
  <c r="C65" i="289"/>
  <c r="C66" i="289"/>
  <c r="C67" i="289"/>
  <c r="C68" i="289"/>
  <c r="C69" i="289"/>
  <c r="C70" i="289"/>
  <c r="C71" i="289"/>
  <c r="C72" i="289"/>
  <c r="C73" i="289"/>
  <c r="C74" i="289"/>
  <c r="C75" i="289"/>
  <c r="C76" i="289"/>
  <c r="C77" i="289"/>
  <c r="C78" i="289"/>
  <c r="C79" i="289"/>
  <c r="C8" i="289"/>
  <c r="B6" i="277"/>
  <c r="B7" i="277"/>
  <c r="B8" i="277"/>
  <c r="B9" i="277"/>
  <c r="B10" i="277"/>
  <c r="B11" i="277"/>
  <c r="B12" i="277"/>
  <c r="B13" i="277"/>
  <c r="B14" i="277"/>
  <c r="B15" i="277"/>
  <c r="B16" i="277"/>
  <c r="B17" i="277"/>
  <c r="B18" i="277"/>
  <c r="B19" i="277"/>
  <c r="B20" i="277"/>
  <c r="B21" i="277"/>
  <c r="B22" i="277"/>
  <c r="B23" i="277"/>
  <c r="B24" i="277"/>
  <c r="B25" i="277"/>
  <c r="B26" i="277"/>
  <c r="B27" i="277"/>
  <c r="B28" i="277"/>
  <c r="B29" i="277"/>
  <c r="B30" i="277"/>
  <c r="B31" i="277"/>
  <c r="B32" i="277"/>
  <c r="B33" i="277"/>
  <c r="B34" i="277"/>
  <c r="B35" i="277"/>
  <c r="B36" i="277"/>
  <c r="B37" i="277"/>
  <c r="B38" i="277"/>
  <c r="B39" i="277"/>
  <c r="B40" i="277"/>
  <c r="B41" i="277"/>
  <c r="B42" i="277"/>
  <c r="B43" i="277"/>
  <c r="B44" i="277"/>
  <c r="B45" i="277"/>
  <c r="B46" i="277"/>
  <c r="B47" i="277"/>
  <c r="B48" i="277"/>
  <c r="B49" i="277"/>
  <c r="B50" i="277"/>
  <c r="B51" i="277"/>
  <c r="B52" i="277"/>
  <c r="B53" i="277"/>
  <c r="B54" i="277"/>
  <c r="B55" i="277"/>
  <c r="B56" i="277"/>
  <c r="B57" i="277"/>
  <c r="B58" i="277"/>
  <c r="B59" i="277"/>
  <c r="B60" i="277"/>
  <c r="B61" i="277"/>
  <c r="B62" i="277"/>
  <c r="B63" i="277"/>
  <c r="B64" i="277"/>
  <c r="B65" i="277"/>
  <c r="B66" i="277"/>
  <c r="B67" i="277"/>
  <c r="B68" i="277"/>
  <c r="B69" i="277"/>
  <c r="B70" i="277"/>
  <c r="B71" i="277"/>
  <c r="B72" i="277"/>
  <c r="B73" i="277"/>
  <c r="B74" i="277"/>
  <c r="B75" i="277"/>
  <c r="B76" i="277"/>
  <c r="B5" i="277"/>
  <c r="B8" i="289" a="1"/>
  <c r="B20" i="289" a="1"/>
  <c r="B48" i="289" a="1"/>
  <c r="B68" i="289" a="1"/>
  <c r="B24" i="288"/>
  <c r="B38" i="289" a="1"/>
  <c r="B59" i="289" a="1"/>
  <c r="B25" i="289" a="1"/>
  <c r="B63" i="289" a="1"/>
  <c r="B53" i="289" a="1"/>
  <c r="B12" i="289" a="1"/>
  <c r="B79" i="289" a="1"/>
  <c r="B72" i="289" a="1"/>
  <c r="B76" i="289" a="1"/>
  <c r="B9" i="289" a="1"/>
  <c r="B33" i="289" a="1"/>
  <c r="B56" i="289" a="1"/>
  <c r="B13" i="289" a="1"/>
  <c r="B65" i="289" a="1"/>
  <c r="N9" i="288" a="1"/>
  <c r="B34" i="289" a="1"/>
  <c r="B19" i="289" a="1"/>
  <c r="B35" i="289" a="1"/>
  <c r="B67" i="289" a="1"/>
  <c r="B61" i="289" a="1"/>
  <c r="B37" i="289" a="1"/>
  <c r="B31" i="289" a="1"/>
  <c r="B49" i="289" a="1"/>
  <c r="B10" i="288" a="1"/>
  <c r="B44" i="289" a="1"/>
  <c r="B42" i="289" a="1"/>
  <c r="B11" i="289" a="1"/>
  <c r="B54" i="289" a="1"/>
  <c r="B51" i="289" a="1"/>
  <c r="B75" i="289" a="1"/>
  <c r="B77" i="289" a="1"/>
  <c r="B17" i="289" a="1"/>
  <c r="B47" i="289" a="1"/>
  <c r="B32" i="289" a="1"/>
  <c r="B69" i="289" a="1"/>
  <c r="B60" i="289" a="1"/>
  <c r="B18" i="289" a="1"/>
  <c r="B66" i="289" a="1"/>
  <c r="B50" i="289" a="1"/>
  <c r="B64" i="289" a="1"/>
  <c r="B43" i="289" a="1"/>
  <c r="B23" i="289" a="1"/>
  <c r="B10" i="289" a="1"/>
  <c r="B78" i="289" a="1"/>
  <c r="B58" i="289" a="1"/>
  <c r="B45" i="289" a="1"/>
  <c r="B52" i="289" a="1"/>
  <c r="B29" i="289" a="1"/>
  <c r="B46" i="289" a="1"/>
  <c r="B21" i="289" a="1"/>
  <c r="B57" i="289" a="1"/>
  <c r="B41" i="289" a="1"/>
  <c r="B27" i="289" a="1"/>
  <c r="B15" i="289" a="1"/>
  <c r="B26" i="289" a="1"/>
  <c r="B40" i="289" a="1"/>
  <c r="B30" i="289" a="1"/>
  <c r="B74" i="289" a="1"/>
  <c r="B70" i="289" a="1"/>
  <c r="B62" i="289" a="1"/>
  <c r="B24" i="289" a="1"/>
  <c r="B22" i="289" a="1"/>
  <c r="B14" i="289" a="1"/>
  <c r="B36" i="289" a="1"/>
  <c r="B28" i="289" a="1"/>
  <c r="B16" i="289" a="1"/>
  <c r="B39" i="289" a="1"/>
  <c r="B73" i="289" a="1"/>
  <c r="B8" i="289" l="1"/>
  <c r="B70" i="289"/>
  <c r="B9" i="289"/>
  <c r="B74" i="289"/>
  <c r="B62" i="289"/>
  <c r="B46" i="289"/>
  <c r="B34" i="289"/>
  <c r="B22" i="289"/>
  <c r="B72" i="289"/>
  <c r="B64" i="289"/>
  <c r="B56" i="289"/>
  <c r="B48" i="289"/>
  <c r="B44" i="289"/>
  <c r="B40" i="289"/>
  <c r="B36" i="289"/>
  <c r="B32" i="289"/>
  <c r="B28" i="289"/>
  <c r="B24" i="289"/>
  <c r="B20" i="289"/>
  <c r="B16" i="289"/>
  <c r="B12" i="289"/>
  <c r="B58" i="289"/>
  <c r="B50" i="289"/>
  <c r="B38" i="289"/>
  <c r="B18" i="289"/>
  <c r="B76" i="289"/>
  <c r="B68" i="289"/>
  <c r="B60" i="289"/>
  <c r="B52" i="289"/>
  <c r="B79" i="289"/>
  <c r="B75" i="289"/>
  <c r="B67" i="289"/>
  <c r="B63" i="289"/>
  <c r="B59" i="289"/>
  <c r="B51" i="289"/>
  <c r="B47" i="289"/>
  <c r="B43" i="289"/>
  <c r="B39" i="289"/>
  <c r="B35" i="289"/>
  <c r="B31" i="289"/>
  <c r="B27" i="289"/>
  <c r="B23" i="289"/>
  <c r="B19" i="289"/>
  <c r="B15" i="289"/>
  <c r="B11" i="289"/>
  <c r="B30" i="289"/>
  <c r="B78" i="289"/>
  <c r="B66" i="289"/>
  <c r="B54" i="289"/>
  <c r="B42" i="289"/>
  <c r="B26" i="289"/>
  <c r="B14" i="289"/>
  <c r="B10" i="289"/>
  <c r="B77" i="289"/>
  <c r="B73" i="289"/>
  <c r="B69" i="289"/>
  <c r="B65" i="289"/>
  <c r="B61" i="289"/>
  <c r="B57" i="289"/>
  <c r="B53" i="289"/>
  <c r="B49" i="289"/>
  <c r="B45" i="289"/>
  <c r="B41" i="289"/>
  <c r="B37" i="289"/>
  <c r="B33" i="289"/>
  <c r="B29" i="289"/>
  <c r="B25" i="289"/>
  <c r="B21" i="289"/>
  <c r="B17" i="289"/>
  <c r="B13" i="289"/>
  <c r="N9" i="288"/>
  <c r="B10" i="288"/>
  <c r="B80" i="279"/>
  <c r="P10" i="288" a="1"/>
  <c r="C10" i="288" a="1"/>
  <c r="B26" i="288"/>
  <c r="P9" i="288" a="1"/>
  <c r="B27" i="288"/>
  <c r="B25" i="288"/>
  <c r="P10" i="288" l="1"/>
  <c r="P9" i="288"/>
  <c r="B9" i="288"/>
  <c r="C10" i="288"/>
  <c r="F26" i="288"/>
  <c r="G27" i="288"/>
  <c r="D26" i="288"/>
  <c r="E24" i="288"/>
  <c r="H24" i="288"/>
  <c r="I24" i="288"/>
  <c r="H26" i="288"/>
  <c r="F25" i="288"/>
  <c r="I26" i="288"/>
  <c r="F27" i="288"/>
  <c r="H25" i="288"/>
  <c r="E27" i="288"/>
  <c r="I27" i="288"/>
  <c r="G24" i="288"/>
  <c r="G25" i="288"/>
  <c r="D25" i="288"/>
  <c r="H27" i="288"/>
  <c r="G26" i="288"/>
  <c r="I25" i="288"/>
  <c r="F24" i="288"/>
  <c r="E26" i="288"/>
  <c r="D27" i="288"/>
  <c r="E25" i="288"/>
  <c r="D24" i="288"/>
  <c r="H23" i="288" l="1"/>
  <c r="F23" i="288"/>
  <c r="D23" i="288"/>
  <c r="A20" i="288"/>
  <c r="A6" i="288"/>
  <c r="N6" i="288"/>
  <c r="S11" i="275"/>
  <c r="R11" i="275"/>
  <c r="C109" i="275"/>
  <c r="P10" i="275"/>
  <c r="W14" i="275"/>
  <c r="U14" i="275"/>
  <c r="W13" i="275"/>
  <c r="U13" i="275"/>
  <c r="W12" i="275"/>
  <c r="U12" i="275"/>
  <c r="W11" i="275"/>
  <c r="U11" i="275"/>
  <c r="S14" i="275"/>
  <c r="S13" i="275"/>
  <c r="S12" i="275"/>
  <c r="R10" i="275"/>
  <c r="T11" i="275"/>
  <c r="V11" i="275"/>
  <c r="T12" i="275"/>
  <c r="V12" i="275"/>
  <c r="T13" i="275"/>
  <c r="V13" i="275"/>
  <c r="T14" i="275"/>
  <c r="V14" i="275"/>
  <c r="R14" i="275"/>
  <c r="R13" i="275"/>
  <c r="R12" i="275"/>
  <c r="Q14" i="275"/>
  <c r="Q13" i="275"/>
  <c r="Q12" i="275"/>
  <c r="Q11" i="275"/>
  <c r="P14" i="275"/>
  <c r="P13" i="275"/>
  <c r="P12" i="275"/>
  <c r="P11" i="275"/>
  <c r="L6" i="275"/>
  <c r="L7" i="275"/>
  <c r="L8" i="275"/>
  <c r="L9" i="275"/>
  <c r="L10" i="275"/>
  <c r="L11" i="275"/>
  <c r="L12" i="275"/>
  <c r="L13" i="275"/>
  <c r="L14" i="275"/>
  <c r="L15" i="275"/>
  <c r="L16" i="275"/>
  <c r="L17" i="275"/>
  <c r="L18" i="275"/>
  <c r="L19" i="275"/>
  <c r="L20" i="275"/>
  <c r="L21" i="275"/>
  <c r="L22" i="275"/>
  <c r="L23" i="275"/>
  <c r="L24" i="275"/>
  <c r="L25" i="275"/>
  <c r="L26" i="275"/>
  <c r="L27" i="275"/>
  <c r="L28" i="275"/>
  <c r="L29" i="275"/>
  <c r="L30" i="275"/>
  <c r="L31" i="275"/>
  <c r="L32" i="275"/>
  <c r="L33" i="275"/>
  <c r="L34" i="275"/>
  <c r="L35" i="275"/>
  <c r="L36" i="275"/>
  <c r="L37" i="275"/>
  <c r="L38" i="275"/>
  <c r="L39" i="275"/>
  <c r="L40" i="275"/>
  <c r="L41" i="275"/>
  <c r="L42" i="275"/>
  <c r="L43" i="275"/>
  <c r="L44" i="275"/>
  <c r="L45" i="275"/>
  <c r="L46" i="275"/>
  <c r="L47" i="275"/>
  <c r="L48" i="275"/>
  <c r="L49" i="275"/>
  <c r="L50" i="275"/>
  <c r="L51" i="275"/>
  <c r="L52" i="275"/>
  <c r="L53" i="275"/>
  <c r="L54" i="275"/>
  <c r="L55" i="275"/>
  <c r="L56" i="275"/>
  <c r="L57" i="275"/>
  <c r="L58" i="275"/>
  <c r="L59" i="275"/>
  <c r="L60" i="275"/>
  <c r="L61" i="275"/>
  <c r="L62" i="275"/>
  <c r="L63" i="275"/>
  <c r="L64" i="275"/>
  <c r="L65" i="275"/>
  <c r="L66" i="275"/>
  <c r="L67" i="275"/>
  <c r="L68" i="275"/>
  <c r="L69" i="275"/>
  <c r="L70" i="275"/>
  <c r="L71" i="275"/>
  <c r="L72" i="275"/>
  <c r="L73" i="275"/>
  <c r="L74" i="275"/>
  <c r="L75" i="275"/>
  <c r="L76" i="275"/>
  <c r="L77" i="275"/>
  <c r="L78" i="275"/>
  <c r="L79" i="275"/>
  <c r="L80" i="275"/>
  <c r="L81" i="275"/>
  <c r="L82" i="275"/>
  <c r="L83" i="275"/>
  <c r="L84" i="275"/>
  <c r="L85" i="275"/>
  <c r="L86" i="275"/>
  <c r="L87" i="275"/>
  <c r="L88" i="275"/>
  <c r="L89" i="275"/>
  <c r="L90" i="275"/>
  <c r="L91" i="275"/>
  <c r="L92" i="275"/>
  <c r="L93" i="275"/>
  <c r="L94" i="275"/>
  <c r="L95" i="275"/>
  <c r="L96" i="275"/>
  <c r="L97" i="275"/>
  <c r="L98" i="275"/>
  <c r="L99" i="275"/>
  <c r="L100" i="275"/>
  <c r="L101" i="275"/>
  <c r="U10" i="275" s="1"/>
  <c r="V80" i="9"/>
  <c r="V81" i="9"/>
  <c r="U81" i="9"/>
  <c r="Q21" i="288" a="1"/>
  <c r="Q24" i="288" a="1"/>
  <c r="P19" i="288" a="1"/>
  <c r="P12" i="288" a="1"/>
  <c r="Q13" i="288" a="1"/>
  <c r="P18" i="288" a="1"/>
  <c r="P29" i="288" a="1"/>
  <c r="Q25" i="288" a="1"/>
  <c r="P31" i="288" a="1"/>
  <c r="P39" i="288" a="1"/>
  <c r="Q37" i="288" a="1"/>
  <c r="Q40" i="288" a="1"/>
  <c r="P23" i="288" a="1"/>
  <c r="Q22" i="288" a="1"/>
  <c r="Q20" i="288" a="1"/>
  <c r="Q15" i="288" a="1"/>
  <c r="P21" i="288" a="1"/>
  <c r="Q39" i="288" a="1"/>
  <c r="Q9" i="288" a="1"/>
  <c r="Q33" i="288" a="1"/>
  <c r="Q31" i="288" a="1"/>
  <c r="Q26" i="288" a="1"/>
  <c r="P14" i="288" a="1"/>
  <c r="P34" i="288" a="1"/>
  <c r="Q27" i="288" a="1"/>
  <c r="P37" i="288" a="1"/>
  <c r="Q18" i="288" a="1"/>
  <c r="P22" i="288" a="1"/>
  <c r="P33" i="288" a="1"/>
  <c r="Q28" i="288" a="1"/>
  <c r="P11" i="288" a="1"/>
  <c r="P40" i="288" a="1"/>
  <c r="P35" i="288" a="1"/>
  <c r="P16" i="288" a="1"/>
  <c r="P24" i="288" a="1"/>
  <c r="Q10" i="288" a="1"/>
  <c r="Q35" i="288" a="1"/>
  <c r="Q30" i="288" a="1"/>
  <c r="Q34" i="288" a="1"/>
  <c r="Q36" i="288" a="1"/>
  <c r="Q23" i="288" a="1"/>
  <c r="P32" i="288" a="1"/>
  <c r="Q14" i="288" a="1"/>
  <c r="Q29" i="288" a="1"/>
  <c r="P25" i="288" a="1"/>
  <c r="P28" i="288" a="1"/>
  <c r="P20" i="288" a="1"/>
  <c r="Q11" i="288" a="1"/>
  <c r="Q38" i="288" a="1"/>
  <c r="P17" i="288" a="1"/>
  <c r="P13" i="288" a="1"/>
  <c r="Q19" i="288" a="1"/>
  <c r="Q12" i="288" a="1"/>
  <c r="Q17" i="288" a="1"/>
  <c r="Q32" i="288" a="1"/>
  <c r="Q16" i="288" a="1"/>
  <c r="P38" i="288" a="1"/>
  <c r="P30" i="288" a="1"/>
  <c r="P15" i="288" a="1"/>
  <c r="P26" i="288" a="1"/>
  <c r="P27" i="288" a="1"/>
  <c r="P36" i="288" a="1"/>
  <c r="Q17" i="288" l="1"/>
  <c r="P34" i="288"/>
  <c r="P30" i="288"/>
  <c r="P26" i="288"/>
  <c r="P22" i="288"/>
  <c r="P18" i="288"/>
  <c r="P14" i="288"/>
  <c r="P38" i="288"/>
  <c r="P33" i="288"/>
  <c r="P25" i="288"/>
  <c r="P13" i="288"/>
  <c r="P35" i="288"/>
  <c r="P37" i="288"/>
  <c r="P29" i="288"/>
  <c r="P21" i="288"/>
  <c r="P17" i="288"/>
  <c r="P40" i="288"/>
  <c r="P32" i="288"/>
  <c r="P24" i="288"/>
  <c r="P12" i="288"/>
  <c r="P39" i="288"/>
  <c r="P36" i="288"/>
  <c r="P28" i="288"/>
  <c r="P20" i="288"/>
  <c r="P16" i="288"/>
  <c r="P31" i="288"/>
  <c r="P27" i="288"/>
  <c r="P23" i="288"/>
  <c r="P19" i="288"/>
  <c r="P15" i="288"/>
  <c r="P11" i="288"/>
  <c r="Q33" i="288"/>
  <c r="Q40" i="288"/>
  <c r="Q32" i="288"/>
  <c r="Q24" i="288"/>
  <c r="Q12" i="288"/>
  <c r="Q25" i="288"/>
  <c r="Q13" i="288"/>
  <c r="Q36" i="288"/>
  <c r="Q28" i="288"/>
  <c r="Q20" i="288"/>
  <c r="Q16" i="288"/>
  <c r="Q37" i="288"/>
  <c r="Q21" i="288"/>
  <c r="Q35" i="288"/>
  <c r="Q31" i="288"/>
  <c r="Q23" i="288"/>
  <c r="Q19" i="288"/>
  <c r="Q11" i="288"/>
  <c r="Q29" i="288"/>
  <c r="Q39" i="288"/>
  <c r="Q27" i="288"/>
  <c r="Q15" i="288"/>
  <c r="Q38" i="288"/>
  <c r="Q34" i="288"/>
  <c r="Q30" i="288"/>
  <c r="Q26" i="288"/>
  <c r="Q22" i="288"/>
  <c r="Q18" i="288"/>
  <c r="Q14" i="288"/>
  <c r="Q10" i="288"/>
  <c r="Q9" i="288"/>
  <c r="C9" i="288"/>
  <c r="B23" i="288"/>
  <c r="W10" i="275"/>
  <c r="T10" i="275"/>
  <c r="S10" i="275"/>
  <c r="V10" i="275"/>
  <c r="B113" i="275"/>
  <c r="Q10" i="275"/>
  <c r="D81" i="9"/>
  <c r="V79" i="9"/>
  <c r="U80" i="9"/>
  <c r="E10" i="288" a="1"/>
  <c r="H10" i="288" a="1"/>
  <c r="I10" i="288" a="1"/>
  <c r="G10" i="288" a="1"/>
  <c r="D10" i="288" a="1"/>
  <c r="F10" i="288" a="1"/>
  <c r="I23" i="288" a="1"/>
  <c r="R17" i="288" l="1"/>
  <c r="I23" i="288"/>
  <c r="I10" i="288"/>
  <c r="H10" i="288"/>
  <c r="H9" i="288" s="1"/>
  <c r="E10" i="288"/>
  <c r="R33" i="288"/>
  <c r="D10" i="288"/>
  <c r="D9" i="288" s="1"/>
  <c r="R36" i="288"/>
  <c r="R25" i="288"/>
  <c r="R34" i="288"/>
  <c r="R18" i="288"/>
  <c r="R27" i="288"/>
  <c r="R35" i="288"/>
  <c r="R11" i="288"/>
  <c r="R28" i="288"/>
  <c r="R16" i="288"/>
  <c r="R23" i="288"/>
  <c r="R26" i="288"/>
  <c r="R31" i="288"/>
  <c r="R13" i="288"/>
  <c r="R10" i="288"/>
  <c r="R20" i="288"/>
  <c r="R12" i="288"/>
  <c r="R29" i="288"/>
  <c r="R19" i="288"/>
  <c r="R22" i="288"/>
  <c r="R32" i="288"/>
  <c r="R30" i="288"/>
  <c r="R38" i="288"/>
  <c r="R14" i="288"/>
  <c r="R21" i="288"/>
  <c r="R40" i="288"/>
  <c r="R15" i="288"/>
  <c r="R24" i="288"/>
  <c r="R39" i="288"/>
  <c r="R37" i="288"/>
  <c r="R9" i="288"/>
  <c r="F10" i="288"/>
  <c r="F9" i="288" s="1"/>
  <c r="G10" i="288"/>
  <c r="E9" i="288" a="1"/>
  <c r="E9" i="288" s="1"/>
  <c r="U79" i="9"/>
  <c r="E23" i="288" a="1"/>
  <c r="G23" i="288" a="1"/>
  <c r="E23" i="288" l="1"/>
  <c r="G23" i="288"/>
  <c r="G9" i="288" a="1"/>
  <c r="G9" i="288" s="1"/>
  <c r="P42" i="288" s="1"/>
  <c r="I9" i="288" a="1"/>
  <c r="I9" i="288" s="1"/>
  <c r="R42" i="288" s="1"/>
  <c r="C23" i="288" s="1"/>
  <c r="V78" i="9"/>
  <c r="U78" i="9"/>
  <c r="U6" i="9"/>
  <c r="U7" i="9"/>
  <c r="U8" i="9"/>
  <c r="U9" i="9"/>
  <c r="U10" i="9"/>
  <c r="U11" i="9"/>
  <c r="U12" i="9"/>
  <c r="U13" i="9"/>
  <c r="U14" i="9"/>
  <c r="U15" i="9"/>
  <c r="U16" i="9"/>
  <c r="U17" i="9"/>
  <c r="U18" i="9"/>
  <c r="U19" i="9"/>
  <c r="U20" i="9"/>
  <c r="U21" i="9"/>
  <c r="U22" i="9"/>
  <c r="U23" i="9"/>
  <c r="U24" i="9"/>
  <c r="U25" i="9"/>
  <c r="U26" i="9"/>
  <c r="U27" i="9"/>
  <c r="U28" i="9"/>
  <c r="U29" i="9"/>
  <c r="U30" i="9"/>
  <c r="U31" i="9"/>
  <c r="U32" i="9"/>
  <c r="U33" i="9"/>
  <c r="U34" i="9"/>
  <c r="U35" i="9"/>
  <c r="U36" i="9"/>
  <c r="U37" i="9"/>
  <c r="U38" i="9"/>
  <c r="U39" i="9"/>
  <c r="U40" i="9"/>
  <c r="U41" i="9"/>
  <c r="U42" i="9"/>
  <c r="U43" i="9"/>
  <c r="U44" i="9"/>
  <c r="U45" i="9"/>
  <c r="U46" i="9"/>
  <c r="U47" i="9"/>
  <c r="U48" i="9"/>
  <c r="U49" i="9"/>
  <c r="U50" i="9"/>
  <c r="U51" i="9"/>
  <c r="U52" i="9"/>
  <c r="U53" i="9"/>
  <c r="U54" i="9"/>
  <c r="U55" i="9"/>
  <c r="U56" i="9"/>
  <c r="U57" i="9"/>
  <c r="U58" i="9"/>
  <c r="U59" i="9"/>
  <c r="U60" i="9"/>
  <c r="U61" i="9"/>
  <c r="U62" i="9"/>
  <c r="U63" i="9"/>
  <c r="U64" i="9"/>
  <c r="U65" i="9"/>
  <c r="U66" i="9"/>
  <c r="U67" i="9"/>
  <c r="U68" i="9"/>
  <c r="U69" i="9"/>
  <c r="U70" i="9"/>
  <c r="U71" i="9"/>
  <c r="U72" i="9"/>
  <c r="U73" i="9"/>
  <c r="U74" i="9"/>
  <c r="U75" i="9"/>
  <c r="U76" i="9"/>
  <c r="U77" i="9"/>
  <c r="U5" i="9"/>
  <c r="V5" i="9"/>
  <c r="V6" i="9"/>
  <c r="V7" i="9"/>
  <c r="V8" i="9"/>
  <c r="V9" i="9"/>
  <c r="V10" i="9"/>
  <c r="V11" i="9"/>
  <c r="V12" i="9"/>
  <c r="V13" i="9"/>
  <c r="V14" i="9"/>
  <c r="V15" i="9"/>
  <c r="V16" i="9"/>
  <c r="V17" i="9"/>
  <c r="V18" i="9"/>
  <c r="V19" i="9"/>
  <c r="V20" i="9"/>
  <c r="V21" i="9"/>
  <c r="V22" i="9"/>
  <c r="V23" i="9"/>
  <c r="V24" i="9"/>
  <c r="V25" i="9"/>
  <c r="V26" i="9"/>
  <c r="V27" i="9"/>
  <c r="V28" i="9"/>
  <c r="V29" i="9"/>
  <c r="V30" i="9"/>
  <c r="V31" i="9"/>
  <c r="V32" i="9"/>
  <c r="V33" i="9"/>
  <c r="V34" i="9"/>
  <c r="V35" i="9"/>
  <c r="V36" i="9"/>
  <c r="V37" i="9"/>
  <c r="V38" i="9"/>
  <c r="V39" i="9"/>
  <c r="V40" i="9"/>
  <c r="V41" i="9"/>
  <c r="V42" i="9"/>
  <c r="V43" i="9"/>
  <c r="V44" i="9"/>
  <c r="V45" i="9"/>
  <c r="V46" i="9"/>
  <c r="V47" i="9"/>
  <c r="V48" i="9"/>
  <c r="V49" i="9"/>
  <c r="V50" i="9"/>
  <c r="V51" i="9"/>
  <c r="V52" i="9"/>
  <c r="V53" i="9"/>
  <c r="V54" i="9"/>
  <c r="V55" i="9"/>
  <c r="V56" i="9"/>
  <c r="V57" i="9"/>
  <c r="V58" i="9"/>
  <c r="V59" i="9"/>
  <c r="V60" i="9"/>
  <c r="V61" i="9"/>
  <c r="V62" i="9"/>
  <c r="V63" i="9"/>
  <c r="V64" i="9"/>
  <c r="V65" i="9"/>
  <c r="V66" i="9"/>
  <c r="V67" i="9"/>
  <c r="V68" i="9"/>
  <c r="V69" i="9"/>
  <c r="V70" i="9"/>
  <c r="V71" i="9"/>
  <c r="V72" i="9"/>
  <c r="V73" i="9"/>
  <c r="V74" i="9"/>
  <c r="V75" i="9"/>
  <c r="V76" i="9"/>
  <c r="V77" i="9"/>
  <c r="Q42" i="288" l="1"/>
  <c r="C24" i="288"/>
  <c r="C25" i="288"/>
  <c r="C26" i="288"/>
  <c r="C27" i="28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<sst xmlns="http://schemas.openxmlformats.org/spreadsheetml/2006/main" count="2629" uniqueCount="326">
  <si>
    <t>Table of Contents</t>
  </si>
  <si>
    <t xml:space="preserve">A. </t>
  </si>
  <si>
    <t xml:space="preserve">General information </t>
  </si>
  <si>
    <t xml:space="preserve">Database information </t>
  </si>
  <si>
    <t>-</t>
  </si>
  <si>
    <t>in both % of GDP and USD trillion</t>
  </si>
  <si>
    <t>a</t>
  </si>
  <si>
    <t xml:space="preserve">in % of GDP and USD trillion </t>
  </si>
  <si>
    <t>b</t>
  </si>
  <si>
    <t xml:space="preserve">in USD billion </t>
  </si>
  <si>
    <t xml:space="preserve">Foreign ownership of emerging market government bond market </t>
  </si>
  <si>
    <t>% of total local currency denominated government bonds</t>
  </si>
  <si>
    <t xml:space="preserve">Emerging market non-financial corporates debt currency breakdown </t>
  </si>
  <si>
    <t>in % of GDP</t>
  </si>
  <si>
    <t xml:space="preserve">Emerging market financial sector debt currency breakdown </t>
  </si>
  <si>
    <t xml:space="preserve">Emerging market government debt currency breakdown </t>
  </si>
  <si>
    <t xml:space="preserve">Emerging market household debt currency breakdown </t>
  </si>
  <si>
    <t>Emerging market bond redemption profile</t>
  </si>
  <si>
    <t xml:space="preserve">Emerging market loan redemption profile </t>
  </si>
  <si>
    <t>Size of the global bond markets</t>
  </si>
  <si>
    <t xml:space="preserve">in USD trillion </t>
  </si>
  <si>
    <t xml:space="preserve">Debt of state-owned enterprise (SOEs) in major emerging markets </t>
  </si>
  <si>
    <t xml:space="preserve">in percent </t>
  </si>
  <si>
    <t>Table of contents</t>
  </si>
  <si>
    <t xml:space="preserve">Global Debt Monitor Database </t>
  </si>
  <si>
    <t xml:space="preserve">Financial sector debt statistics are derived from countries’ financial accounts. For countries that do not compile financial accounts, financial sector indebtedness is estimated as a summation of cross-border bank loans and bond financing.  As credit by non-banks is excluded, our estimates could lead to an underestimation of financial sector debt in countries with large shadow banking entities, such as China. </t>
  </si>
  <si>
    <t>Data on currency breakdown and source of credit is mainly based on national sources and several BIS databases but incorporates our assumptions and estimations:</t>
  </si>
  <si>
    <t>The currency breakdown of corporate debt is estimated using data from national sources on domestic bank lending and the BIS’s newly extended series on debt securities and cross border  bank lending.</t>
  </si>
  <si>
    <t>The breakdown data for non-financial corporate debt are computed by combining the BIS’s cross-border banking and debt securities statistics with the BIS total credit statistics.</t>
  </si>
  <si>
    <t xml:space="preserve">The currency breakdown of government debt is computed using Bloomberg and BIS government debt statistics.  </t>
  </si>
  <si>
    <t>Using a similar approach based on the Basel III Guidelines for Countercyclical Capital Buffers, debt-to-GDP gap figures for households and non-financial corporates are computed as the deviation of total household debt-to-GDP ratios from their historical trend.  Trends are calculated using a one-sided HP filter with a smoothing factor lambda of 400000, taking into account only information available at each point.</t>
  </si>
  <si>
    <t>Whenenever available, government debt figures are shown in market value terms</t>
  </si>
  <si>
    <t xml:space="preserve">Full-form of  the following abbreviations: NFC = Non-financial corporates, FS = Financial sector, Gov. = Government, HH = Household </t>
  </si>
  <si>
    <t>Global sectoral debt</t>
  </si>
  <si>
    <t>% of GDP</t>
  </si>
  <si>
    <t>$ trillion</t>
  </si>
  <si>
    <t>Households</t>
  </si>
  <si>
    <t>Non-fin corporates</t>
  </si>
  <si>
    <t>Government</t>
  </si>
  <si>
    <t>Financial Corporates</t>
  </si>
  <si>
    <t xml:space="preserve">country breakdown is on the next tab </t>
  </si>
  <si>
    <t>Household debt</t>
  </si>
  <si>
    <t>Non-financial corporates</t>
  </si>
  <si>
    <t>Financial sector</t>
  </si>
  <si>
    <t>MM-Sectoral Aggregates</t>
  </si>
  <si>
    <t>% of GDP (GDP weighted averages)</t>
  </si>
  <si>
    <t>Australia</t>
  </si>
  <si>
    <t>Austria</t>
  </si>
  <si>
    <t>Belgium</t>
  </si>
  <si>
    <t>Canada</t>
  </si>
  <si>
    <t>Denmark</t>
  </si>
  <si>
    <t>Finland</t>
  </si>
  <si>
    <t>France</t>
  </si>
  <si>
    <t>Germany</t>
  </si>
  <si>
    <t>Greece</t>
  </si>
  <si>
    <t>Ireland</t>
  </si>
  <si>
    <t>Italy</t>
  </si>
  <si>
    <t>Japan</t>
  </si>
  <si>
    <t>Luxembourg</t>
  </si>
  <si>
    <t>Netherlands</t>
  </si>
  <si>
    <t>New Zealand</t>
  </si>
  <si>
    <t>Norway</t>
  </si>
  <si>
    <t>Portugal</t>
  </si>
  <si>
    <t>Spain</t>
  </si>
  <si>
    <t>Sweden</t>
  </si>
  <si>
    <t>Switzerland</t>
  </si>
  <si>
    <t>U.S.</t>
  </si>
  <si>
    <t>UK</t>
  </si>
  <si>
    <t>EA</t>
  </si>
  <si>
    <t>Total</t>
  </si>
  <si>
    <t>Q1 1995</t>
  </si>
  <si>
    <t>Q2 1995</t>
  </si>
  <si>
    <t>Q3 1995</t>
  </si>
  <si>
    <t>Q4 1995</t>
  </si>
  <si>
    <t>Q1 1996</t>
  </si>
  <si>
    <t>Q2 1996</t>
  </si>
  <si>
    <t>Q3 1996</t>
  </si>
  <si>
    <t>Q4 1996</t>
  </si>
  <si>
    <t>Q1 1997</t>
  </si>
  <si>
    <t>Q2 1997</t>
  </si>
  <si>
    <t>Q3 1997</t>
  </si>
  <si>
    <t>Q4 1997</t>
  </si>
  <si>
    <t>Q1 1998</t>
  </si>
  <si>
    <t>Q2 1998</t>
  </si>
  <si>
    <t>Q3 1998</t>
  </si>
  <si>
    <t>Q4 1998</t>
  </si>
  <si>
    <t>Q1 1999</t>
  </si>
  <si>
    <t>Q2 1999</t>
  </si>
  <si>
    <t>Q3 1999</t>
  </si>
  <si>
    <t>Q4 1999</t>
  </si>
  <si>
    <t>Q1 2000</t>
  </si>
  <si>
    <t>Q2 2000</t>
  </si>
  <si>
    <t>Q3 2000</t>
  </si>
  <si>
    <t>Q4 2000</t>
  </si>
  <si>
    <t>Q1 2001</t>
  </si>
  <si>
    <t>Q2 2001</t>
  </si>
  <si>
    <t>Q3 2001</t>
  </si>
  <si>
    <t>Q4 2001</t>
  </si>
  <si>
    <t>Q1 2002</t>
  </si>
  <si>
    <t>Q2 2002</t>
  </si>
  <si>
    <t>Q3 2002</t>
  </si>
  <si>
    <t>Q4 2002</t>
  </si>
  <si>
    <t>Q1 2003</t>
  </si>
  <si>
    <t>Q2 2003</t>
  </si>
  <si>
    <t>Q3 2003</t>
  </si>
  <si>
    <t>Q4 2003</t>
  </si>
  <si>
    <t>Q1 2004</t>
  </si>
  <si>
    <t>Q2 2004</t>
  </si>
  <si>
    <t>Q3 2004</t>
  </si>
  <si>
    <t>Q4 2004</t>
  </si>
  <si>
    <t>Q1 2005</t>
  </si>
  <si>
    <t>Q2 2005</t>
  </si>
  <si>
    <t>Q3 2005</t>
  </si>
  <si>
    <t>Q4 2005</t>
  </si>
  <si>
    <t>Q1 2006</t>
  </si>
  <si>
    <t>Q2 2006</t>
  </si>
  <si>
    <t>Q3 2006</t>
  </si>
  <si>
    <t>Q4 2006</t>
  </si>
  <si>
    <t>Q1 2007</t>
  </si>
  <si>
    <t>Q2 2007</t>
  </si>
  <si>
    <t>Q3 2007</t>
  </si>
  <si>
    <t>Q4 2007</t>
  </si>
  <si>
    <t>Q1 2008</t>
  </si>
  <si>
    <t>Q2 2008</t>
  </si>
  <si>
    <t>Q3 2008</t>
  </si>
  <si>
    <t>Q4 2008</t>
  </si>
  <si>
    <t>Q1 2009</t>
  </si>
  <si>
    <t>Q2 2009</t>
  </si>
  <si>
    <t>Q3 2009</t>
  </si>
  <si>
    <t>Q4 2009</t>
  </si>
  <si>
    <t>Q1 2010</t>
  </si>
  <si>
    <t>Q2 2010</t>
  </si>
  <si>
    <t>Q3 2010</t>
  </si>
  <si>
    <t>Q4 2010</t>
  </si>
  <si>
    <t>Q1 2011</t>
  </si>
  <si>
    <t>Q2 2011</t>
  </si>
  <si>
    <t>Q3 2011</t>
  </si>
  <si>
    <t>Q4 2011</t>
  </si>
  <si>
    <t>Q1 2012</t>
  </si>
  <si>
    <t>Q2 2012</t>
  </si>
  <si>
    <t>Q3 2012</t>
  </si>
  <si>
    <t>Q4 2012</t>
  </si>
  <si>
    <t>Q1 2013</t>
  </si>
  <si>
    <t>Q2 2013</t>
  </si>
  <si>
    <t>Q3 2013</t>
  </si>
  <si>
    <t>Q4 2013</t>
  </si>
  <si>
    <t>Q1 2014</t>
  </si>
  <si>
    <t>Q2 2014</t>
  </si>
  <si>
    <t>Q3 2014</t>
  </si>
  <si>
    <t>Q4 2014</t>
  </si>
  <si>
    <t>Q1 2015</t>
  </si>
  <si>
    <t xml:space="preserve">Q2 2015 </t>
  </si>
  <si>
    <t>Q3 2015</t>
  </si>
  <si>
    <t xml:space="preserve">Q4 2015 </t>
  </si>
  <si>
    <t xml:space="preserve">Q1 2016 </t>
  </si>
  <si>
    <t xml:space="preserve">Q2 2016 </t>
  </si>
  <si>
    <t xml:space="preserve">Q3 2016 </t>
  </si>
  <si>
    <t>Q4 2016</t>
  </si>
  <si>
    <t>Q1 2017</t>
  </si>
  <si>
    <t xml:space="preserve">Q2 2017 </t>
  </si>
  <si>
    <t xml:space="preserve">Q3 2017 </t>
  </si>
  <si>
    <t>Q4 2017</t>
  </si>
  <si>
    <t>Q1 2018</t>
  </si>
  <si>
    <t>Q2 2018</t>
  </si>
  <si>
    <t>Q3 2018</t>
  </si>
  <si>
    <t>Q4 2018</t>
  </si>
  <si>
    <t>Q1 2019</t>
  </si>
  <si>
    <t>Q2 2019</t>
  </si>
  <si>
    <t>Q3 2019</t>
  </si>
  <si>
    <t>Q4 2019</t>
  </si>
  <si>
    <t xml:space="preserve">$ billion  </t>
  </si>
  <si>
    <t xml:space="preserve">$ billion </t>
  </si>
  <si>
    <t>Financial corporates</t>
  </si>
  <si>
    <t>Argentina</t>
  </si>
  <si>
    <t>Brazil</t>
  </si>
  <si>
    <t>Chile</t>
  </si>
  <si>
    <t>China</t>
  </si>
  <si>
    <t>Colombia</t>
  </si>
  <si>
    <t>Czech Rep.</t>
  </si>
  <si>
    <t xml:space="preserve">Egypt </t>
  </si>
  <si>
    <t>Ghana</t>
  </si>
  <si>
    <t>Hong Kong</t>
  </si>
  <si>
    <t>Hungary</t>
  </si>
  <si>
    <t>India</t>
  </si>
  <si>
    <t>Indonesia</t>
  </si>
  <si>
    <t>Israel</t>
  </si>
  <si>
    <t>Kenya</t>
  </si>
  <si>
    <t>Korea</t>
  </si>
  <si>
    <t xml:space="preserve">Lebanon </t>
  </si>
  <si>
    <t>Malaysia</t>
  </si>
  <si>
    <t>Mexico</t>
  </si>
  <si>
    <t>Nigeria</t>
  </si>
  <si>
    <t xml:space="preserve">Pakistan </t>
  </si>
  <si>
    <t>Philippines</t>
  </si>
  <si>
    <t>Poland</t>
  </si>
  <si>
    <t>Russian Federation</t>
  </si>
  <si>
    <t>Saudi Arabia</t>
  </si>
  <si>
    <t>Singapore</t>
  </si>
  <si>
    <t>South Africa</t>
  </si>
  <si>
    <t>Thailand</t>
  </si>
  <si>
    <t xml:space="preserve">Ukraine </t>
  </si>
  <si>
    <t>United Arab Emirates</t>
  </si>
  <si>
    <t xml:space="preserve">Financial Corporates </t>
  </si>
  <si>
    <t xml:space="preserve">Total </t>
  </si>
  <si>
    <t xml:space="preserve">Q4 2016 </t>
  </si>
  <si>
    <t xml:space="preserve">Foreign Participation in Local Currency Government Bond Markets </t>
  </si>
  <si>
    <t>Peru</t>
  </si>
  <si>
    <t>Russia</t>
  </si>
  <si>
    <t>Romania</t>
  </si>
  <si>
    <t>Czech</t>
  </si>
  <si>
    <t xml:space="preserve">China </t>
  </si>
  <si>
    <t>Non-Financial Corporate Debt-to-GDP</t>
  </si>
  <si>
    <t>Local currency denominated debt, % of GDP</t>
  </si>
  <si>
    <t>USD denominated debt, % of GDP</t>
  </si>
  <si>
    <t>EURO denominated debt, % of GDP</t>
  </si>
  <si>
    <t>Other, % of GDP</t>
  </si>
  <si>
    <t>Total debt, % of GDP</t>
  </si>
  <si>
    <t>Ukraine</t>
  </si>
  <si>
    <t xml:space="preserve">Non-Financial Corporate Debt Currency Breakdown </t>
  </si>
  <si>
    <t xml:space="preserve">Local currency denominated debt, USD value in billion  </t>
  </si>
  <si>
    <t xml:space="preserve">USD denominated debt, USD value in billion </t>
  </si>
  <si>
    <t xml:space="preserve">EURO denominated debt, USD value in billion </t>
  </si>
  <si>
    <t>Other, USD value in billion</t>
  </si>
  <si>
    <t xml:space="preserve">Total NFC debt, USD value in billion </t>
  </si>
  <si>
    <t xml:space="preserve">Table of contents </t>
  </si>
  <si>
    <t>Financial Sector Debt-to-GDP (outstanding bonds and cross border loan liabilities)</t>
  </si>
  <si>
    <t xml:space="preserve">Financial Sector Debt Currency Breakdown (outstanding bonds and cross border loan liabilities) </t>
  </si>
  <si>
    <t>Local currency denominated debt, USD value in billion</t>
  </si>
  <si>
    <t xml:space="preserve">Other, USD value in billion </t>
  </si>
  <si>
    <t xml:space="preserve">Total Fin. corporate debt, USD value in billion </t>
  </si>
  <si>
    <t xml:space="preserve">Government Debt-to-GDP </t>
  </si>
  <si>
    <t xml:space="preserve">Government Debt Currency Breakdown </t>
  </si>
  <si>
    <t xml:space="preserve">Local currency denominated debt, USD value in billion </t>
  </si>
  <si>
    <t xml:space="preserve">Total Gov debt, USD value in billion </t>
  </si>
  <si>
    <t xml:space="preserve">Household Debt-to-GDP </t>
  </si>
  <si>
    <t>FX denominated debt, % of GDP</t>
  </si>
  <si>
    <t xml:space="preserve">Household Debt Currency Breakdown </t>
  </si>
  <si>
    <t xml:space="preserve">FX denominated debt, USD value in billion  </t>
  </si>
  <si>
    <t xml:space="preserve">Total debt, USD value in billion </t>
  </si>
  <si>
    <t>Bond Maturity Profile - total amount in USD billion</t>
  </si>
  <si>
    <t>Sectoral coverage</t>
  </si>
  <si>
    <t>Currency</t>
  </si>
  <si>
    <t>Public, financial and non-financial corporates</t>
  </si>
  <si>
    <t>All currencies</t>
  </si>
  <si>
    <t>Czech Republic</t>
  </si>
  <si>
    <t>Lebanon</t>
  </si>
  <si>
    <t>Russian Fed</t>
  </si>
  <si>
    <t>South Korea</t>
  </si>
  <si>
    <t>UAE</t>
  </si>
  <si>
    <t>Grand Total</t>
  </si>
  <si>
    <t>USD-denominated</t>
  </si>
  <si>
    <t>non-financial corporates</t>
  </si>
  <si>
    <t>financial corporates</t>
  </si>
  <si>
    <t xml:space="preserve">USD denominated </t>
  </si>
  <si>
    <t xml:space="preserve">sovereigns </t>
  </si>
  <si>
    <t xml:space="preserve">USD-denominated </t>
  </si>
  <si>
    <t>Loan Maturity Profile - total amount in USD billion</t>
  </si>
  <si>
    <t>Global Bond Markets</t>
  </si>
  <si>
    <t>Mature markets</t>
  </si>
  <si>
    <t>Emerging markets</t>
  </si>
  <si>
    <t>Source: BIS, Bloomberg, National sources, IIF</t>
  </si>
  <si>
    <r>
      <t xml:space="preserve">Debt of </t>
    </r>
    <r>
      <rPr>
        <b/>
        <sz val="11"/>
        <color rgb="FF000000"/>
        <rFont val="Calibri"/>
        <family val="2"/>
        <scheme val="minor"/>
      </rPr>
      <t>State-Owned Enterprises</t>
    </r>
    <r>
      <rPr>
        <b/>
        <sz val="11"/>
        <color theme="1"/>
        <rFont val="Calibri"/>
        <family val="2"/>
        <scheme val="minor"/>
      </rPr>
      <t xml:space="preserve"> (SOEs)</t>
    </r>
    <r>
      <rPr>
        <b/>
        <sz val="11"/>
        <color rgb="FF000000"/>
        <rFont val="Calibri"/>
        <family val="2"/>
        <scheme val="minor"/>
      </rPr>
      <t xml:space="preserve"> in Major Emerging Markets</t>
    </r>
    <r>
      <rPr>
        <b/>
        <sz val="11"/>
        <color theme="1"/>
        <rFont val="Calibri"/>
        <family val="2"/>
        <scheme val="minor"/>
      </rPr>
      <t>*</t>
    </r>
  </si>
  <si>
    <r>
      <t>percent, share of SOE debt in total non-financial corporates' debt</t>
    </r>
    <r>
      <rPr>
        <i/>
        <sz val="11"/>
        <color theme="1"/>
        <rFont val="Calibri"/>
        <family val="2"/>
        <scheme val="minor"/>
      </rPr>
      <t>; based on EM firms listed on domestic exchanges</t>
    </r>
    <r>
      <rPr>
        <i/>
        <sz val="11"/>
        <color rgb="FF000000"/>
        <rFont val="Calibri"/>
        <family val="2"/>
        <scheme val="minor"/>
      </rPr>
      <t xml:space="preserve"> </t>
    </r>
  </si>
  <si>
    <t>*Firms are classified as SOE if the state owns a positive share of equity</t>
  </si>
  <si>
    <t>Q1 2020</t>
  </si>
  <si>
    <t>Q2 2020</t>
  </si>
  <si>
    <t>Q3 2020</t>
  </si>
  <si>
    <t/>
  </si>
  <si>
    <t>Cyprus</t>
  </si>
  <si>
    <t>Estonia</t>
  </si>
  <si>
    <t>Latvia</t>
  </si>
  <si>
    <t>Lithuania</t>
  </si>
  <si>
    <t>Malta</t>
  </si>
  <si>
    <t>Slovakia</t>
  </si>
  <si>
    <t>Slovenia</t>
  </si>
  <si>
    <t>Q4 2020</t>
  </si>
  <si>
    <t xml:space="preserve">Q4 2020 </t>
  </si>
  <si>
    <t>Vietnam</t>
  </si>
  <si>
    <r>
      <t xml:space="preserve">Our mature market figures </t>
    </r>
    <r>
      <rPr>
        <sz val="11"/>
        <rFont val="Calibri"/>
        <family val="2"/>
        <scheme val="minor"/>
      </rPr>
      <t>cover 21 key mature market economies and the Euro Area</t>
    </r>
    <r>
      <rPr>
        <sz val="11"/>
        <color theme="1"/>
        <rFont val="Calibri"/>
        <family val="2"/>
        <scheme val="minor"/>
      </rPr>
      <t xml:space="preserve"> (see the mature market tab). </t>
    </r>
  </si>
  <si>
    <t>Q1 2021</t>
  </si>
  <si>
    <t>Q2 2021</t>
  </si>
  <si>
    <t>Q3 2021</t>
  </si>
  <si>
    <t>2021 (12m trailing)</t>
  </si>
  <si>
    <t>Q4 2021</t>
  </si>
  <si>
    <t>Q1 2022</t>
  </si>
  <si>
    <t>Q2 2022</t>
  </si>
  <si>
    <t>Q3 2022</t>
  </si>
  <si>
    <t>Türkiye</t>
  </si>
  <si>
    <t>* or latest month</t>
  </si>
  <si>
    <t>Global debt figures 2022Q4</t>
  </si>
  <si>
    <t>Mature markets 2022Q4</t>
  </si>
  <si>
    <t xml:space="preserve">Mature markets 2022Q4 in USD by country </t>
  </si>
  <si>
    <t>Emerging markets 2022Q4</t>
  </si>
  <si>
    <t xml:space="preserve">Emerging markets 2022Q4 in USD by country </t>
  </si>
  <si>
    <t>Data as of February 2023</t>
  </si>
  <si>
    <t>Apart from Egypt, Ghana, Kenya, Lebanon, Nigeria, Pakistan, Philippines, Ukraine and United Arab Emirates, headline debt figures for public, non-financial corporate and household sectors are based on BIS total credit statistics.  These figures are available through Q2 2022. Figures for Q3 2022 and Q4 2022 reflect our estimates based on high-frequency data on various national sources.</t>
  </si>
  <si>
    <t>Q4 2022</t>
  </si>
  <si>
    <t>EM-30 Sectoral Aggregates</t>
  </si>
  <si>
    <t xml:space="preserve">The EM dataset comprises 30 emerging market countries (EM-30), including Argentina, Brazil, Chile, China, Colombia, Czech Republic, Egypt, Ghana, Hong Kong, Hungary, India, Indonesia, Israel, Kenya, Malaysia, Mexico, Nigeria, Pakistan, Peru, Philippines, Poland, Russia, Saudi Arabia, Singapore, South Africa, South Korea, Thailand, Türkiye, United Arab Emirates, and Vietnam. While Lebanon's sectoral debt stats is provided until end-2021 and Ukraine's sectoral stats is provided until Q2 2022, they are excluded from the headline EM debt series. </t>
  </si>
  <si>
    <t>1 Yr Change</t>
  </si>
  <si>
    <t>$</t>
  </si>
  <si>
    <t>%</t>
  </si>
  <si>
    <t>Total Debt</t>
  </si>
  <si>
    <t xml:space="preserve">Total global debt, by sector </t>
  </si>
  <si>
    <t>5 Yr  Change</t>
  </si>
  <si>
    <t>20Yr Change</t>
  </si>
  <si>
    <t>as of December 31, 2022, in USD trillions</t>
  </si>
  <si>
    <t>Source: Institute of International Finance</t>
  </si>
  <si>
    <t xml:space="preserve">Note: Data are derived from countries' financial accounts and estimated when not available. Debt statistics from 21 developed markets and 30 emerging market economies. Financial sector debt excludes non-bank credit.  </t>
  </si>
  <si>
    <t>Date</t>
  </si>
  <si>
    <t xml:space="preserve">Total emerging market debt, by sector </t>
  </si>
  <si>
    <t>Note: Data are derived from countries' financial accounts and estimated when not available. Debt statistics from 30 emerging market countries, including Argentina, Brazil, Chile, China, Colombia, Czech Republic, Egypt, Ghana, Hong Kong, Hungary, India, Indonesia, Israel, Kenya, Malaysia, Mexico, Nigeria, Pakistan, Peru, Philippines, Poland, Russia, Saudi Arabia, Singapore, South Africa, South Korea, Thailand, Türkiye, United Arab Emirates, and Vietnam.</t>
  </si>
  <si>
    <t>Quarter</t>
  </si>
  <si>
    <t>Year</t>
  </si>
  <si>
    <t>Q4</t>
  </si>
  <si>
    <t>Non-Fin Corporates</t>
  </si>
  <si>
    <t>Country</t>
  </si>
  <si>
    <t>Source: Institute of International Finance.</t>
  </si>
  <si>
    <t>GDP</t>
  </si>
  <si>
    <t>Emerging Market Debt and &amp; GDP Breakdown (USD Bil)</t>
  </si>
  <si>
    <t>Total (USD Trn)</t>
  </si>
  <si>
    <t>15Yr Change</t>
  </si>
  <si>
    <t>Emering Markets</t>
  </si>
  <si>
    <t>Development Markets</t>
  </si>
  <si>
    <t>DM YoY Growth, %</t>
  </si>
  <si>
    <t>EM YoY Growth,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</si>
</sst>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1" formatCode="_(* #,##0_);_(* \(#,##0\);_(* &quot;-&quot;_);_(@_)"/>
    <numFmt numFmtId="44" formatCode="_(&quot;$&quot;* #,##0.00_);_(&quot;$&quot;* \(#,##0.00\);_(&quot;$&quot;* &quot;-&quot;??_);_(@_)"/>
    <numFmt numFmtId="43" formatCode="_(* #,##0.00_);_(* \(#,##0.00\);_(* &quot;-&quot;??_);_(@_)"/>
    <numFmt numFmtId="164" formatCode="0.0"/>
    <numFmt numFmtId="165" formatCode="_-* #,##0\ _k_r_-;\-* #,##0\ _k_r_-;_-* &quot;-&quot;\ _k_r_-;_-@_-"/>
    <numFmt numFmtId="166" formatCode="_-* #,##0\ &quot;kr&quot;_-;\-* #,##0\ &quot;kr&quot;_-;_-* &quot;-&quot;\ &quot;kr&quot;_-;_-@_-"/>
    <numFmt numFmtId="167" formatCode="0.000000"/>
    <numFmt numFmtId="168" formatCode="0.000"/>
    <numFmt numFmtId="169" formatCode="0.0000"/>
    <numFmt numFmtId="170" formatCode="0.00000"/>
    <numFmt numFmtId="171" formatCode="0.000000000"/>
  </numFmts>
  <fonts count="39">
    <font>
      <sz val="11"/>
      <color theme="1"/>
      <name val="Calibri"/>
      <family val="2"/>
      <scheme val="minor"/>
    </font>
    <font>
      <b/>
      <sz val="11"/>
      <color theme="1"/>
      <name val="Calibri"/>
      <family val="2"/>
      <scheme val="minor"/>
    </font>
    <font>
      <sz val="11"/>
      <color theme="1"/>
      <name val="Calibri"/>
      <family val="2"/>
      <scheme val="minor"/>
    </font>
    <font>
      <b/>
      <sz val="20"/>
      <color theme="1"/>
      <name val="Calibri"/>
      <family val="2"/>
      <scheme val="minor"/>
    </font>
    <font>
      <b/>
      <sz val="15"/>
      <color theme="1"/>
      <name val="Calibri"/>
      <family val="2"/>
      <scheme val="minor"/>
    </font>
    <font>
      <b/>
      <sz val="11"/>
      <name val="Gentle Sans"/>
    </font>
    <font>
      <sz val="10"/>
      <name val="Times New Roman"/>
      <family val="1"/>
    </font>
    <font>
      <sz val="10"/>
      <name val="Arial"/>
      <family val="2"/>
    </font>
    <font>
      <b/>
      <i/>
      <sz val="12"/>
      <name val="Gentle Sans"/>
    </font>
    <font>
      <sz val="10"/>
      <name val="Helv"/>
    </font>
    <font>
      <u/>
      <sz val="10"/>
      <color indexed="12"/>
      <name val="Arial"/>
      <family val="2"/>
    </font>
    <font>
      <u/>
      <sz val="11"/>
      <color theme="10"/>
      <name val="Calibri"/>
      <family val="2"/>
      <scheme val="minor"/>
    </font>
    <font>
      <sz val="11"/>
      <color indexed="8"/>
      <name val="Calibri"/>
      <family val="2"/>
      <scheme val="minor"/>
    </font>
    <font>
      <sz val="11"/>
      <color theme="1"/>
      <name val="Arial"/>
      <family val="2"/>
    </font>
    <font>
      <i/>
      <sz val="12"/>
      <name val="Gentle Sans"/>
    </font>
    <font>
      <sz val="9"/>
      <name val="Gentle Sans"/>
    </font>
    <font>
      <sz val="9"/>
      <name val="Gentle Sans Light"/>
    </font>
    <font>
      <sz val="10"/>
      <name val="Gentle Sans"/>
    </font>
    <font>
      <b/>
      <sz val="25"/>
      <color indexed="8"/>
      <name val="Calibri"/>
      <family val="2"/>
      <scheme val="minor"/>
    </font>
    <font>
      <b/>
      <sz val="15"/>
      <color indexed="8"/>
      <name val="Calibri"/>
      <family val="2"/>
      <scheme val="minor"/>
    </font>
    <font>
      <b/>
      <sz val="11"/>
      <color indexed="8"/>
      <name val="Calibri"/>
      <family val="2"/>
      <scheme val="minor"/>
    </font>
    <font>
      <b/>
      <sz val="14"/>
      <color indexed="8"/>
      <name val="Calibri"/>
      <family val="2"/>
      <scheme val="minor"/>
    </font>
    <font>
      <b/>
      <sz val="25"/>
      <color theme="1"/>
      <name val="Calibri"/>
      <family val="2"/>
      <scheme val="minor"/>
    </font>
    <font>
      <b/>
      <sz val="15"/>
      <name val="Calibri"/>
      <family val="2"/>
      <scheme val="minor"/>
    </font>
    <font>
      <b/>
      <sz val="14"/>
      <color theme="1"/>
      <name val="Calibri"/>
      <family val="2"/>
      <scheme val="minor"/>
    </font>
    <font>
      <sz val="14"/>
      <color theme="1"/>
      <name val="Calibri"/>
      <family val="2"/>
      <scheme val="minor"/>
    </font>
    <font>
      <sz val="11"/>
      <name val="Calibri"/>
      <family val="2"/>
      <scheme val="minor"/>
    </font>
    <font>
      <sz val="10"/>
      <color indexed="8"/>
      <name val="Arial"/>
      <family val="2"/>
    </font>
    <font>
      <b/>
      <sz val="11"/>
      <name val="Calibri"/>
      <family val="2"/>
      <scheme val="minor"/>
    </font>
    <font>
      <i/>
      <sz val="14"/>
      <color indexed="8"/>
      <name val="Calibri"/>
      <family val="2"/>
      <scheme val="minor"/>
    </font>
    <font>
      <b/>
      <sz val="11"/>
      <color rgb="FF000000"/>
      <name val="Calibri"/>
      <family val="2"/>
      <scheme val="minor"/>
    </font>
    <font>
      <i/>
      <sz val="11"/>
      <color rgb="FF000000"/>
      <name val="Calibri"/>
      <family val="2"/>
      <scheme val="minor"/>
    </font>
    <font>
      <i/>
      <sz val="11"/>
      <color theme="1"/>
      <name val="Calibri"/>
      <family val="2"/>
      <scheme val="minor"/>
    </font>
    <font>
      <sz val="10"/>
      <color theme="1"/>
      <name val="Calibri"/>
      <family val="2"/>
      <scheme val="minor"/>
    </font>
    <font>
      <sz val="8"/>
      <name val="Calibri"/>
      <family val="2"/>
      <scheme val="minor"/>
    </font>
    <font>
      <sz val="11"/>
      <color theme="0"/>
      <name val="Calibri"/>
      <family val="2"/>
      <scheme val="minor"/>
    </font>
    <font>
      <sz val="11"/>
      <color rgb="FF006100"/>
      <name val="Calibri"/>
      <family val="2"/>
      <scheme val="minor"/>
    </font>
    <font>
      <i/>
      <sz val="11"/>
      <name val="Calibri"/>
      <family val="2"/>
      <scheme val="minor"/>
    </font>
    <font>
      <sz val="12"/>
      <color rgb="FFFBDE2D"/>
      <name val="Roboto Mono"/>
      <family val="3"/>
    </font>
  </fonts>
  <fills count="12">
    <fill>
      <patternFill patternType="none"/>
    </fill>
    <fill>
      <patternFill patternType="gray125"/>
    </fill>
    <fill>
      <patternFill patternType="solid">
        <fgColor theme="0" tint="-0.499984740745262"/>
        <bgColor indexed="64"/>
      </patternFill>
    </fill>
    <fill>
      <patternFill patternType="solid">
        <fgColor rgb="FFFFFFCC"/>
      </patternFill>
    </fill>
    <fill>
      <patternFill patternType="solid">
        <fgColor indexed="13"/>
      </patternFill>
    </fill>
    <fill>
      <patternFill patternType="solid">
        <fgColor theme="8" tint="0.79998168889431442"/>
        <bgColor indexed="64"/>
      </patternFill>
    </fill>
    <fill>
      <patternFill patternType="solid">
        <fgColor rgb="FFFFFF00"/>
        <bgColor indexed="64"/>
      </patternFill>
    </fill>
    <fill>
      <patternFill patternType="solid">
        <fgColor theme="1" tint="0.499984740745262"/>
        <bgColor indexed="64"/>
      </patternFill>
    </fill>
    <fill>
      <patternFill patternType="solid">
        <fgColor theme="0" tint="-0.34998626667073579"/>
        <bgColor indexed="64"/>
      </patternFill>
    </fill>
    <fill>
      <patternFill patternType="solid">
        <fgColor rgb="FFC6EFCE"/>
      </patternFill>
    </fill>
    <fill>
      <patternFill patternType="solid">
        <fgColor theme="0"/>
        <bgColor indexed="64"/>
      </patternFill>
    </fill>
    <fill>
      <patternFill patternType="solid">
        <fgColor theme="0" tint="-4.9989318521683403E-2"/>
        <bgColor indexed="64"/>
      </patternFill>
    </fill>
  </fills>
  <borders count="29">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s>
  <cellStyleXfs count="40">
    <xf numFmtId="0" fontId="0" fillId="0" borderId="0"/>
    <xf numFmtId="0" fontId="5" fillId="0" borderId="0">
      <alignment horizontal="right"/>
    </xf>
    <xf numFmtId="41" fontId="6" fillId="0" borderId="0" applyFont="0" applyFill="0" applyBorder="0" applyAlignment="0" applyProtection="0"/>
    <xf numFmtId="41" fontId="6" fillId="0" borderId="0" applyFont="0" applyFill="0" applyBorder="0" applyAlignment="0" applyProtection="0"/>
    <xf numFmtId="43" fontId="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7" fillId="0" borderId="0"/>
    <xf numFmtId="44" fontId="6" fillId="0" borderId="0" applyFont="0" applyFill="0" applyBorder="0" applyAlignment="0" applyProtection="0"/>
    <xf numFmtId="0" fontId="8" fillId="0" borderId="0"/>
    <xf numFmtId="0" fontId="9" fillId="4" borderId="0" applyNumberFormat="0" applyFont="0" applyBorder="0" applyAlignment="0" applyProtection="0"/>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1" fillId="0" borderId="0" applyNumberFormat="0" applyFill="0" applyBorder="0" applyAlignment="0" applyProtection="0"/>
    <xf numFmtId="0" fontId="12" fillId="0" borderId="0"/>
    <xf numFmtId="0" fontId="7" fillId="0" borderId="0"/>
    <xf numFmtId="0" fontId="12" fillId="0" borderId="0"/>
    <xf numFmtId="0" fontId="13" fillId="0" borderId="0"/>
    <xf numFmtId="0" fontId="13" fillId="0" borderId="0"/>
    <xf numFmtId="0" fontId="13" fillId="0" borderId="0"/>
    <xf numFmtId="0" fontId="2" fillId="0" borderId="0"/>
    <xf numFmtId="0" fontId="2" fillId="0" borderId="0"/>
    <xf numFmtId="0" fontId="6" fillId="0" borderId="0"/>
    <xf numFmtId="0" fontId="2" fillId="3" borderId="1"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14" fillId="0" borderId="0"/>
    <xf numFmtId="0" fontId="15" fillId="0" borderId="0"/>
    <xf numFmtId="0" fontId="16" fillId="0" borderId="0"/>
    <xf numFmtId="0" fontId="8" fillId="0" borderId="0"/>
    <xf numFmtId="0" fontId="17" fillId="0" borderId="0"/>
    <xf numFmtId="0" fontId="15" fillId="0" borderId="0"/>
    <xf numFmtId="0" fontId="16" fillId="0" borderId="0"/>
    <xf numFmtId="165" fontId="7" fillId="0" borderId="0" applyFont="0" applyFill="0" applyBorder="0" applyAlignment="0" applyProtection="0"/>
    <xf numFmtId="166" fontId="7" fillId="0" borderId="0" applyFont="0" applyFill="0" applyBorder="0" applyAlignment="0" applyProtection="0"/>
    <xf numFmtId="0" fontId="11" fillId="0" borderId="0" applyNumberFormat="0" applyFill="0" applyBorder="0" applyAlignment="0" applyProtection="0"/>
    <xf numFmtId="0" fontId="27" fillId="0" borderId="0"/>
    <xf numFmtId="0" fontId="12" fillId="0" borderId="0"/>
    <xf numFmtId="0" fontId="36" fillId="9" borderId="0" applyNumberFormat="0" applyBorder="0" applyAlignment="0" applyProtection="0"/>
  </cellStyleXfs>
  <cellXfs count="159">
    <xf numFmtId="0" fontId="0" fillId="0" borderId="0" xfId="0"/>
    <xf numFmtId="0" fontId="1" fillId="0" borderId="0" xfId="0" applyFont="1"/>
    <xf numFmtId="14" fontId="0" fillId="0" borderId="0" xfId="0" applyNumberFormat="1"/>
    <xf numFmtId="0" fontId="0" fillId="2" borderId="0" xfId="0" applyFill="1"/>
    <xf numFmtId="14" fontId="1" fillId="0" borderId="0" xfId="0" applyNumberFormat="1" applyFont="1"/>
    <xf numFmtId="2" fontId="0" fillId="0" borderId="0" xfId="0" applyNumberFormat="1"/>
    <xf numFmtId="0" fontId="3" fillId="0" borderId="0" xfId="0" applyFont="1"/>
    <xf numFmtId="0" fontId="3" fillId="2" borderId="0" xfId="0" applyFont="1" applyFill="1"/>
    <xf numFmtId="0" fontId="4" fillId="0" borderId="0" xfId="0" applyFont="1"/>
    <xf numFmtId="0" fontId="4" fillId="2" borderId="0" xfId="0" applyFont="1" applyFill="1"/>
    <xf numFmtId="164" fontId="0" fillId="0" borderId="0" xfId="0" applyNumberFormat="1"/>
    <xf numFmtId="0" fontId="12" fillId="2" borderId="0" xfId="15" applyFill="1"/>
    <xf numFmtId="0" fontId="12" fillId="0" borderId="0" xfId="15"/>
    <xf numFmtId="0" fontId="20" fillId="0" borderId="0" xfId="15" applyFont="1"/>
    <xf numFmtId="0" fontId="21" fillId="0" borderId="0" xfId="15" applyFont="1"/>
    <xf numFmtId="164" fontId="12" fillId="0" borderId="0" xfId="15" applyNumberFormat="1"/>
    <xf numFmtId="14" fontId="12" fillId="0" borderId="0" xfId="15" applyNumberFormat="1"/>
    <xf numFmtId="0" fontId="22" fillId="0" borderId="0" xfId="0" applyFont="1"/>
    <xf numFmtId="0" fontId="0" fillId="5" borderId="0" xfId="0" applyFill="1"/>
    <xf numFmtId="164" fontId="0" fillId="5" borderId="0" xfId="0" applyNumberFormat="1" applyFill="1"/>
    <xf numFmtId="0" fontId="25" fillId="5" borderId="0" xfId="0" applyFont="1" applyFill="1"/>
    <xf numFmtId="0" fontId="1" fillId="2" borderId="0" xfId="0" applyFont="1" applyFill="1"/>
    <xf numFmtId="1" fontId="0" fillId="0" borderId="0" xfId="0" applyNumberFormat="1"/>
    <xf numFmtId="164" fontId="26" fillId="0" borderId="0" xfId="0" applyNumberFormat="1" applyFont="1"/>
    <xf numFmtId="164" fontId="2" fillId="0" borderId="0" xfId="15" applyNumberFormat="1" applyFont="1"/>
    <xf numFmtId="2" fontId="12" fillId="2" borderId="0" xfId="15" applyNumberFormat="1" applyFill="1"/>
    <xf numFmtId="0" fontId="26" fillId="0" borderId="0" xfId="0" applyFont="1"/>
    <xf numFmtId="0" fontId="26" fillId="0" borderId="0" xfId="15" applyFont="1"/>
    <xf numFmtId="164" fontId="26" fillId="0" borderId="0" xfId="15" applyNumberFormat="1" applyFont="1"/>
    <xf numFmtId="0" fontId="0" fillId="0" borderId="0" xfId="0" applyAlignment="1">
      <alignment vertical="top"/>
    </xf>
    <xf numFmtId="0" fontId="1" fillId="0" borderId="0" xfId="0" applyFont="1" applyAlignment="1">
      <alignment horizontal="right"/>
    </xf>
    <xf numFmtId="0" fontId="11" fillId="0" borderId="0" xfId="36"/>
    <xf numFmtId="0" fontId="1" fillId="0" borderId="0" xfId="0" applyFont="1" applyAlignment="1">
      <alignment horizontal="right" vertical="top"/>
    </xf>
    <xf numFmtId="0" fontId="0" fillId="7" borderId="0" xfId="0" applyFill="1"/>
    <xf numFmtId="164" fontId="0" fillId="7" borderId="0" xfId="0" applyNumberFormat="1" applyFill="1"/>
    <xf numFmtId="0" fontId="0" fillId="0" borderId="0" xfId="0" applyAlignment="1">
      <alignment horizontal="left" vertical="top"/>
    </xf>
    <xf numFmtId="2" fontId="26" fillId="0" borderId="0" xfId="0" applyNumberFormat="1" applyFont="1"/>
    <xf numFmtId="164" fontId="12" fillId="2" borderId="0" xfId="15" applyNumberFormat="1" applyFill="1"/>
    <xf numFmtId="0" fontId="28" fillId="0" borderId="0" xfId="15" applyFont="1"/>
    <xf numFmtId="2" fontId="26" fillId="0" borderId="0" xfId="15" applyNumberFormat="1" applyFont="1"/>
    <xf numFmtId="0" fontId="26" fillId="2" borderId="0" xfId="0" applyFont="1" applyFill="1"/>
    <xf numFmtId="14" fontId="0" fillId="2" borderId="0" xfId="0" applyNumberFormat="1" applyFill="1"/>
    <xf numFmtId="2" fontId="0" fillId="5" borderId="0" xfId="0" applyNumberFormat="1" applyFill="1"/>
    <xf numFmtId="0" fontId="0" fillId="0" borderId="0" xfId="38" applyFont="1"/>
    <xf numFmtId="0" fontId="24" fillId="0" borderId="0" xfId="0" applyFont="1"/>
    <xf numFmtId="0" fontId="24" fillId="5" borderId="0" xfId="0" applyFont="1" applyFill="1"/>
    <xf numFmtId="2" fontId="26" fillId="5" borderId="0" xfId="0" applyNumberFormat="1" applyFont="1" applyFill="1"/>
    <xf numFmtId="164" fontId="26" fillId="5" borderId="0" xfId="0" applyNumberFormat="1" applyFont="1" applyFill="1"/>
    <xf numFmtId="0" fontId="28" fillId="0" borderId="0" xfId="0" applyFont="1"/>
    <xf numFmtId="14" fontId="29" fillId="0" borderId="0" xfId="15" applyNumberFormat="1" applyFont="1" applyAlignment="1">
      <alignment horizontal="center"/>
    </xf>
    <xf numFmtId="0" fontId="31" fillId="0" borderId="0" xfId="0" applyFont="1"/>
    <xf numFmtId="2" fontId="0" fillId="0" borderId="0" xfId="0" applyNumberFormat="1" applyAlignment="1">
      <alignment horizontal="center"/>
    </xf>
    <xf numFmtId="0" fontId="33" fillId="0" borderId="0" xfId="0" applyFont="1" applyAlignment="1">
      <alignment vertical="center"/>
    </xf>
    <xf numFmtId="0" fontId="0" fillId="0" borderId="0" xfId="0" applyAlignment="1">
      <alignment horizontal="left" vertical="top" wrapText="1"/>
    </xf>
    <xf numFmtId="164" fontId="12" fillId="0" borderId="0" xfId="38" applyNumberFormat="1"/>
    <xf numFmtId="164" fontId="0" fillId="2" borderId="0" xfId="0" applyNumberFormat="1" applyFill="1"/>
    <xf numFmtId="167" fontId="26" fillId="0" borderId="0" xfId="15" applyNumberFormat="1" applyFont="1"/>
    <xf numFmtId="2" fontId="0" fillId="8" borderId="0" xfId="0" applyNumberFormat="1" applyFill="1"/>
    <xf numFmtId="168" fontId="12" fillId="0" borderId="0" xfId="15" applyNumberFormat="1"/>
    <xf numFmtId="0" fontId="19" fillId="0" borderId="0" xfId="15" applyFont="1" applyAlignment="1">
      <alignment horizontal="left"/>
    </xf>
    <xf numFmtId="0" fontId="18" fillId="0" borderId="0" xfId="15" applyFont="1" applyAlignment="1">
      <alignment horizontal="center" wrapText="1"/>
    </xf>
    <xf numFmtId="14" fontId="35" fillId="2" borderId="0" xfId="0" applyNumberFormat="1" applyFont="1" applyFill="1"/>
    <xf numFmtId="0" fontId="11" fillId="0" borderId="0" xfId="36" applyFill="1"/>
    <xf numFmtId="169" fontId="0" fillId="0" borderId="0" xfId="0" applyNumberFormat="1"/>
    <xf numFmtId="171" fontId="0" fillId="0" borderId="0" xfId="0" applyNumberFormat="1"/>
    <xf numFmtId="14" fontId="35" fillId="7" borderId="0" xfId="0" applyNumberFormat="1" applyFont="1" applyFill="1"/>
    <xf numFmtId="170" fontId="0" fillId="0" borderId="0" xfId="0" applyNumberFormat="1"/>
    <xf numFmtId="170" fontId="26" fillId="0" borderId="0" xfId="0" applyNumberFormat="1" applyFont="1"/>
    <xf numFmtId="1" fontId="12" fillId="0" borderId="0" xfId="15" applyNumberFormat="1"/>
    <xf numFmtId="0" fontId="0" fillId="10" borderId="0" xfId="0" applyFill="1"/>
    <xf numFmtId="0" fontId="0" fillId="10" borderId="9" xfId="0" applyFill="1" applyBorder="1" applyAlignment="1">
      <alignment horizontal="center"/>
    </xf>
    <xf numFmtId="0" fontId="26" fillId="10" borderId="9" xfId="0" applyFont="1" applyFill="1" applyBorder="1" applyAlignment="1">
      <alignment horizontal="center"/>
    </xf>
    <xf numFmtId="0" fontId="0" fillId="10" borderId="13" xfId="0" applyFill="1" applyBorder="1" applyAlignment="1">
      <alignment horizontal="center"/>
    </xf>
    <xf numFmtId="0" fontId="0" fillId="10" borderId="12" xfId="0" applyFill="1" applyBorder="1" applyAlignment="1">
      <alignment horizontal="center"/>
    </xf>
    <xf numFmtId="1" fontId="0" fillId="10" borderId="0" xfId="0" applyNumberFormat="1" applyFill="1"/>
    <xf numFmtId="1" fontId="0" fillId="10" borderId="0" xfId="0" applyNumberFormat="1" applyFill="1" applyAlignment="1">
      <alignment horizontal="center"/>
    </xf>
    <xf numFmtId="0" fontId="0" fillId="10" borderId="7" xfId="0" applyFill="1" applyBorder="1" applyAlignment="1">
      <alignment horizontal="center"/>
    </xf>
    <xf numFmtId="0" fontId="26" fillId="10" borderId="7" xfId="0" applyFont="1" applyFill="1" applyBorder="1" applyAlignment="1">
      <alignment horizontal="center"/>
    </xf>
    <xf numFmtId="0" fontId="32" fillId="11" borderId="3" xfId="0" applyFont="1" applyFill="1" applyBorder="1" applyAlignment="1">
      <alignment horizontal="center"/>
    </xf>
    <xf numFmtId="0" fontId="32" fillId="11" borderId="8" xfId="0" applyFont="1" applyFill="1" applyBorder="1" applyAlignment="1">
      <alignment horizontal="center"/>
    </xf>
    <xf numFmtId="0" fontId="37" fillId="11" borderId="3" xfId="0" applyFont="1" applyFill="1" applyBorder="1" applyAlignment="1">
      <alignment horizontal="center"/>
    </xf>
    <xf numFmtId="14" fontId="36" fillId="9" borderId="0" xfId="39" applyNumberFormat="1"/>
    <xf numFmtId="164" fontId="36" fillId="9" borderId="0" xfId="39" applyNumberFormat="1"/>
    <xf numFmtId="1" fontId="32" fillId="11" borderId="6" xfId="0" applyNumberFormat="1" applyFont="1" applyFill="1" applyBorder="1" applyAlignment="1">
      <alignment horizontal="center"/>
    </xf>
    <xf numFmtId="1" fontId="0" fillId="10" borderId="5" xfId="0" applyNumberFormat="1" applyFill="1" applyBorder="1" applyAlignment="1">
      <alignment horizontal="center"/>
    </xf>
    <xf numFmtId="1" fontId="37" fillId="11" borderId="6" xfId="0" applyNumberFormat="1" applyFont="1" applyFill="1" applyBorder="1" applyAlignment="1">
      <alignment horizontal="center"/>
    </xf>
    <xf numFmtId="1" fontId="26" fillId="10" borderId="5" xfId="0" applyNumberFormat="1" applyFont="1" applyFill="1" applyBorder="1" applyAlignment="1">
      <alignment horizontal="center"/>
    </xf>
    <xf numFmtId="0" fontId="32" fillId="11" borderId="2" xfId="0" applyFont="1" applyFill="1" applyBorder="1" applyAlignment="1">
      <alignment horizontal="center"/>
    </xf>
    <xf numFmtId="1" fontId="32" fillId="11" borderId="11" xfId="0" applyNumberFormat="1" applyFont="1" applyFill="1" applyBorder="1" applyAlignment="1">
      <alignment horizontal="center"/>
    </xf>
    <xf numFmtId="1" fontId="0" fillId="10" borderId="14" xfId="0" applyNumberFormat="1" applyFill="1" applyBorder="1" applyAlignment="1">
      <alignment horizontal="center"/>
    </xf>
    <xf numFmtId="1" fontId="0" fillId="10" borderId="15" xfId="0" applyNumberFormat="1" applyFill="1" applyBorder="1" applyAlignment="1">
      <alignment horizontal="center"/>
    </xf>
    <xf numFmtId="1" fontId="37" fillId="11" borderId="11" xfId="0" applyNumberFormat="1" applyFont="1" applyFill="1" applyBorder="1" applyAlignment="1">
      <alignment horizontal="center"/>
    </xf>
    <xf numFmtId="1" fontId="32" fillId="11" borderId="10" xfId="0" applyNumberFormat="1" applyFont="1" applyFill="1" applyBorder="1" applyAlignment="1">
      <alignment horizontal="center"/>
    </xf>
    <xf numFmtId="1" fontId="32" fillId="11" borderId="4" xfId="0" applyNumberFormat="1" applyFont="1" applyFill="1" applyBorder="1" applyAlignment="1">
      <alignment horizontal="center"/>
    </xf>
    <xf numFmtId="1" fontId="0" fillId="10" borderId="16" xfId="0" applyNumberFormat="1" applyFill="1" applyBorder="1" applyAlignment="1">
      <alignment horizontal="center"/>
    </xf>
    <xf numFmtId="1" fontId="32" fillId="11" borderId="18" xfId="0" applyNumberFormat="1" applyFont="1" applyFill="1" applyBorder="1" applyAlignment="1">
      <alignment horizontal="center"/>
    </xf>
    <xf numFmtId="1" fontId="0" fillId="10" borderId="19" xfId="0" applyNumberFormat="1" applyFill="1" applyBorder="1" applyAlignment="1">
      <alignment horizontal="center"/>
    </xf>
    <xf numFmtId="1" fontId="32" fillId="11" borderId="17" xfId="0" applyNumberFormat="1" applyFont="1" applyFill="1" applyBorder="1" applyAlignment="1">
      <alignment horizontal="center"/>
    </xf>
    <xf numFmtId="1" fontId="26" fillId="10" borderId="19" xfId="0" applyNumberFormat="1" applyFont="1" applyFill="1" applyBorder="1" applyAlignment="1">
      <alignment horizontal="center"/>
    </xf>
    <xf numFmtId="1" fontId="37" fillId="11" borderId="17" xfId="0" applyNumberFormat="1" applyFont="1" applyFill="1" applyBorder="1" applyAlignment="1">
      <alignment horizontal="center"/>
    </xf>
    <xf numFmtId="0" fontId="1" fillId="10" borderId="0" xfId="0" applyFont="1" applyFill="1" applyAlignment="1">
      <alignment horizontal="left" indent="1"/>
    </xf>
    <xf numFmtId="0" fontId="1" fillId="10" borderId="0" xfId="0" applyFont="1" applyFill="1" applyAlignment="1">
      <alignment horizontal="left" indent="3"/>
    </xf>
    <xf numFmtId="0" fontId="1" fillId="10" borderId="16" xfId="0" applyFont="1" applyFill="1" applyBorder="1" applyAlignment="1">
      <alignment horizontal="left" indent="3"/>
    </xf>
    <xf numFmtId="0" fontId="33" fillId="10" borderId="0" xfId="0" applyFont="1" applyFill="1"/>
    <xf numFmtId="1" fontId="37" fillId="11" borderId="0" xfId="0" applyNumberFormat="1" applyFont="1" applyFill="1" applyAlignment="1">
      <alignment horizontal="center"/>
    </xf>
    <xf numFmtId="0" fontId="37" fillId="11" borderId="12" xfId="0" applyFont="1" applyFill="1" applyBorder="1" applyAlignment="1">
      <alignment horizontal="center"/>
    </xf>
    <xf numFmtId="1" fontId="37" fillId="11" borderId="14" xfId="0" applyNumberFormat="1" applyFont="1" applyFill="1" applyBorder="1" applyAlignment="1">
      <alignment horizontal="center"/>
    </xf>
    <xf numFmtId="1" fontId="37" fillId="11" borderId="16" xfId="0" applyNumberFormat="1" applyFont="1" applyFill="1" applyBorder="1" applyAlignment="1">
      <alignment horizontal="center"/>
    </xf>
    <xf numFmtId="14" fontId="0" fillId="10" borderId="0" xfId="0" applyNumberFormat="1" applyFill="1"/>
    <xf numFmtId="0" fontId="0" fillId="10" borderId="0" xfId="0" quotePrefix="1" applyFill="1"/>
    <xf numFmtId="0" fontId="0" fillId="10" borderId="0" xfId="0" applyFill="1" applyAlignment="1">
      <alignment horizontal="left" vertical="center"/>
    </xf>
    <xf numFmtId="1" fontId="0" fillId="10" borderId="0" xfId="0" quotePrefix="1" applyNumberFormat="1" applyFill="1" applyAlignment="1">
      <alignment horizontal="center"/>
    </xf>
    <xf numFmtId="0" fontId="0" fillId="10" borderId="16" xfId="0" applyFill="1" applyBorder="1"/>
    <xf numFmtId="0" fontId="0" fillId="10" borderId="23" xfId="0" applyFill="1" applyBorder="1" applyAlignment="1">
      <alignment horizontal="right"/>
    </xf>
    <xf numFmtId="0" fontId="0" fillId="10" borderId="24" xfId="0" applyFill="1" applyBorder="1" applyAlignment="1">
      <alignment horizontal="right"/>
    </xf>
    <xf numFmtId="0" fontId="0" fillId="10" borderId="25" xfId="0" applyFill="1" applyBorder="1" applyAlignment="1">
      <alignment horizontal="right"/>
    </xf>
    <xf numFmtId="14" fontId="0" fillId="6" borderId="26" xfId="0" applyNumberFormat="1" applyFill="1" applyBorder="1"/>
    <xf numFmtId="0" fontId="12" fillId="6" borderId="27" xfId="15" applyFill="1" applyBorder="1" applyAlignment="1">
      <alignment horizontal="right"/>
    </xf>
    <xf numFmtId="0" fontId="12" fillId="6" borderId="28" xfId="15" applyFill="1" applyBorder="1" applyAlignment="1">
      <alignment horizontal="right"/>
    </xf>
    <xf numFmtId="0" fontId="38" fillId="0" borderId="0" xfId="0" quotePrefix="1" applyFont="1"/>
    <xf numFmtId="169" fontId="0" fillId="10" borderId="0" xfId="0" quotePrefix="1" applyNumberFormat="1" applyFill="1"/>
    <xf numFmtId="0" fontId="33" fillId="10" borderId="0" xfId="0" applyFont="1" applyFill="1" applyAlignment="1">
      <alignment vertical="top" wrapText="1"/>
    </xf>
    <xf numFmtId="0" fontId="0" fillId="10" borderId="12" xfId="0" applyFill="1" applyBorder="1"/>
    <xf numFmtId="0" fontId="0" fillId="10" borderId="12" xfId="0" applyFill="1" applyBorder="1" applyAlignment="1">
      <alignment horizontal="center" wrapText="1"/>
    </xf>
    <xf numFmtId="1" fontId="0" fillId="10" borderId="16" xfId="0" applyNumberFormat="1" applyFill="1" applyBorder="1"/>
    <xf numFmtId="1" fontId="32" fillId="11" borderId="6" xfId="0" quotePrefix="1" applyNumberFormat="1" applyFont="1" applyFill="1" applyBorder="1" applyAlignment="1">
      <alignment horizontal="center"/>
    </xf>
    <xf numFmtId="1" fontId="32" fillId="11" borderId="0" xfId="0" applyNumberFormat="1" applyFont="1" applyFill="1" applyAlignment="1">
      <alignment horizontal="center"/>
    </xf>
    <xf numFmtId="0" fontId="0" fillId="10" borderId="0" xfId="0" applyFill="1" applyAlignment="1">
      <alignment vertical="center"/>
    </xf>
    <xf numFmtId="1" fontId="32" fillId="11" borderId="0" xfId="0" applyNumberFormat="1" applyFont="1" applyFill="1"/>
    <xf numFmtId="0" fontId="32" fillId="11" borderId="0" xfId="0" applyFont="1" applyFill="1"/>
    <xf numFmtId="1" fontId="32" fillId="11" borderId="16" xfId="0" applyNumberFormat="1" applyFont="1" applyFill="1" applyBorder="1"/>
    <xf numFmtId="0" fontId="0" fillId="10" borderId="0" xfId="0" applyFill="1" applyAlignment="1">
      <alignment horizontal="right"/>
    </xf>
    <xf numFmtId="0" fontId="12" fillId="10" borderId="0" xfId="15" applyFill="1" applyAlignment="1">
      <alignment horizontal="right"/>
    </xf>
    <xf numFmtId="2" fontId="12" fillId="0" borderId="0" xfId="15" applyNumberFormat="1"/>
    <xf numFmtId="2" fontId="2" fillId="0" borderId="0" xfId="15" applyNumberFormat="1" applyFont="1"/>
    <xf numFmtId="0" fontId="11" fillId="0" borderId="0" xfId="36" applyNumberFormat="1"/>
    <xf numFmtId="164" fontId="0" fillId="10" borderId="0" xfId="0" applyNumberFormat="1" applyFill="1" applyAlignment="1">
      <alignment horizontal="right"/>
    </xf>
    <xf numFmtId="2" fontId="0" fillId="10" borderId="0" xfId="0" applyNumberFormat="1" applyFill="1" applyAlignment="1">
      <alignment horizontal="right"/>
    </xf>
    <xf numFmtId="164" fontId="0" fillId="10" borderId="0" xfId="0" applyNumberFormat="1" applyFill="1" applyAlignment="1">
      <alignment horizontal="right" wrapText="1"/>
    </xf>
    <xf numFmtId="0" fontId="0" fillId="10" borderId="0" xfId="0" applyFill="1" applyAlignment="1">
      <alignment horizontal="right" wrapText="1"/>
    </xf>
    <xf numFmtId="0" fontId="33" fillId="10" borderId="22" xfId="0" applyFont="1" applyFill="1" applyBorder="1" applyAlignment="1">
      <alignment horizontal="left" vertical="top" wrapText="1"/>
    </xf>
    <xf numFmtId="0" fontId="33" fillId="10" borderId="0" xfId="0" applyFont="1" applyFill="1" applyAlignment="1">
      <alignment horizontal="left" vertical="top" wrapText="1"/>
    </xf>
    <xf numFmtId="0" fontId="0" fillId="10" borderId="20" xfId="0" applyFill="1" applyBorder="1" applyAlignment="1">
      <alignment horizontal="center"/>
    </xf>
    <xf numFmtId="0" fontId="32" fillId="11" borderId="22" xfId="0" applyFont="1" applyFill="1" applyBorder="1" applyAlignment="1">
      <alignment horizontal="center" wrapText="1"/>
    </xf>
    <xf numFmtId="0" fontId="32" fillId="11" borderId="12" xfId="0" applyFont="1" applyFill="1" applyBorder="1" applyAlignment="1">
      <alignment horizontal="center" wrapText="1"/>
    </xf>
    <xf numFmtId="0" fontId="0" fillId="10" borderId="16" xfId="0" applyFill="1" applyBorder="1" applyAlignment="1">
      <alignment horizontal="center"/>
    </xf>
    <xf numFmtId="0" fontId="1" fillId="10" borderId="0" xfId="0" applyFont="1" applyFill="1" applyAlignment="1">
      <alignment horizontal="center" wrapText="1"/>
    </xf>
    <xf numFmtId="0" fontId="1" fillId="10" borderId="0" xfId="0" applyFont="1" applyFill="1" applyAlignment="1">
      <alignment horizontal="center"/>
    </xf>
    <xf numFmtId="0" fontId="0" fillId="0" borderId="0" xfId="0" applyAlignment="1">
      <alignment horizontal="left" vertical="top" wrapText="1"/>
    </xf>
    <xf numFmtId="0" fontId="0" fillId="0" borderId="0" xfId="0" applyAlignment="1">
      <alignment horizontal="left" vertical="top"/>
    </xf>
    <xf numFmtId="0" fontId="0" fillId="10" borderId="21" xfId="0" applyFill="1" applyBorder="1" applyAlignment="1">
      <alignment horizontal="center"/>
    </xf>
    <xf numFmtId="0" fontId="33" fillId="10" borderId="22" xfId="0" applyFont="1" applyFill="1" applyBorder="1" applyAlignment="1">
      <alignment horizontal="left" wrapText="1"/>
    </xf>
    <xf numFmtId="0" fontId="33" fillId="10" borderId="0" xfId="0" applyFont="1" applyFill="1" applyAlignment="1">
      <alignment horizontal="left" wrapText="1"/>
    </xf>
    <xf numFmtId="0" fontId="0" fillId="10" borderId="4" xfId="0" applyFill="1" applyBorder="1" applyAlignment="1">
      <alignment horizontal="center"/>
    </xf>
    <xf numFmtId="0" fontId="0" fillId="10" borderId="6" xfId="0" applyFill="1" applyBorder="1" applyAlignment="1">
      <alignment horizontal="center"/>
    </xf>
    <xf numFmtId="0" fontId="19" fillId="0" borderId="0" xfId="15" applyFont="1" applyAlignment="1">
      <alignment horizontal="left"/>
    </xf>
    <xf numFmtId="14" fontId="29" fillId="6" borderId="0" xfId="15" applyNumberFormat="1" applyFont="1" applyFill="1" applyAlignment="1">
      <alignment horizontal="center"/>
    </xf>
    <xf numFmtId="0" fontId="18" fillId="0" borderId="0" xfId="15" applyFont="1" applyAlignment="1">
      <alignment horizontal="center" wrapText="1"/>
    </xf>
    <xf numFmtId="0" fontId="23" fillId="0" borderId="0" xfId="15" applyFont="1" applyAlignment="1">
      <alignment horizontal="left"/>
    </xf>
  </cellXfs>
  <cellStyles count="40">
    <cellStyle name="Årtal" xfId="1" xr:uid="{00000000-0005-0000-0000-000000000000}"/>
    <cellStyle name="Comma [0] 2" xfId="2" xr:uid="{00000000-0005-0000-0000-000001000000}"/>
    <cellStyle name="Comma [0] 3" xfId="3" xr:uid="{00000000-0005-0000-0000-000002000000}"/>
    <cellStyle name="Comma 2" xfId="4" xr:uid="{00000000-0005-0000-0000-000003000000}"/>
    <cellStyle name="Comma 3" xfId="5" xr:uid="{00000000-0005-0000-0000-000004000000}"/>
    <cellStyle name="Comma 4" xfId="6" xr:uid="{00000000-0005-0000-0000-000005000000}"/>
    <cellStyle name="Currency 2" xfId="7" xr:uid="{00000000-0005-0000-0000-000006000000}"/>
    <cellStyle name="Currency 3" xfId="8" xr:uid="{00000000-0005-0000-0000-000007000000}"/>
    <cellStyle name="Fetrubrik" xfId="9" xr:uid="{00000000-0005-0000-0000-000008000000}"/>
    <cellStyle name="Good" xfId="39" builtinId="26"/>
    <cellStyle name="Gul" xfId="10" xr:uid="{00000000-0005-0000-0000-000009000000}"/>
    <cellStyle name="Hyperlink" xfId="36" builtinId="8"/>
    <cellStyle name="Hyperlink 2" xfId="11" xr:uid="{00000000-0005-0000-0000-00000B000000}"/>
    <cellStyle name="Hyperlink 2 2" xfId="12" xr:uid="{00000000-0005-0000-0000-00000C000000}"/>
    <cellStyle name="Hyperlink 2 2 2" xfId="13" xr:uid="{00000000-0005-0000-0000-00000D000000}"/>
    <cellStyle name="Hyperlink 3" xfId="14" xr:uid="{00000000-0005-0000-0000-00000E000000}"/>
    <cellStyle name="Normal" xfId="0" builtinId="0"/>
    <cellStyle name="Normal 2" xfId="15" xr:uid="{00000000-0005-0000-0000-000010000000}"/>
    <cellStyle name="Normal 2 2" xfId="16" xr:uid="{00000000-0005-0000-0000-000011000000}"/>
    <cellStyle name="Normal 2 3" xfId="37" xr:uid="{00000000-0005-0000-0000-000012000000}"/>
    <cellStyle name="Normal 2 3 2" xfId="38" xr:uid="{00000000-0005-0000-0000-000013000000}"/>
    <cellStyle name="Normal 3" xfId="17" xr:uid="{00000000-0005-0000-0000-000014000000}"/>
    <cellStyle name="Normal 4" xfId="18" xr:uid="{00000000-0005-0000-0000-000015000000}"/>
    <cellStyle name="Normal 4 2" xfId="19" xr:uid="{00000000-0005-0000-0000-000016000000}"/>
    <cellStyle name="Normal 4 3" xfId="20" xr:uid="{00000000-0005-0000-0000-000017000000}"/>
    <cellStyle name="Normal 5" xfId="21" xr:uid="{00000000-0005-0000-0000-000018000000}"/>
    <cellStyle name="Normal 6" xfId="22" xr:uid="{00000000-0005-0000-0000-000019000000}"/>
    <cellStyle name="Normal 7" xfId="23" xr:uid="{00000000-0005-0000-0000-00001A000000}"/>
    <cellStyle name="Note 2" xfId="24" xr:uid="{00000000-0005-0000-0000-00001B000000}"/>
    <cellStyle name="Percent 2" xfId="25" xr:uid="{00000000-0005-0000-0000-00001C000000}"/>
    <cellStyle name="Percent 3" xfId="26" xr:uid="{00000000-0005-0000-0000-00001D000000}"/>
    <cellStyle name="Rubrik 1" xfId="27" xr:uid="{00000000-0005-0000-0000-00001E000000}"/>
    <cellStyle name="Rubrik2" xfId="28" xr:uid="{00000000-0005-0000-0000-00001F000000}"/>
    <cellStyle name="Rubrik3" xfId="29" xr:uid="{00000000-0005-0000-0000-000020000000}"/>
    <cellStyle name="Tabellrubrik" xfId="30" xr:uid="{00000000-0005-0000-0000-000021000000}"/>
    <cellStyle name="Tal1" xfId="31" xr:uid="{00000000-0005-0000-0000-000022000000}"/>
    <cellStyle name="Tal2" xfId="32" xr:uid="{00000000-0005-0000-0000-000023000000}"/>
    <cellStyle name="Tal3" xfId="33" xr:uid="{00000000-0005-0000-0000-000024000000}"/>
    <cellStyle name="Tusental (0)_Blad1" xfId="34" xr:uid="{00000000-0005-0000-0000-000025000000}"/>
    <cellStyle name="Valuta (0)_Blad1" xfId="35" xr:uid="{00000000-0005-0000-0000-000026000000}"/>
  </cellStyles>
  <dxfs count="0"/>
  <tableStyles count="0" defaultTableStyle="TableStyleMedium2" defaultPivotStyle="PivotStyleLight16"/>
  <colors>
    <mruColors>
      <color rgb="FF96007D"/>
      <color rgb="FF052D6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a:t>
            </a:r>
            <a:r>
              <a:rPr lang="en-US" baseline="0"/>
              <a:t> Debt Growth, Emerging and Developed Markets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'Debt Figures'!$C$7</c:f>
              <c:strCache>
                <c:ptCount val="1"/>
                <c:pt idx="0">
                  <c:v>Emering Markets</c:v>
                </c:pt>
              </c:strCache>
            </c:strRef>
          </c:tx>
          <c:spPr>
            <a:ln w="28575" cap="rnd">
              <a:solidFill>
                <a:schemeClr val="accent6">
                  <a:lumMod val="60000"/>
                  <a:lumOff val="40000"/>
                </a:schemeClr>
              </a:solidFill>
              <a:round/>
            </a:ln>
            <a:effectLst/>
          </c:spPr>
          <c:marker>
            <c:symbol val="none"/>
          </c:marker>
          <c:cat>
            <c:strRef>
              <c:f>'Debt Figures'!$B$8:$B$79</c:f>
              <c:strCache>
                <c:ptCount val="72"/>
                <c:pt idx="0">
                  <c:v>Q1 2005</c:v>
                </c:pt>
                <c:pt idx="1">
                  <c:v>Q2 2005</c:v>
                </c:pt>
                <c:pt idx="2">
                  <c:v>Q3 2005</c:v>
                </c:pt>
                <c:pt idx="3">
                  <c:v>Q4 2005</c:v>
                </c:pt>
                <c:pt idx="4">
                  <c:v>Q1 2006</c:v>
                </c:pt>
                <c:pt idx="5">
                  <c:v>Q2 2006</c:v>
                </c:pt>
                <c:pt idx="6">
                  <c:v>Q3 2006</c:v>
                </c:pt>
                <c:pt idx="7">
                  <c:v>Q4 2006</c:v>
                </c:pt>
                <c:pt idx="8">
                  <c:v>Q1 2007</c:v>
                </c:pt>
                <c:pt idx="9">
                  <c:v>Q2 2007</c:v>
                </c:pt>
                <c:pt idx="10">
                  <c:v>Q3 2007</c:v>
                </c:pt>
                <c:pt idx="11">
                  <c:v>Q4 2007</c:v>
                </c:pt>
                <c:pt idx="12">
                  <c:v>Q1 2008</c:v>
                </c:pt>
                <c:pt idx="13">
                  <c:v>Q2 2008</c:v>
                </c:pt>
                <c:pt idx="14">
                  <c:v>Q3 2008</c:v>
                </c:pt>
                <c:pt idx="15">
                  <c:v>Q4 2008</c:v>
                </c:pt>
                <c:pt idx="16">
                  <c:v>Q1 2009</c:v>
                </c:pt>
                <c:pt idx="17">
                  <c:v>Q2 2009</c:v>
                </c:pt>
                <c:pt idx="18">
                  <c:v>Q3 2009</c:v>
                </c:pt>
                <c:pt idx="19">
                  <c:v>Q4 2009</c:v>
                </c:pt>
                <c:pt idx="20">
                  <c:v>Q1 2010</c:v>
                </c:pt>
                <c:pt idx="21">
                  <c:v>Q2 2010</c:v>
                </c:pt>
                <c:pt idx="22">
                  <c:v>Q3 2010</c:v>
                </c:pt>
                <c:pt idx="23">
                  <c:v>Q4 2010</c:v>
                </c:pt>
                <c:pt idx="24">
                  <c:v>Q1 2011</c:v>
                </c:pt>
                <c:pt idx="25">
                  <c:v>Q2 2011</c:v>
                </c:pt>
                <c:pt idx="26">
                  <c:v>Q3 2011</c:v>
                </c:pt>
                <c:pt idx="27">
                  <c:v>Q4 2011</c:v>
                </c:pt>
                <c:pt idx="28">
                  <c:v>Q1 2012</c:v>
                </c:pt>
                <c:pt idx="29">
                  <c:v>Q2 2012</c:v>
                </c:pt>
                <c:pt idx="30">
                  <c:v>Q3 2012</c:v>
                </c:pt>
                <c:pt idx="31">
                  <c:v>Q4 2012</c:v>
                </c:pt>
                <c:pt idx="32">
                  <c:v>Q1 2013</c:v>
                </c:pt>
                <c:pt idx="33">
                  <c:v>Q2 2013</c:v>
                </c:pt>
                <c:pt idx="34">
                  <c:v>Q3 2013</c:v>
                </c:pt>
                <c:pt idx="35">
                  <c:v>Q4 2013</c:v>
                </c:pt>
                <c:pt idx="36">
                  <c:v>Q1 2014</c:v>
                </c:pt>
                <c:pt idx="37">
                  <c:v>Q2 2014</c:v>
                </c:pt>
                <c:pt idx="38">
                  <c:v>Q3 2014</c:v>
                </c:pt>
                <c:pt idx="39">
                  <c:v>Q4 2014</c:v>
                </c:pt>
                <c:pt idx="40">
                  <c:v>Q1 2015</c:v>
                </c:pt>
                <c:pt idx="41">
                  <c:v>Q2 2015 </c:v>
                </c:pt>
                <c:pt idx="42">
                  <c:v>Q3 2015</c:v>
                </c:pt>
                <c:pt idx="43">
                  <c:v>Q4 2015 </c:v>
                </c:pt>
                <c:pt idx="44">
                  <c:v>Q1 2016 </c:v>
                </c:pt>
                <c:pt idx="45">
                  <c:v>Q2 2016 </c:v>
                </c:pt>
                <c:pt idx="46">
                  <c:v>Q3 2016 </c:v>
                </c:pt>
                <c:pt idx="47">
                  <c:v>Q4 2016</c:v>
                </c:pt>
                <c:pt idx="48">
                  <c:v>Q1 2017</c:v>
                </c:pt>
                <c:pt idx="49">
                  <c:v>Q2 2017 </c:v>
                </c:pt>
                <c:pt idx="50">
                  <c:v>Q3 2017 </c:v>
                </c:pt>
                <c:pt idx="51">
                  <c:v>Q4 2017</c:v>
                </c:pt>
                <c:pt idx="52">
                  <c:v>Q1 2018</c:v>
                </c:pt>
                <c:pt idx="53">
                  <c:v>Q2 2018</c:v>
                </c:pt>
                <c:pt idx="54">
                  <c:v>Q3 2018</c:v>
                </c:pt>
                <c:pt idx="55">
                  <c:v>Q4 2018</c:v>
                </c:pt>
                <c:pt idx="56">
                  <c:v>Q1 2019</c:v>
                </c:pt>
                <c:pt idx="57">
                  <c:v>Q2 2019</c:v>
                </c:pt>
                <c:pt idx="58">
                  <c:v>Q3 2019</c:v>
                </c:pt>
                <c:pt idx="59">
                  <c:v>Q4 2019</c:v>
                </c:pt>
                <c:pt idx="60">
                  <c:v>Q1 2020</c:v>
                </c:pt>
                <c:pt idx="61">
                  <c:v>Q2 2020</c:v>
                </c:pt>
                <c:pt idx="62">
                  <c:v>Q3 2020</c:v>
                </c:pt>
                <c:pt idx="63">
                  <c:v>Q4 2020 </c:v>
                </c:pt>
                <c:pt idx="64">
                  <c:v>Q1 2021</c:v>
                </c:pt>
                <c:pt idx="65">
                  <c:v>Q2 2021</c:v>
                </c:pt>
                <c:pt idx="66">
                  <c:v>Q3 2021</c:v>
                </c:pt>
                <c:pt idx="67">
                  <c:v>Q4 2021</c:v>
                </c:pt>
                <c:pt idx="68">
                  <c:v>Q1 2022</c:v>
                </c:pt>
                <c:pt idx="69">
                  <c:v>Q2 2022</c:v>
                </c:pt>
                <c:pt idx="70">
                  <c:v>Q3 2022</c:v>
                </c:pt>
                <c:pt idx="71">
                  <c:v>Q4 2022</c:v>
                </c:pt>
              </c:strCache>
            </c:strRef>
          </c:cat>
          <c:val>
            <c:numRef>
              <c:f>'Debt Figures'!$C$8:$C$79</c:f>
              <c:numCache>
                <c:formatCode>0.0</c:formatCode>
                <c:ptCount val="72"/>
                <c:pt idx="0">
                  <c:v>13.23738436306413</c:v>
                </c:pt>
                <c:pt idx="1">
                  <c:v>13.566746892250233</c:v>
                </c:pt>
                <c:pt idx="2">
                  <c:v>14.113195684195443</c:v>
                </c:pt>
                <c:pt idx="3">
                  <c:v>14.699301787616042</c:v>
                </c:pt>
                <c:pt idx="4">
                  <c:v>15.633467062697436</c:v>
                </c:pt>
                <c:pt idx="5">
                  <c:v>16.141115463029688</c:v>
                </c:pt>
                <c:pt idx="6">
                  <c:v>16.766120970533478</c:v>
                </c:pt>
                <c:pt idx="7">
                  <c:v>17.666474622495894</c:v>
                </c:pt>
                <c:pt idx="8">
                  <c:v>18.714449967281205</c:v>
                </c:pt>
                <c:pt idx="9">
                  <c:v>20.101466708792696</c:v>
                </c:pt>
                <c:pt idx="10">
                  <c:v>21.38725876550329</c:v>
                </c:pt>
                <c:pt idx="11">
                  <c:v>22.588626691923462</c:v>
                </c:pt>
                <c:pt idx="12">
                  <c:v>24.130536376760361</c:v>
                </c:pt>
                <c:pt idx="13">
                  <c:v>25.223626847262601</c:v>
                </c:pt>
                <c:pt idx="14">
                  <c:v>24.786349914154115</c:v>
                </c:pt>
                <c:pt idx="15">
                  <c:v>23.956482825244944</c:v>
                </c:pt>
                <c:pt idx="16">
                  <c:v>24.190490975615919</c:v>
                </c:pt>
                <c:pt idx="17">
                  <c:v>26.354120169259595</c:v>
                </c:pt>
                <c:pt idx="18">
                  <c:v>27.859290240256239</c:v>
                </c:pt>
                <c:pt idx="19">
                  <c:v>29.003913185244514</c:v>
                </c:pt>
                <c:pt idx="20">
                  <c:v>30.300984636464502</c:v>
                </c:pt>
                <c:pt idx="21">
                  <c:v>30.907677589257975</c:v>
                </c:pt>
                <c:pt idx="22">
                  <c:v>33.172003556251497</c:v>
                </c:pt>
                <c:pt idx="23">
                  <c:v>34.526680251307909</c:v>
                </c:pt>
                <c:pt idx="24">
                  <c:v>36.311456966410397</c:v>
                </c:pt>
                <c:pt idx="25">
                  <c:v>38.107792265639752</c:v>
                </c:pt>
                <c:pt idx="26">
                  <c:v>37.503447978990984</c:v>
                </c:pt>
                <c:pt idx="27">
                  <c:v>38.320417585413402</c:v>
                </c:pt>
                <c:pt idx="28">
                  <c:v>40.408880417708396</c:v>
                </c:pt>
                <c:pt idx="29">
                  <c:v>40.470038647167321</c:v>
                </c:pt>
                <c:pt idx="30">
                  <c:v>42.290227006335435</c:v>
                </c:pt>
                <c:pt idx="31">
                  <c:v>43.9082587708304</c:v>
                </c:pt>
                <c:pt idx="32">
                  <c:v>45.564636581462793</c:v>
                </c:pt>
                <c:pt idx="33">
                  <c:v>46.193905219294528</c:v>
                </c:pt>
                <c:pt idx="34">
                  <c:v>47.8009242753932</c:v>
                </c:pt>
                <c:pt idx="35">
                  <c:v>49.243352660785177</c:v>
                </c:pt>
                <c:pt idx="36">
                  <c:v>50.711588139452289</c:v>
                </c:pt>
                <c:pt idx="37">
                  <c:v>52.814704332734038</c:v>
                </c:pt>
                <c:pt idx="38">
                  <c:v>52.828655192443669</c:v>
                </c:pt>
                <c:pt idx="39">
                  <c:v>52.866688223138325</c:v>
                </c:pt>
                <c:pt idx="40">
                  <c:v>53.270889358508995</c:v>
                </c:pt>
                <c:pt idx="41">
                  <c:v>54.955088423433786</c:v>
                </c:pt>
                <c:pt idx="42">
                  <c:v>53.598612361201518</c:v>
                </c:pt>
                <c:pt idx="43">
                  <c:v>54.65706294000028</c:v>
                </c:pt>
                <c:pt idx="44">
                  <c:v>57.043037424571466</c:v>
                </c:pt>
                <c:pt idx="45">
                  <c:v>57.837391385653</c:v>
                </c:pt>
                <c:pt idx="46">
                  <c:v>59.073822222470632</c:v>
                </c:pt>
                <c:pt idx="47">
                  <c:v>58.41237156619583</c:v>
                </c:pt>
                <c:pt idx="48">
                  <c:v>61.611488351172795</c:v>
                </c:pt>
                <c:pt idx="49">
                  <c:v>63.785538618481688</c:v>
                </c:pt>
                <c:pt idx="50">
                  <c:v>66.264746812975517</c:v>
                </c:pt>
                <c:pt idx="51">
                  <c:v>68.86927161170145</c:v>
                </c:pt>
                <c:pt idx="52">
                  <c:v>72.389755711352919</c:v>
                </c:pt>
                <c:pt idx="53">
                  <c:v>70.093038965689786</c:v>
                </c:pt>
                <c:pt idx="54">
                  <c:v>69.213622114861025</c:v>
                </c:pt>
                <c:pt idx="55">
                  <c:v>70.772589073422367</c:v>
                </c:pt>
                <c:pt idx="56">
                  <c:v>73.567322714900556</c:v>
                </c:pt>
                <c:pt idx="57">
                  <c:v>74.403220805358274</c:v>
                </c:pt>
                <c:pt idx="58">
                  <c:v>73.887986773208397</c:v>
                </c:pt>
                <c:pt idx="59">
                  <c:v>76.639324876662528</c:v>
                </c:pt>
                <c:pt idx="60">
                  <c:v>75.966135084405721</c:v>
                </c:pt>
                <c:pt idx="61">
                  <c:v>78.595150953945861</c:v>
                </c:pt>
                <c:pt idx="62">
                  <c:v>82.586385129639382</c:v>
                </c:pt>
                <c:pt idx="63">
                  <c:v>88.000648222631284</c:v>
                </c:pt>
                <c:pt idx="64">
                  <c:v>89.50736218871431</c:v>
                </c:pt>
                <c:pt idx="65">
                  <c:v>93.028358021803442</c:v>
                </c:pt>
                <c:pt idx="66">
                  <c:v>93.950963381732663</c:v>
                </c:pt>
                <c:pt idx="67">
                  <c:v>96.517663999497586</c:v>
                </c:pt>
                <c:pt idx="68">
                  <c:v>99.763668584363657</c:v>
                </c:pt>
                <c:pt idx="69">
                  <c:v>98.192035276422089</c:v>
                </c:pt>
                <c:pt idx="70">
                  <c:v>95.041774531255868</c:v>
                </c:pt>
                <c:pt idx="71">
                  <c:v>98.177275109301874</c:v>
                </c:pt>
              </c:numCache>
            </c:numRef>
          </c:val>
          <c:smooth val="0"/>
          <c:extLst>
            <c:ext xmlns:c16="http://schemas.microsoft.com/office/drawing/2014/chart" uri="{C3380CC4-5D6E-409C-BE32-E72D297353CC}">
              <c16:uniqueId val="{00000000-D8C8-48FD-B07B-7B6A9E82C80C}"/>
            </c:ext>
          </c:extLst>
        </c:ser>
        <c:ser>
          <c:idx val="1"/>
          <c:order val="1"/>
          <c:tx>
            <c:strRef>
              <c:f>'Debt Figures'!$D$7</c:f>
              <c:strCache>
                <c:ptCount val="1"/>
                <c:pt idx="0">
                  <c:v>Development Markets</c:v>
                </c:pt>
              </c:strCache>
            </c:strRef>
          </c:tx>
          <c:spPr>
            <a:ln w="28575" cap="rnd">
              <a:solidFill>
                <a:schemeClr val="accent5">
                  <a:lumMod val="50000"/>
                </a:schemeClr>
              </a:solidFill>
              <a:round/>
            </a:ln>
            <a:effectLst/>
          </c:spPr>
          <c:marker>
            <c:symbol val="none"/>
          </c:marker>
          <c:cat>
            <c:strRef>
              <c:f>'Debt Figures'!$B$8:$B$79</c:f>
              <c:strCache>
                <c:ptCount val="72"/>
                <c:pt idx="0">
                  <c:v>Q1 2005</c:v>
                </c:pt>
                <c:pt idx="1">
                  <c:v>Q2 2005</c:v>
                </c:pt>
                <c:pt idx="2">
                  <c:v>Q3 2005</c:v>
                </c:pt>
                <c:pt idx="3">
                  <c:v>Q4 2005</c:v>
                </c:pt>
                <c:pt idx="4">
                  <c:v>Q1 2006</c:v>
                </c:pt>
                <c:pt idx="5">
                  <c:v>Q2 2006</c:v>
                </c:pt>
                <c:pt idx="6">
                  <c:v>Q3 2006</c:v>
                </c:pt>
                <c:pt idx="7">
                  <c:v>Q4 2006</c:v>
                </c:pt>
                <c:pt idx="8">
                  <c:v>Q1 2007</c:v>
                </c:pt>
                <c:pt idx="9">
                  <c:v>Q2 2007</c:v>
                </c:pt>
                <c:pt idx="10">
                  <c:v>Q3 2007</c:v>
                </c:pt>
                <c:pt idx="11">
                  <c:v>Q4 2007</c:v>
                </c:pt>
                <c:pt idx="12">
                  <c:v>Q1 2008</c:v>
                </c:pt>
                <c:pt idx="13">
                  <c:v>Q2 2008</c:v>
                </c:pt>
                <c:pt idx="14">
                  <c:v>Q3 2008</c:v>
                </c:pt>
                <c:pt idx="15">
                  <c:v>Q4 2008</c:v>
                </c:pt>
                <c:pt idx="16">
                  <c:v>Q1 2009</c:v>
                </c:pt>
                <c:pt idx="17">
                  <c:v>Q2 2009</c:v>
                </c:pt>
                <c:pt idx="18">
                  <c:v>Q3 2009</c:v>
                </c:pt>
                <c:pt idx="19">
                  <c:v>Q4 2009</c:v>
                </c:pt>
                <c:pt idx="20">
                  <c:v>Q1 2010</c:v>
                </c:pt>
                <c:pt idx="21">
                  <c:v>Q2 2010</c:v>
                </c:pt>
                <c:pt idx="22">
                  <c:v>Q3 2010</c:v>
                </c:pt>
                <c:pt idx="23">
                  <c:v>Q4 2010</c:v>
                </c:pt>
                <c:pt idx="24">
                  <c:v>Q1 2011</c:v>
                </c:pt>
                <c:pt idx="25">
                  <c:v>Q2 2011</c:v>
                </c:pt>
                <c:pt idx="26">
                  <c:v>Q3 2011</c:v>
                </c:pt>
                <c:pt idx="27">
                  <c:v>Q4 2011</c:v>
                </c:pt>
                <c:pt idx="28">
                  <c:v>Q1 2012</c:v>
                </c:pt>
                <c:pt idx="29">
                  <c:v>Q2 2012</c:v>
                </c:pt>
                <c:pt idx="30">
                  <c:v>Q3 2012</c:v>
                </c:pt>
                <c:pt idx="31">
                  <c:v>Q4 2012</c:v>
                </c:pt>
                <c:pt idx="32">
                  <c:v>Q1 2013</c:v>
                </c:pt>
                <c:pt idx="33">
                  <c:v>Q2 2013</c:v>
                </c:pt>
                <c:pt idx="34">
                  <c:v>Q3 2013</c:v>
                </c:pt>
                <c:pt idx="35">
                  <c:v>Q4 2013</c:v>
                </c:pt>
                <c:pt idx="36">
                  <c:v>Q1 2014</c:v>
                </c:pt>
                <c:pt idx="37">
                  <c:v>Q2 2014</c:v>
                </c:pt>
                <c:pt idx="38">
                  <c:v>Q3 2014</c:v>
                </c:pt>
                <c:pt idx="39">
                  <c:v>Q4 2014</c:v>
                </c:pt>
                <c:pt idx="40">
                  <c:v>Q1 2015</c:v>
                </c:pt>
                <c:pt idx="41">
                  <c:v>Q2 2015 </c:v>
                </c:pt>
                <c:pt idx="42">
                  <c:v>Q3 2015</c:v>
                </c:pt>
                <c:pt idx="43">
                  <c:v>Q4 2015 </c:v>
                </c:pt>
                <c:pt idx="44">
                  <c:v>Q1 2016 </c:v>
                </c:pt>
                <c:pt idx="45">
                  <c:v>Q2 2016 </c:v>
                </c:pt>
                <c:pt idx="46">
                  <c:v>Q3 2016 </c:v>
                </c:pt>
                <c:pt idx="47">
                  <c:v>Q4 2016</c:v>
                </c:pt>
                <c:pt idx="48">
                  <c:v>Q1 2017</c:v>
                </c:pt>
                <c:pt idx="49">
                  <c:v>Q2 2017 </c:v>
                </c:pt>
                <c:pt idx="50">
                  <c:v>Q3 2017 </c:v>
                </c:pt>
                <c:pt idx="51">
                  <c:v>Q4 2017</c:v>
                </c:pt>
                <c:pt idx="52">
                  <c:v>Q1 2018</c:v>
                </c:pt>
                <c:pt idx="53">
                  <c:v>Q2 2018</c:v>
                </c:pt>
                <c:pt idx="54">
                  <c:v>Q3 2018</c:v>
                </c:pt>
                <c:pt idx="55">
                  <c:v>Q4 2018</c:v>
                </c:pt>
                <c:pt idx="56">
                  <c:v>Q1 2019</c:v>
                </c:pt>
                <c:pt idx="57">
                  <c:v>Q2 2019</c:v>
                </c:pt>
                <c:pt idx="58">
                  <c:v>Q3 2019</c:v>
                </c:pt>
                <c:pt idx="59">
                  <c:v>Q4 2019</c:v>
                </c:pt>
                <c:pt idx="60">
                  <c:v>Q1 2020</c:v>
                </c:pt>
                <c:pt idx="61">
                  <c:v>Q2 2020</c:v>
                </c:pt>
                <c:pt idx="62">
                  <c:v>Q3 2020</c:v>
                </c:pt>
                <c:pt idx="63">
                  <c:v>Q4 2020 </c:v>
                </c:pt>
                <c:pt idx="64">
                  <c:v>Q1 2021</c:v>
                </c:pt>
                <c:pt idx="65">
                  <c:v>Q2 2021</c:v>
                </c:pt>
                <c:pt idx="66">
                  <c:v>Q3 2021</c:v>
                </c:pt>
                <c:pt idx="67">
                  <c:v>Q4 2021</c:v>
                </c:pt>
                <c:pt idx="68">
                  <c:v>Q1 2022</c:v>
                </c:pt>
                <c:pt idx="69">
                  <c:v>Q2 2022</c:v>
                </c:pt>
                <c:pt idx="70">
                  <c:v>Q3 2022</c:v>
                </c:pt>
                <c:pt idx="71">
                  <c:v>Q4 2022</c:v>
                </c:pt>
              </c:strCache>
            </c:strRef>
          </c:cat>
          <c:val>
            <c:numRef>
              <c:f>'Debt Figures'!$D$8:$D$79</c:f>
              <c:numCache>
                <c:formatCode>0.0</c:formatCode>
                <c:ptCount val="72"/>
                <c:pt idx="0">
                  <c:v>145.77144035467683</c:v>
                </c:pt>
                <c:pt idx="1">
                  <c:v>143.71720901242236</c:v>
                </c:pt>
                <c:pt idx="2">
                  <c:v>144.44995211627443</c:v>
                </c:pt>
                <c:pt idx="3">
                  <c:v>144.68716117532193</c:v>
                </c:pt>
                <c:pt idx="4">
                  <c:v>149.67360943094434</c:v>
                </c:pt>
                <c:pt idx="5">
                  <c:v>156.59743224927573</c:v>
                </c:pt>
                <c:pt idx="6">
                  <c:v>159.07760444175602</c:v>
                </c:pt>
                <c:pt idx="7">
                  <c:v>165.07046902612828</c:v>
                </c:pt>
                <c:pt idx="8">
                  <c:v>169.59126103639176</c:v>
                </c:pt>
                <c:pt idx="9">
                  <c:v>174.59178893077845</c:v>
                </c:pt>
                <c:pt idx="10">
                  <c:v>183.44474314793874</c:v>
                </c:pt>
                <c:pt idx="11">
                  <c:v>191.18321053124765</c:v>
                </c:pt>
                <c:pt idx="12">
                  <c:v>204.81737215528861</c:v>
                </c:pt>
                <c:pt idx="13">
                  <c:v>206.47163649501346</c:v>
                </c:pt>
                <c:pt idx="14">
                  <c:v>196.69678576059798</c:v>
                </c:pt>
                <c:pt idx="15">
                  <c:v>196.17729392127362</c:v>
                </c:pt>
                <c:pt idx="16">
                  <c:v>193.50506544366635</c:v>
                </c:pt>
                <c:pt idx="17">
                  <c:v>201.3600390228473</c:v>
                </c:pt>
                <c:pt idx="18">
                  <c:v>207.5977630098167</c:v>
                </c:pt>
                <c:pt idx="19">
                  <c:v>207.24377564491115</c:v>
                </c:pt>
                <c:pt idx="20">
                  <c:v>201.13942257919589</c:v>
                </c:pt>
                <c:pt idx="21">
                  <c:v>193.39806032725321</c:v>
                </c:pt>
                <c:pt idx="22">
                  <c:v>207.95618783509886</c:v>
                </c:pt>
                <c:pt idx="23">
                  <c:v>207.8273014873505</c:v>
                </c:pt>
                <c:pt idx="24">
                  <c:v>215.71976309757355</c:v>
                </c:pt>
                <c:pt idx="25">
                  <c:v>220.21689259627007</c:v>
                </c:pt>
                <c:pt idx="26">
                  <c:v>215.58995096074196</c:v>
                </c:pt>
                <c:pt idx="27">
                  <c:v>212.2965929372501</c:v>
                </c:pt>
                <c:pt idx="28">
                  <c:v>218.92216080004431</c:v>
                </c:pt>
                <c:pt idx="29">
                  <c:v>213.83723841241522</c:v>
                </c:pt>
                <c:pt idx="30">
                  <c:v>219.59445835904012</c:v>
                </c:pt>
                <c:pt idx="31">
                  <c:v>222.44910516526778</c:v>
                </c:pt>
                <c:pt idx="32">
                  <c:v>215.48613164469205</c:v>
                </c:pt>
                <c:pt idx="33">
                  <c:v>215.78159719432369</c:v>
                </c:pt>
                <c:pt idx="34">
                  <c:v>219.06737620282215</c:v>
                </c:pt>
                <c:pt idx="35">
                  <c:v>222.06615524283905</c:v>
                </c:pt>
                <c:pt idx="36">
                  <c:v>223.92112292727117</c:v>
                </c:pt>
                <c:pt idx="37">
                  <c:v>225.59592148212766</c:v>
                </c:pt>
                <c:pt idx="38">
                  <c:v>217.14645593176729</c:v>
                </c:pt>
                <c:pt idx="39">
                  <c:v>214.00124573565296</c:v>
                </c:pt>
                <c:pt idx="40">
                  <c:v>204.54876514986637</c:v>
                </c:pt>
                <c:pt idx="41">
                  <c:v>207.39703940944526</c:v>
                </c:pt>
                <c:pt idx="42">
                  <c:v>207.16111563507721</c:v>
                </c:pt>
                <c:pt idx="43">
                  <c:v>205.02178858300434</c:v>
                </c:pt>
                <c:pt idx="44">
                  <c:v>212.8391778402279</c:v>
                </c:pt>
                <c:pt idx="45">
                  <c:v>214.10544967240273</c:v>
                </c:pt>
                <c:pt idx="46">
                  <c:v>216.79644315095021</c:v>
                </c:pt>
                <c:pt idx="47">
                  <c:v>208.36563944801003</c:v>
                </c:pt>
                <c:pt idx="48">
                  <c:v>210.83338736892745</c:v>
                </c:pt>
                <c:pt idx="49">
                  <c:v>218.72882518423435</c:v>
                </c:pt>
                <c:pt idx="50">
                  <c:v>224.51124760327249</c:v>
                </c:pt>
                <c:pt idx="51">
                  <c:v>225.83706114061229</c:v>
                </c:pt>
                <c:pt idx="52">
                  <c:v>233.08421999193146</c:v>
                </c:pt>
                <c:pt idx="53">
                  <c:v>227.64955751086117</c:v>
                </c:pt>
                <c:pt idx="54">
                  <c:v>227.39008811516848</c:v>
                </c:pt>
                <c:pt idx="55">
                  <c:v>226.14338081430839</c:v>
                </c:pt>
                <c:pt idx="56">
                  <c:v>227.56328415288036</c:v>
                </c:pt>
                <c:pt idx="57">
                  <c:v>230.90060838710195</c:v>
                </c:pt>
                <c:pt idx="58">
                  <c:v>230.33552811274137</c:v>
                </c:pt>
                <c:pt idx="59">
                  <c:v>233.21571763076389</c:v>
                </c:pt>
                <c:pt idx="60">
                  <c:v>234.32912318483864</c:v>
                </c:pt>
                <c:pt idx="61">
                  <c:v>245.39936461825377</c:v>
                </c:pt>
                <c:pt idx="62">
                  <c:v>253.78729811083036</c:v>
                </c:pt>
                <c:pt idx="63">
                  <c:v>262.61707152878409</c:v>
                </c:pt>
                <c:pt idx="64">
                  <c:v>259.74439722235905</c:v>
                </c:pt>
                <c:pt idx="65">
                  <c:v>263.56881984641262</c:v>
                </c:pt>
                <c:pt idx="66">
                  <c:v>261.86416384997949</c:v>
                </c:pt>
                <c:pt idx="67">
                  <c:v>261.54216795000309</c:v>
                </c:pt>
                <c:pt idx="68">
                  <c:v>260.30734669959918</c:v>
                </c:pt>
                <c:pt idx="69">
                  <c:v>249.0780529097795</c:v>
                </c:pt>
                <c:pt idx="70">
                  <c:v>240.06776777564804</c:v>
                </c:pt>
                <c:pt idx="71">
                  <c:v>252.14705649245553</c:v>
                </c:pt>
              </c:numCache>
            </c:numRef>
          </c:val>
          <c:smooth val="0"/>
          <c:extLst>
            <c:ext xmlns:c16="http://schemas.microsoft.com/office/drawing/2014/chart" uri="{C3380CC4-5D6E-409C-BE32-E72D297353CC}">
              <c16:uniqueId val="{00000001-D8C8-48FD-B07B-7B6A9E82C80C}"/>
            </c:ext>
          </c:extLst>
        </c:ser>
        <c:dLbls>
          <c:showLegendKey val="0"/>
          <c:showVal val="0"/>
          <c:showCatName val="0"/>
          <c:showSerName val="0"/>
          <c:showPercent val="0"/>
          <c:showBubbleSize val="0"/>
        </c:dLbls>
        <c:smooth val="0"/>
        <c:axId val="1072208616"/>
        <c:axId val="1072209336"/>
      </c:lineChart>
      <c:catAx>
        <c:axId val="1072208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209336"/>
        <c:crosses val="autoZero"/>
        <c:auto val="1"/>
        <c:lblAlgn val="ctr"/>
        <c:lblOffset val="100"/>
        <c:noMultiLvlLbl val="0"/>
      </c:catAx>
      <c:valAx>
        <c:axId val="1072209336"/>
        <c:scaling>
          <c:orientation val="minMax"/>
        </c:scaling>
        <c:delete val="0"/>
        <c:axPos val="l"/>
        <c:title>
          <c:tx>
            <c:rich>
              <a:bodyPr rot="-540000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r>
                  <a:rPr lang="en-US"/>
                  <a:t>USD Billions</a:t>
                </a:r>
              </a:p>
            </c:rich>
          </c:tx>
          <c:overlay val="0"/>
          <c:spPr>
            <a:noFill/>
            <a:ln>
              <a:noFill/>
            </a:ln>
            <a:effectLst/>
          </c:spPr>
          <c:txPr>
            <a:bodyPr rot="-540000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208616"/>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a:t>
            </a:r>
            <a:r>
              <a:rPr lang="en-US" baseline="0"/>
              <a:t> Debt Growth, YoY Change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'Debt Figures'!$E$7</c:f>
              <c:strCache>
                <c:ptCount val="1"/>
                <c:pt idx="0">
                  <c:v>EM YoY Growth, %</c:v>
                </c:pt>
              </c:strCache>
            </c:strRef>
          </c:tx>
          <c:spPr>
            <a:ln w="28575" cap="rnd">
              <a:solidFill>
                <a:schemeClr val="accent6">
                  <a:lumMod val="60000"/>
                  <a:lumOff val="40000"/>
                </a:schemeClr>
              </a:solidFill>
              <a:round/>
            </a:ln>
            <a:effectLst/>
          </c:spPr>
          <c:marker>
            <c:symbol val="none"/>
          </c:marker>
          <c:cat>
            <c:strRef>
              <c:f>'Debt Figures'!$B$12:$B$79</c:f>
              <c:strCache>
                <c:ptCount val="68"/>
                <c:pt idx="0">
                  <c:v>Q1 2006</c:v>
                </c:pt>
                <c:pt idx="1">
                  <c:v>Q2 2006</c:v>
                </c:pt>
                <c:pt idx="2">
                  <c:v>Q3 2006</c:v>
                </c:pt>
                <c:pt idx="3">
                  <c:v>Q4 2006</c:v>
                </c:pt>
                <c:pt idx="4">
                  <c:v>Q1 2007</c:v>
                </c:pt>
                <c:pt idx="5">
                  <c:v>Q2 2007</c:v>
                </c:pt>
                <c:pt idx="6">
                  <c:v>Q3 2007</c:v>
                </c:pt>
                <c:pt idx="7">
                  <c:v>Q4 2007</c:v>
                </c:pt>
                <c:pt idx="8">
                  <c:v>Q1 2008</c:v>
                </c:pt>
                <c:pt idx="9">
                  <c:v>Q2 2008</c:v>
                </c:pt>
                <c:pt idx="10">
                  <c:v>Q3 2008</c:v>
                </c:pt>
                <c:pt idx="11">
                  <c:v>Q4 2008</c:v>
                </c:pt>
                <c:pt idx="12">
                  <c:v>Q1 2009</c:v>
                </c:pt>
                <c:pt idx="13">
                  <c:v>Q2 2009</c:v>
                </c:pt>
                <c:pt idx="14">
                  <c:v>Q3 2009</c:v>
                </c:pt>
                <c:pt idx="15">
                  <c:v>Q4 2009</c:v>
                </c:pt>
                <c:pt idx="16">
                  <c:v>Q1 2010</c:v>
                </c:pt>
                <c:pt idx="17">
                  <c:v>Q2 2010</c:v>
                </c:pt>
                <c:pt idx="18">
                  <c:v>Q3 2010</c:v>
                </c:pt>
                <c:pt idx="19">
                  <c:v>Q4 2010</c:v>
                </c:pt>
                <c:pt idx="20">
                  <c:v>Q1 2011</c:v>
                </c:pt>
                <c:pt idx="21">
                  <c:v>Q2 2011</c:v>
                </c:pt>
                <c:pt idx="22">
                  <c:v>Q3 2011</c:v>
                </c:pt>
                <c:pt idx="23">
                  <c:v>Q4 2011</c:v>
                </c:pt>
                <c:pt idx="24">
                  <c:v>Q1 2012</c:v>
                </c:pt>
                <c:pt idx="25">
                  <c:v>Q2 2012</c:v>
                </c:pt>
                <c:pt idx="26">
                  <c:v>Q3 2012</c:v>
                </c:pt>
                <c:pt idx="27">
                  <c:v>Q4 2012</c:v>
                </c:pt>
                <c:pt idx="28">
                  <c:v>Q1 2013</c:v>
                </c:pt>
                <c:pt idx="29">
                  <c:v>Q2 2013</c:v>
                </c:pt>
                <c:pt idx="30">
                  <c:v>Q3 2013</c:v>
                </c:pt>
                <c:pt idx="31">
                  <c:v>Q4 2013</c:v>
                </c:pt>
                <c:pt idx="32">
                  <c:v>Q1 2014</c:v>
                </c:pt>
                <c:pt idx="33">
                  <c:v>Q2 2014</c:v>
                </c:pt>
                <c:pt idx="34">
                  <c:v>Q3 2014</c:v>
                </c:pt>
                <c:pt idx="35">
                  <c:v>Q4 2014</c:v>
                </c:pt>
                <c:pt idx="36">
                  <c:v>Q1 2015</c:v>
                </c:pt>
                <c:pt idx="37">
                  <c:v>Q2 2015 </c:v>
                </c:pt>
                <c:pt idx="38">
                  <c:v>Q3 2015</c:v>
                </c:pt>
                <c:pt idx="39">
                  <c:v>Q4 2015 </c:v>
                </c:pt>
                <c:pt idx="40">
                  <c:v>Q1 2016 </c:v>
                </c:pt>
                <c:pt idx="41">
                  <c:v>Q2 2016 </c:v>
                </c:pt>
                <c:pt idx="42">
                  <c:v>Q3 2016 </c:v>
                </c:pt>
                <c:pt idx="43">
                  <c:v>Q4 2016</c:v>
                </c:pt>
                <c:pt idx="44">
                  <c:v>Q1 2017</c:v>
                </c:pt>
                <c:pt idx="45">
                  <c:v>Q2 2017 </c:v>
                </c:pt>
                <c:pt idx="46">
                  <c:v>Q3 2017 </c:v>
                </c:pt>
                <c:pt idx="47">
                  <c:v>Q4 2017</c:v>
                </c:pt>
                <c:pt idx="48">
                  <c:v>Q1 2018</c:v>
                </c:pt>
                <c:pt idx="49">
                  <c:v>Q2 2018</c:v>
                </c:pt>
                <c:pt idx="50">
                  <c:v>Q3 2018</c:v>
                </c:pt>
                <c:pt idx="51">
                  <c:v>Q4 2018</c:v>
                </c:pt>
                <c:pt idx="52">
                  <c:v>Q1 2019</c:v>
                </c:pt>
                <c:pt idx="53">
                  <c:v>Q2 2019</c:v>
                </c:pt>
                <c:pt idx="54">
                  <c:v>Q3 2019</c:v>
                </c:pt>
                <c:pt idx="55">
                  <c:v>Q4 2019</c:v>
                </c:pt>
                <c:pt idx="56">
                  <c:v>Q1 2020</c:v>
                </c:pt>
                <c:pt idx="57">
                  <c:v>Q2 2020</c:v>
                </c:pt>
                <c:pt idx="58">
                  <c:v>Q3 2020</c:v>
                </c:pt>
                <c:pt idx="59">
                  <c:v>Q4 2020 </c:v>
                </c:pt>
                <c:pt idx="60">
                  <c:v>Q1 2021</c:v>
                </c:pt>
                <c:pt idx="61">
                  <c:v>Q2 2021</c:v>
                </c:pt>
                <c:pt idx="62">
                  <c:v>Q3 2021</c:v>
                </c:pt>
                <c:pt idx="63">
                  <c:v>Q4 2021</c:v>
                </c:pt>
                <c:pt idx="64">
                  <c:v>Q1 2022</c:v>
                </c:pt>
                <c:pt idx="65">
                  <c:v>Q2 2022</c:v>
                </c:pt>
                <c:pt idx="66">
                  <c:v>Q3 2022</c:v>
                </c:pt>
                <c:pt idx="67">
                  <c:v>Q4 2022</c:v>
                </c:pt>
              </c:strCache>
            </c:strRef>
          </c:cat>
          <c:val>
            <c:numRef>
              <c:f>'Debt Figures'!$E$12:$E$79</c:f>
              <c:numCache>
                <c:formatCode>0.0</c:formatCode>
                <c:ptCount val="68"/>
                <c:pt idx="0">
                  <c:v>18.100877287502676</c:v>
                </c:pt>
                <c:pt idx="1">
                  <c:v>18.975577500086025</c:v>
                </c:pt>
                <c:pt idx="2">
                  <c:v>18.79748106453944</c:v>
                </c:pt>
                <c:pt idx="3">
                  <c:v>20.185807991095565</c:v>
                </c:pt>
                <c:pt idx="4">
                  <c:v>19.707611192242908</c:v>
                </c:pt>
                <c:pt idx="5">
                  <c:v>24.535796518115294</c:v>
                </c:pt>
                <c:pt idx="6">
                  <c:v>27.562355079576722</c:v>
                </c:pt>
                <c:pt idx="7">
                  <c:v>27.861540995620405</c:v>
                </c:pt>
                <c:pt idx="8">
                  <c:v>28.940665736627007</c:v>
                </c:pt>
                <c:pt idx="9">
                  <c:v>25.481524371698665</c:v>
                </c:pt>
                <c:pt idx="10">
                  <c:v>15.893065988117232</c:v>
                </c:pt>
                <c:pt idx="11">
                  <c:v>6.0555081633650492</c:v>
                </c:pt>
                <c:pt idx="12">
                  <c:v>0.24845945369577196</c:v>
                </c:pt>
                <c:pt idx="13">
                  <c:v>4.4818825176986037</c:v>
                </c:pt>
                <c:pt idx="14">
                  <c:v>12.397712195402105</c:v>
                </c:pt>
                <c:pt idx="15">
                  <c:v>21.069162768253577</c:v>
                </c:pt>
                <c:pt idx="16">
                  <c:v>25.259899300960765</c:v>
                </c:pt>
                <c:pt idx="17">
                  <c:v>17.278351129740297</c:v>
                </c:pt>
                <c:pt idx="18">
                  <c:v>19.069808563602489</c:v>
                </c:pt>
                <c:pt idx="19">
                  <c:v>19.041454960888014</c:v>
                </c:pt>
                <c:pt idx="20">
                  <c:v>19.835897750704884</c:v>
                </c:pt>
                <c:pt idx="21">
                  <c:v>23.295553849326392</c:v>
                </c:pt>
                <c:pt idx="22">
                  <c:v>13.057530321900609</c:v>
                </c:pt>
                <c:pt idx="23">
                  <c:v>10.987842753754997</c:v>
                </c:pt>
                <c:pt idx="24">
                  <c:v>11.284106432546306</c:v>
                </c:pt>
                <c:pt idx="25">
                  <c:v>6.198853937958277</c:v>
                </c:pt>
                <c:pt idx="26">
                  <c:v>12.763570512305833</c:v>
                </c:pt>
                <c:pt idx="27">
                  <c:v>14.581890118921878</c:v>
                </c:pt>
                <c:pt idx="28">
                  <c:v>12.758968104186794</c:v>
                </c:pt>
                <c:pt idx="29">
                  <c:v>14.143467027620064</c:v>
                </c:pt>
                <c:pt idx="30">
                  <c:v>13.0306637233993</c:v>
                </c:pt>
                <c:pt idx="31">
                  <c:v>12.150547617477018</c:v>
                </c:pt>
                <c:pt idx="32">
                  <c:v>11.295934619795577</c:v>
                </c:pt>
                <c:pt idx="33">
                  <c:v>14.332624795433183</c:v>
                </c:pt>
                <c:pt idx="34">
                  <c:v>10.518062136381383</c:v>
                </c:pt>
                <c:pt idx="35">
                  <c:v>7.3580196444231598</c:v>
                </c:pt>
                <c:pt idx="36">
                  <c:v>5.0467778923011828</c:v>
                </c:pt>
                <c:pt idx="37">
                  <c:v>4.0526291261904461</c:v>
                </c:pt>
                <c:pt idx="38">
                  <c:v>1.4574612318883691</c:v>
                </c:pt>
                <c:pt idx="39">
                  <c:v>3.3865838338599694</c:v>
                </c:pt>
                <c:pt idx="40">
                  <c:v>7.081068312331344</c:v>
                </c:pt>
                <c:pt idx="41">
                  <c:v>5.244833635806053</c:v>
                </c:pt>
                <c:pt idx="42">
                  <c:v>10.215208230339298</c:v>
                </c:pt>
                <c:pt idx="43">
                  <c:v>6.8706740249067808</c:v>
                </c:pt>
                <c:pt idx="44">
                  <c:v>8.0087792180460831</c:v>
                </c:pt>
                <c:pt idx="45">
                  <c:v>10.284259179614679</c:v>
                </c:pt>
                <c:pt idx="46">
                  <c:v>12.1727769085671</c:v>
                </c:pt>
                <c:pt idx="47">
                  <c:v>17.901858399389479</c:v>
                </c:pt>
                <c:pt idx="48">
                  <c:v>17.493924669935286</c:v>
                </c:pt>
                <c:pt idx="49">
                  <c:v>9.8886056053158686</c:v>
                </c:pt>
                <c:pt idx="50">
                  <c:v>4.4501419589036733</c:v>
                </c:pt>
                <c:pt idx="51">
                  <c:v>2.7636671873810377</c:v>
                </c:pt>
                <c:pt idx="52">
                  <c:v>1.62670393341714</c:v>
                </c:pt>
                <c:pt idx="53">
                  <c:v>6.1492295144719034</c:v>
                </c:pt>
                <c:pt idx="54">
                  <c:v>6.7535327808595182</c:v>
                </c:pt>
                <c:pt idx="55">
                  <c:v>8.2895593902234808</c:v>
                </c:pt>
                <c:pt idx="56">
                  <c:v>3.260703639850282</c:v>
                </c:pt>
                <c:pt idx="57">
                  <c:v>5.6340708146947565</c:v>
                </c:pt>
                <c:pt idx="58">
                  <c:v>11.772412182686514</c:v>
                </c:pt>
                <c:pt idx="59">
                  <c:v>14.824404265372642</c:v>
                </c:pt>
                <c:pt idx="60">
                  <c:v>17.825346898671331</c:v>
                </c:pt>
                <c:pt idx="61">
                  <c:v>18.363991789156252</c:v>
                </c:pt>
                <c:pt idx="62">
                  <c:v>13.760837496705802</c:v>
                </c:pt>
                <c:pt idx="63">
                  <c:v>9.6783557267888014</c:v>
                </c:pt>
                <c:pt idx="64">
                  <c:v>11.458617643122244</c:v>
                </c:pt>
                <c:pt idx="65">
                  <c:v>5.5506486026641637</c:v>
                </c:pt>
                <c:pt idx="66">
                  <c:v>1.1610430699801599</c:v>
                </c:pt>
                <c:pt idx="67">
                  <c:v>1.719489512109335</c:v>
                </c:pt>
              </c:numCache>
            </c:numRef>
          </c:val>
          <c:smooth val="0"/>
          <c:extLst>
            <c:ext xmlns:c16="http://schemas.microsoft.com/office/drawing/2014/chart" uri="{C3380CC4-5D6E-409C-BE32-E72D297353CC}">
              <c16:uniqueId val="{00000000-3CFD-420E-8804-5DD0A8B42DA8}"/>
            </c:ext>
          </c:extLst>
        </c:ser>
        <c:ser>
          <c:idx val="1"/>
          <c:order val="1"/>
          <c:tx>
            <c:strRef>
              <c:f>'Debt Figures'!$F$7</c:f>
              <c:strCache>
                <c:ptCount val="1"/>
                <c:pt idx="0">
                  <c:v>DM YoY Growth, %</c:v>
                </c:pt>
              </c:strCache>
            </c:strRef>
          </c:tx>
          <c:spPr>
            <a:ln w="28575" cap="rnd">
              <a:solidFill>
                <a:schemeClr val="accent5">
                  <a:lumMod val="50000"/>
                </a:schemeClr>
              </a:solidFill>
              <a:round/>
            </a:ln>
            <a:effectLst/>
          </c:spPr>
          <c:marker>
            <c:symbol val="none"/>
          </c:marker>
          <c:cat>
            <c:strRef>
              <c:f>'Debt Figures'!$B$12:$B$79</c:f>
              <c:strCache>
                <c:ptCount val="68"/>
                <c:pt idx="0">
                  <c:v>Q1 2006</c:v>
                </c:pt>
                <c:pt idx="1">
                  <c:v>Q2 2006</c:v>
                </c:pt>
                <c:pt idx="2">
                  <c:v>Q3 2006</c:v>
                </c:pt>
                <c:pt idx="3">
                  <c:v>Q4 2006</c:v>
                </c:pt>
                <c:pt idx="4">
                  <c:v>Q1 2007</c:v>
                </c:pt>
                <c:pt idx="5">
                  <c:v>Q2 2007</c:v>
                </c:pt>
                <c:pt idx="6">
                  <c:v>Q3 2007</c:v>
                </c:pt>
                <c:pt idx="7">
                  <c:v>Q4 2007</c:v>
                </c:pt>
                <c:pt idx="8">
                  <c:v>Q1 2008</c:v>
                </c:pt>
                <c:pt idx="9">
                  <c:v>Q2 2008</c:v>
                </c:pt>
                <c:pt idx="10">
                  <c:v>Q3 2008</c:v>
                </c:pt>
                <c:pt idx="11">
                  <c:v>Q4 2008</c:v>
                </c:pt>
                <c:pt idx="12">
                  <c:v>Q1 2009</c:v>
                </c:pt>
                <c:pt idx="13">
                  <c:v>Q2 2009</c:v>
                </c:pt>
                <c:pt idx="14">
                  <c:v>Q3 2009</c:v>
                </c:pt>
                <c:pt idx="15">
                  <c:v>Q4 2009</c:v>
                </c:pt>
                <c:pt idx="16">
                  <c:v>Q1 2010</c:v>
                </c:pt>
                <c:pt idx="17">
                  <c:v>Q2 2010</c:v>
                </c:pt>
                <c:pt idx="18">
                  <c:v>Q3 2010</c:v>
                </c:pt>
                <c:pt idx="19">
                  <c:v>Q4 2010</c:v>
                </c:pt>
                <c:pt idx="20">
                  <c:v>Q1 2011</c:v>
                </c:pt>
                <c:pt idx="21">
                  <c:v>Q2 2011</c:v>
                </c:pt>
                <c:pt idx="22">
                  <c:v>Q3 2011</c:v>
                </c:pt>
                <c:pt idx="23">
                  <c:v>Q4 2011</c:v>
                </c:pt>
                <c:pt idx="24">
                  <c:v>Q1 2012</c:v>
                </c:pt>
                <c:pt idx="25">
                  <c:v>Q2 2012</c:v>
                </c:pt>
                <c:pt idx="26">
                  <c:v>Q3 2012</c:v>
                </c:pt>
                <c:pt idx="27">
                  <c:v>Q4 2012</c:v>
                </c:pt>
                <c:pt idx="28">
                  <c:v>Q1 2013</c:v>
                </c:pt>
                <c:pt idx="29">
                  <c:v>Q2 2013</c:v>
                </c:pt>
                <c:pt idx="30">
                  <c:v>Q3 2013</c:v>
                </c:pt>
                <c:pt idx="31">
                  <c:v>Q4 2013</c:v>
                </c:pt>
                <c:pt idx="32">
                  <c:v>Q1 2014</c:v>
                </c:pt>
                <c:pt idx="33">
                  <c:v>Q2 2014</c:v>
                </c:pt>
                <c:pt idx="34">
                  <c:v>Q3 2014</c:v>
                </c:pt>
                <c:pt idx="35">
                  <c:v>Q4 2014</c:v>
                </c:pt>
                <c:pt idx="36">
                  <c:v>Q1 2015</c:v>
                </c:pt>
                <c:pt idx="37">
                  <c:v>Q2 2015 </c:v>
                </c:pt>
                <c:pt idx="38">
                  <c:v>Q3 2015</c:v>
                </c:pt>
                <c:pt idx="39">
                  <c:v>Q4 2015 </c:v>
                </c:pt>
                <c:pt idx="40">
                  <c:v>Q1 2016 </c:v>
                </c:pt>
                <c:pt idx="41">
                  <c:v>Q2 2016 </c:v>
                </c:pt>
                <c:pt idx="42">
                  <c:v>Q3 2016 </c:v>
                </c:pt>
                <c:pt idx="43">
                  <c:v>Q4 2016</c:v>
                </c:pt>
                <c:pt idx="44">
                  <c:v>Q1 2017</c:v>
                </c:pt>
                <c:pt idx="45">
                  <c:v>Q2 2017 </c:v>
                </c:pt>
                <c:pt idx="46">
                  <c:v>Q3 2017 </c:v>
                </c:pt>
                <c:pt idx="47">
                  <c:v>Q4 2017</c:v>
                </c:pt>
                <c:pt idx="48">
                  <c:v>Q1 2018</c:v>
                </c:pt>
                <c:pt idx="49">
                  <c:v>Q2 2018</c:v>
                </c:pt>
                <c:pt idx="50">
                  <c:v>Q3 2018</c:v>
                </c:pt>
                <c:pt idx="51">
                  <c:v>Q4 2018</c:v>
                </c:pt>
                <c:pt idx="52">
                  <c:v>Q1 2019</c:v>
                </c:pt>
                <c:pt idx="53">
                  <c:v>Q2 2019</c:v>
                </c:pt>
                <c:pt idx="54">
                  <c:v>Q3 2019</c:v>
                </c:pt>
                <c:pt idx="55">
                  <c:v>Q4 2019</c:v>
                </c:pt>
                <c:pt idx="56">
                  <c:v>Q1 2020</c:v>
                </c:pt>
                <c:pt idx="57">
                  <c:v>Q2 2020</c:v>
                </c:pt>
                <c:pt idx="58">
                  <c:v>Q3 2020</c:v>
                </c:pt>
                <c:pt idx="59">
                  <c:v>Q4 2020 </c:v>
                </c:pt>
                <c:pt idx="60">
                  <c:v>Q1 2021</c:v>
                </c:pt>
                <c:pt idx="61">
                  <c:v>Q2 2021</c:v>
                </c:pt>
                <c:pt idx="62">
                  <c:v>Q3 2021</c:v>
                </c:pt>
                <c:pt idx="63">
                  <c:v>Q4 2021</c:v>
                </c:pt>
                <c:pt idx="64">
                  <c:v>Q1 2022</c:v>
                </c:pt>
                <c:pt idx="65">
                  <c:v>Q2 2022</c:v>
                </c:pt>
                <c:pt idx="66">
                  <c:v>Q3 2022</c:v>
                </c:pt>
                <c:pt idx="67">
                  <c:v>Q4 2022</c:v>
                </c:pt>
              </c:strCache>
            </c:strRef>
          </c:cat>
          <c:val>
            <c:numRef>
              <c:f>'Debt Figures'!$F$12:$F$79</c:f>
              <c:numCache>
                <c:formatCode>0.0</c:formatCode>
                <c:ptCount val="68"/>
                <c:pt idx="0">
                  <c:v>2.6769091852101723</c:v>
                </c:pt>
                <c:pt idx="1">
                  <c:v>8.9621996734852072</c:v>
                </c:pt>
                <c:pt idx="2">
                  <c:v>10.126450103428986</c:v>
                </c:pt>
                <c:pt idx="3">
                  <c:v>14.087848351732646</c:v>
                </c:pt>
                <c:pt idx="4">
                  <c:v>13.307390448572647</c:v>
                </c:pt>
                <c:pt idx="5">
                  <c:v>11.490837635740318</c:v>
                </c:pt>
                <c:pt idx="6">
                  <c:v>15.317768199799861</c:v>
                </c:pt>
                <c:pt idx="7">
                  <c:v>15.819147821641014</c:v>
                </c:pt>
                <c:pt idx="8">
                  <c:v>20.771182962863787</c:v>
                </c:pt>
                <c:pt idx="9">
                  <c:v>18.259648841146028</c:v>
                </c:pt>
                <c:pt idx="10">
                  <c:v>7.2239969296760647</c:v>
                </c:pt>
                <c:pt idx="11">
                  <c:v>2.6121976799891184</c:v>
                </c:pt>
                <c:pt idx="12">
                  <c:v>-5.523118763112282</c:v>
                </c:pt>
                <c:pt idx="13">
                  <c:v>-2.4756899102166043</c:v>
                </c:pt>
                <c:pt idx="14">
                  <c:v>5.542021038659187</c:v>
                </c:pt>
                <c:pt idx="15">
                  <c:v>5.6410614615157968</c:v>
                </c:pt>
                <c:pt idx="16">
                  <c:v>3.9453009243068484</c:v>
                </c:pt>
                <c:pt idx="17">
                  <c:v>-3.9541006915928802</c:v>
                </c:pt>
                <c:pt idx="18">
                  <c:v>0.17265351036812848</c:v>
                </c:pt>
                <c:pt idx="19">
                  <c:v>0.28156495442311802</c:v>
                </c:pt>
                <c:pt idx="20">
                  <c:v>7.2488726135409101</c:v>
                </c:pt>
                <c:pt idx="21">
                  <c:v>13.867167138923792</c:v>
                </c:pt>
                <c:pt idx="22">
                  <c:v>3.6708516371229001</c:v>
                </c:pt>
                <c:pt idx="23">
                  <c:v>2.1504833185603509</c:v>
                </c:pt>
                <c:pt idx="24">
                  <c:v>1.4845175316747707</c:v>
                </c:pt>
                <c:pt idx="25">
                  <c:v>-2.8969867427703901</c:v>
                </c:pt>
                <c:pt idx="26">
                  <c:v>1.8574647753537283</c:v>
                </c:pt>
                <c:pt idx="27">
                  <c:v>4.7822304105551661</c:v>
                </c:pt>
                <c:pt idx="28">
                  <c:v>-1.5695209396780097</c:v>
                </c:pt>
                <c:pt idx="29">
                  <c:v>0.90927043219596171</c:v>
                </c:pt>
                <c:pt idx="30">
                  <c:v>-0.24002525389606372</c:v>
                </c:pt>
                <c:pt idx="31">
                  <c:v>-0.17215170281050346</c:v>
                </c:pt>
                <c:pt idx="32">
                  <c:v>3.9144009956461132</c:v>
                </c:pt>
                <c:pt idx="33">
                  <c:v>4.548267514660024</c:v>
                </c:pt>
                <c:pt idx="34">
                  <c:v>-0.87686277361371334</c:v>
                </c:pt>
                <c:pt idx="35">
                  <c:v>-3.6317598682999468</c:v>
                </c:pt>
                <c:pt idx="36">
                  <c:v>-8.651420430620508</c:v>
                </c:pt>
                <c:pt idx="37">
                  <c:v>-8.0670261913951204</c:v>
                </c:pt>
                <c:pt idx="38">
                  <c:v>-4.5984357671615506</c:v>
                </c:pt>
                <c:pt idx="39">
                  <c:v>-4.1959835896191837</c:v>
                </c:pt>
                <c:pt idx="40">
                  <c:v>4.0530250496928755</c:v>
                </c:pt>
                <c:pt idx="41">
                  <c:v>3.2345737827595804</c:v>
                </c:pt>
                <c:pt idx="42">
                  <c:v>4.6511274504072597</c:v>
                </c:pt>
                <c:pt idx="43">
                  <c:v>1.6309734141510102</c:v>
                </c:pt>
                <c:pt idx="44">
                  <c:v>-0.94239720884758593</c:v>
                </c:pt>
                <c:pt idx="45">
                  <c:v>2.1593917945132803</c:v>
                </c:pt>
                <c:pt idx="46">
                  <c:v>3.5585475205193515</c:v>
                </c:pt>
                <c:pt idx="47">
                  <c:v>8.3849821587122157</c:v>
                </c:pt>
                <c:pt idx="48">
                  <c:v>10.553751898919277</c:v>
                </c:pt>
                <c:pt idx="49">
                  <c:v>4.0784438535309304</c:v>
                </c:pt>
                <c:pt idx="50">
                  <c:v>1.2822700611343558</c:v>
                </c:pt>
                <c:pt idx="51">
                  <c:v>0.13563746895615675</c:v>
                </c:pt>
                <c:pt idx="52">
                  <c:v>-2.3686441918900476</c:v>
                </c:pt>
                <c:pt idx="53">
                  <c:v>1.4280945290595062</c:v>
                </c:pt>
                <c:pt idx="54">
                  <c:v>1.2953247091760152</c:v>
                </c:pt>
                <c:pt idx="55">
                  <c:v>3.1273684823270442</c:v>
                </c:pt>
                <c:pt idx="56">
                  <c:v>2.9731681264596661</c:v>
                </c:pt>
                <c:pt idx="57">
                  <c:v>6.2792195882155646</c:v>
                </c:pt>
                <c:pt idx="58">
                  <c:v>10.181568683842013</c:v>
                </c:pt>
                <c:pt idx="59">
                  <c:v>12.606934985646875</c:v>
                </c:pt>
                <c:pt idx="60">
                  <c:v>10.845973258506527</c:v>
                </c:pt>
                <c:pt idx="61">
                  <c:v>7.4040351556832587</c:v>
                </c:pt>
                <c:pt idx="62">
                  <c:v>3.1825334834613805</c:v>
                </c:pt>
                <c:pt idx="63">
                  <c:v>-0.40930453322155408</c:v>
                </c:pt>
                <c:pt idx="64">
                  <c:v>0.21673209634554738</c:v>
                </c:pt>
                <c:pt idx="65">
                  <c:v>-5.4979063703655129</c:v>
                </c:pt>
                <c:pt idx="66">
                  <c:v>-8.3235505591435146</c:v>
                </c:pt>
                <c:pt idx="67">
                  <c:v>-3.5921975913817255</c:v>
                </c:pt>
              </c:numCache>
            </c:numRef>
          </c:val>
          <c:smooth val="0"/>
          <c:extLst>
            <c:ext xmlns:c16="http://schemas.microsoft.com/office/drawing/2014/chart" uri="{C3380CC4-5D6E-409C-BE32-E72D297353CC}">
              <c16:uniqueId val="{00000001-3CFD-420E-8804-5DD0A8B42DA8}"/>
            </c:ext>
          </c:extLst>
        </c:ser>
        <c:dLbls>
          <c:showLegendKey val="0"/>
          <c:showVal val="0"/>
          <c:showCatName val="0"/>
          <c:showSerName val="0"/>
          <c:showPercent val="0"/>
          <c:showBubbleSize val="0"/>
        </c:dLbls>
        <c:smooth val="0"/>
        <c:axId val="1015348288"/>
        <c:axId val="1015345048"/>
      </c:lineChart>
      <c:catAx>
        <c:axId val="101534828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345048"/>
        <c:crosses val="autoZero"/>
        <c:auto val="1"/>
        <c:lblAlgn val="ctr"/>
        <c:lblOffset val="100"/>
        <c:noMultiLvlLbl val="0"/>
      </c:catAx>
      <c:valAx>
        <c:axId val="101534504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348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323850</xdr:colOff>
      <xdr:row>2</xdr:row>
      <xdr:rowOff>119061</xdr:rowOff>
    </xdr:from>
    <xdr:to>
      <xdr:col>17</xdr:col>
      <xdr:colOff>361950</xdr:colOff>
      <xdr:row>24</xdr:row>
      <xdr:rowOff>95249</xdr:rowOff>
    </xdr:to>
    <xdr:graphicFrame macro="">
      <xdr:nvGraphicFramePr>
        <xdr:cNvPr id="2" name="Chart 1">
          <a:extLst>
            <a:ext uri="{FF2B5EF4-FFF2-40B4-BE49-F238E27FC236}">
              <a16:creationId xmlns:a16="http://schemas.microsoft.com/office/drawing/2014/main" id="{7010EAD4-4C98-75A8-A91E-F17A5A9A3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138112</xdr:colOff>
      <xdr:row>27</xdr:row>
      <xdr:rowOff>166686</xdr:rowOff>
    </xdr:from>
    <xdr:to>
      <xdr:col>17</xdr:col>
      <xdr:colOff>533400</xdr:colOff>
      <xdr:row>50</xdr:row>
      <xdr:rowOff>104775</xdr:rowOff>
    </xdr:to>
    <xdr:graphicFrame macro="">
      <xdr:nvGraphicFramePr>
        <xdr:cNvPr id="3" name="Chart 2">
          <a:extLst>
            <a:ext uri="{FF2B5EF4-FFF2-40B4-BE49-F238E27FC236}">
              <a16:creationId xmlns:a16="http://schemas.microsoft.com/office/drawing/2014/main" id="{CB9A7076-9230-740C-19F9-362D4FB729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BA1C5-3029-4AA3-A8C8-C69362FE41CC}">
  <dimension ref="A1:T42"/>
  <sheetViews>
    <sheetView tabSelected="1" topLeftCell="A3" zoomScale="112" zoomScaleNormal="112" workbookViewId="0">
      <selection activeCell="A37" sqref="A37"/>
    </sheetView>
  </sheetViews>
  <sheetFormatPr defaultRowHeight="15"/>
  <cols>
    <col min="1" max="1" width="28.7109375" style="69" customWidth="1"/>
    <col min="2" max="2" width="10.7109375" style="69" bestFit="1" customWidth="1"/>
    <col min="3" max="3" width="11" style="69" customWidth="1"/>
    <col min="4" max="4" width="11" style="69" bestFit="1" customWidth="1"/>
    <col min="5" max="5" width="11.42578125" style="69" bestFit="1" customWidth="1"/>
    <col min="6" max="10" width="9.140625" style="69"/>
    <col min="11" max="11" width="9.7109375" style="69" bestFit="1" customWidth="1"/>
    <col min="12" max="13" width="9.140625" style="69"/>
    <col min="14" max="14" width="14" style="69" customWidth="1"/>
    <col min="15" max="15" width="9.140625" style="69"/>
    <col min="16" max="16" width="9.85546875" style="69" bestFit="1" customWidth="1"/>
    <col min="17" max="17" width="7.42578125" style="69" customWidth="1"/>
    <col min="18" max="18" width="6.7109375" style="69" bestFit="1" customWidth="1"/>
    <col min="19" max="16384" width="9.140625" style="69"/>
  </cols>
  <sheetData>
    <row r="1" spans="1:20">
      <c r="A1" s="113" t="s">
        <v>309</v>
      </c>
      <c r="B1" s="116">
        <v>44896</v>
      </c>
      <c r="C1" s="127"/>
      <c r="D1" s="127"/>
      <c r="E1" s="127"/>
      <c r="F1" s="127"/>
      <c r="G1" s="127"/>
      <c r="H1" s="127"/>
      <c r="M1" s="120"/>
    </row>
    <row r="2" spans="1:20" ht="17.25">
      <c r="A2" s="114" t="s">
        <v>313</v>
      </c>
      <c r="B2" s="117">
        <v>2022</v>
      </c>
      <c r="C2" s="127"/>
      <c r="D2" s="127"/>
      <c r="E2" s="127"/>
      <c r="F2" s="127"/>
      <c r="G2" s="127"/>
      <c r="H2" s="127"/>
      <c r="K2" s="108"/>
      <c r="L2" s="119"/>
    </row>
    <row r="3" spans="1:20" ht="15.75" customHeight="1" thickBot="1">
      <c r="A3" s="115" t="s">
        <v>312</v>
      </c>
      <c r="B3" s="118" t="s">
        <v>314</v>
      </c>
      <c r="C3" s="110"/>
      <c r="D3" s="110"/>
      <c r="E3" s="110"/>
      <c r="F3" s="110"/>
      <c r="G3" s="110"/>
      <c r="H3" s="110"/>
      <c r="K3" s="108"/>
      <c r="N3" s="146" t="s">
        <v>319</v>
      </c>
      <c r="O3" s="146"/>
      <c r="P3" s="146"/>
      <c r="Q3" s="146"/>
      <c r="R3" s="146"/>
    </row>
    <row r="4" spans="1:20" ht="15.75" customHeight="1">
      <c r="A4" s="131"/>
      <c r="B4" s="132"/>
      <c r="C4" s="110"/>
      <c r="D4" s="110"/>
      <c r="E4" s="110"/>
      <c r="F4" s="110"/>
      <c r="G4" s="110"/>
      <c r="H4" s="110"/>
      <c r="K4" s="108"/>
      <c r="N4" s="146"/>
      <c r="O4" s="146"/>
      <c r="P4" s="146"/>
      <c r="Q4" s="146"/>
      <c r="R4" s="146"/>
    </row>
    <row r="5" spans="1:20" ht="24" customHeight="1">
      <c r="A5" s="147" t="s">
        <v>303</v>
      </c>
      <c r="B5" s="147"/>
      <c r="C5" s="147"/>
      <c r="D5" s="147"/>
      <c r="E5" s="147"/>
      <c r="F5" s="147"/>
      <c r="G5" s="147"/>
      <c r="H5" s="147"/>
      <c r="I5" s="147"/>
      <c r="N5" s="146"/>
      <c r="O5" s="146"/>
      <c r="P5" s="146"/>
      <c r="Q5" s="146"/>
      <c r="R5" s="146"/>
    </row>
    <row r="6" spans="1:20" ht="15.75" thickBot="1">
      <c r="A6" s="145" t="str">
        <f>_xlfn.CONCAT("As of", " end-", TEXT($B$1, "mmmm"), " ", $B$2, ", ", "in USD trillions")</f>
        <v>As of end-December 2022, in USD trillions</v>
      </c>
      <c r="B6" s="145"/>
      <c r="C6" s="145"/>
      <c r="D6" s="145"/>
      <c r="E6" s="145"/>
      <c r="F6" s="145"/>
      <c r="G6" s="145"/>
      <c r="H6" s="145"/>
      <c r="I6" s="145"/>
      <c r="N6" s="145" t="str">
        <f>_xlfn.CONCAT(B3, " ", B2)</f>
        <v>Q4 2022</v>
      </c>
      <c r="O6" s="145"/>
      <c r="P6" s="145"/>
      <c r="Q6" s="145"/>
      <c r="R6" s="145"/>
    </row>
    <row r="7" spans="1:20">
      <c r="B7" s="142" t="s">
        <v>69</v>
      </c>
      <c r="C7" s="142"/>
      <c r="D7" s="142" t="s">
        <v>299</v>
      </c>
      <c r="E7" s="142"/>
      <c r="F7" s="142" t="s">
        <v>304</v>
      </c>
      <c r="G7" s="142"/>
      <c r="H7" s="142" t="s">
        <v>321</v>
      </c>
      <c r="I7" s="142"/>
      <c r="Q7" s="143" t="s">
        <v>34</v>
      </c>
    </row>
    <row r="8" spans="1:20">
      <c r="B8" s="73" t="s">
        <v>300</v>
      </c>
      <c r="C8" s="79" t="s">
        <v>34</v>
      </c>
      <c r="D8" s="73" t="s">
        <v>300</v>
      </c>
      <c r="E8" s="79" t="s">
        <v>301</v>
      </c>
      <c r="F8" s="76" t="s">
        <v>300</v>
      </c>
      <c r="G8" s="79" t="s">
        <v>301</v>
      </c>
      <c r="H8" s="77" t="s">
        <v>300</v>
      </c>
      <c r="I8" s="105" t="s">
        <v>301</v>
      </c>
      <c r="L8" s="74"/>
      <c r="N8" s="122" t="s">
        <v>316</v>
      </c>
      <c r="O8" s="73"/>
      <c r="P8" s="123" t="s">
        <v>69</v>
      </c>
      <c r="Q8" s="144"/>
      <c r="R8" s="123" t="s">
        <v>318</v>
      </c>
      <c r="S8" s="109"/>
    </row>
    <row r="9" spans="1:20">
      <c r="A9" s="100" t="s">
        <v>302</v>
      </c>
      <c r="B9" s="89">
        <f ca="1">SUM(_xlfn.ANCHORARRAY(B10))</f>
        <v>298.96002954962478</v>
      </c>
      <c r="C9" s="83">
        <f ca="1">SUM(C10:C13)</f>
        <v>337.29637760269964</v>
      </c>
      <c r="D9" s="89">
        <f ca="1">SUM(_xlfn.ANCHORARRAY(D10))</f>
        <v>-4.0113950119355479</v>
      </c>
      <c r="E9" s="88" cm="1">
        <f t="array" aca="1" ref="E9" ca="1">100 * ($B$9/SUM(VLOOKUP(DATE(YEAR($B$1) - 1, MONTH($B$1), DAY($B$1)), '1_global debt figures 2022Q4'!$G$5:$K$129, {2,3,4,5}, FALSE))-1)</f>
        <v>-1.3240176091657951</v>
      </c>
      <c r="F9" s="90">
        <f ca="1">SUM(_xlfn.ANCHORARRAY(F10))</f>
        <v>56.119722866366203</v>
      </c>
      <c r="G9" s="88" cm="1">
        <f t="array" aca="1" ref="G9" ca="1">100 * ($B$9/SUM(VLOOKUP(DATE(YEAR($B$1) - 5, MONTH($B$1), DAY($B$1)), '1_global debt figures 2022Q4'!$G$5:$K$129, {2,3,4,5}, FALSE))-1)</f>
        <v>23.109723271583672</v>
      </c>
      <c r="H9" s="90">
        <f ca="1">SUM(_xlfn.ANCHORARRAY(H10))</f>
        <v>130.80348662577572</v>
      </c>
      <c r="I9" s="106" cm="1">
        <f t="array" aca="1" ref="I9" ca="1">100 * ($B$9/SUM(VLOOKUP(DATE(YEAR($B$1) - 20, MONTH($B$1), DAY($B$1)), '1_global debt figures 2022Q4'!$G$5:$K$129, {2,3,4,5}, FALSE))-1)</f>
        <v>212.9072256204806</v>
      </c>
      <c r="N9" s="69" t="str" cm="1">
        <f t="array" aca="1" ref="N9:N40" ca="1">TRANSPOSE(INDIRECT("'"&amp;"3b_emerging markets "&amp;$B$2&amp;$B$3&amp;" USD"&amp;"'!B$4:AG$4"))</f>
        <v>Argentina</v>
      </c>
      <c r="P9" s="74" cm="1">
        <f t="array" aca="1" ref="P9" ca="1">SUMPRODUCT((INDIRECT("'"&amp;"3b_emerging markets "&amp;$B$2&amp;$B$3&amp;" USD"&amp;"'!$B$4:$EB$4")=N9)*((INDIRECT("'"&amp;"3b_emerging markets "&amp;$B$2&amp;$B$3&amp;" USD"&amp;"'!$A$5:$A150")=$N$6)*(INDIRECT("'"&amp;"3b_emerging markets "&amp;$B$2&amp;$B$3&amp;" USD"&amp;"'!$B$5:$EB$150"))))</f>
        <v>541.2935442621789</v>
      </c>
      <c r="Q9" s="128" cm="1">
        <f t="array" aca="1" ref="Q9" ca="1">IFERROR(SUMPRODUCT((INDIRECT("'"&amp;"3a_emerging markets "&amp;$B$2&amp;$B$3&amp;"'!$B$4:$EB$4")=N9)*((INDIRECT("'"&amp;"3a_emerging markets "&amp;$B$2&amp;$B$3&amp;"'!$A$5:$A150")=$N$6)*(INDIRECT("'"&amp;"3a_emerging markets "&amp;$B$2&amp;$B$3&amp;"'!$B$5:$EB$150")))), "")</f>
        <v>94.146517471332629</v>
      </c>
      <c r="R9" s="74">
        <f ca="1">IFERROR(P9/(Q9/100), "")</f>
        <v>574.94802654490263</v>
      </c>
    </row>
    <row r="10" spans="1:20">
      <c r="A10" s="101" t="s">
        <v>36</v>
      </c>
      <c r="B10" s="75" cm="1">
        <f t="array" aca="1" ref="B10:B13" ca="1">TRANSPOSE(VLOOKUP($B$1, INDIRECT("'"&amp;"1_global debt figures "&amp;$B$2&amp;$B$3&amp;"'!$G$5:$K$129"), {2,3,4,5}, FALSE))</f>
        <v>56.997376501284691</v>
      </c>
      <c r="C10" s="83" cm="1">
        <f t="array" aca="1" ref="C10:C13" ca="1">TRANSPOSE(VLOOKUP($B$1,INDIRECT("'"&amp;"1_global debt figures "&amp;$B$2&amp;$B$3&amp;"'!$A$5:$E$129"), {2,3,4,5}, FALSE))</f>
        <v>62.976564081838106</v>
      </c>
      <c r="D10" s="75" cm="1">
        <f t="array" aca="1" ref="D10:D13" ca="1">_xlfn.ANCHORARRAY($B10)-TRANSPOSE(VLOOKUP(DATE(YEAR($B$1) - 1, MONTH($B$1), DAY($B$1)), INDIRECT("'"&amp;"1_global debt figures "&amp;$B$2&amp;$B$3&amp;"'!$G$5:$K$129"), {2,3,4,5}, FALSE))</f>
        <v>0.2186478788693762</v>
      </c>
      <c r="E10" s="83" cm="1">
        <f t="array" aca="1" ref="E10:E13" ca="1">100 * (_xlfn.ANCHORARRAY($B10)/TRANSPOSE(VLOOKUP(DATE(YEAR($B$1) - 1, MONTH($B$1), DAY($B$1)), INDIRECT("'"&amp;"1_global debt figures "&amp;$B$2&amp;$B$3&amp;"'!$G$5:$K$129"), {2,3,4,5}, FALSE))-1)</f>
        <v>0.38508766253539939</v>
      </c>
      <c r="F10" s="84" cm="1">
        <f t="array" aca="1" ref="F10:F13" ca="1">_xlfn.ANCHORARRAY($B10)-TRANSPOSE(VLOOKUP(DATE(YEAR($B$1) - 5, MONTH($B$1), DAY($B$1)), INDIRECT("'"&amp;"1_global debt figures "&amp;$B$2&amp;$B$3&amp;"'!$G$5:$K$129"), {2,3,4,5}, FALSE))</f>
        <v>11.001408208099484</v>
      </c>
      <c r="G10" s="83" cm="1">
        <f t="array" aca="1" ref="G10:G13" ca="1">100 * (_xlfn.ANCHORARRAY($B10)/TRANSPOSE(VLOOKUP(DATE(YEAR($B$1) - 5, MONTH($B$1), DAY($B$1)), INDIRECT("'"&amp;"1_global debt figures "&amp;$B$2&amp;$B$3&amp;"'!$G$5:$K$129"), {2,3,4,5}, FALSE))-1)</f>
        <v>23.918201130096573</v>
      </c>
      <c r="H10" s="84" cm="1">
        <f t="array" aca="1" ref="H10:H13" ca="1">_xlfn.ANCHORARRAY($B10)-TRANSPOSE(VLOOKUP(DATE(YEAR($B$1) - 15, MONTH($B$1), DAY($B$1)), INDIRECT("'"&amp;"1_global debt figures "&amp;$B$2&amp;$B$3&amp;"'!$G$5:$K$129"), {2,3,4,5}, FALSE))</f>
        <v>20.932289541083428</v>
      </c>
      <c r="I10" s="104" cm="1">
        <f t="array" aca="1" ref="I10:I13" ca="1">100*(_xlfn.ANCHORARRAY($B10)/TRANSPOSE(VLOOKUP(DATE(YEAR($B$1)-15,MONTH($B$1),DAY($B$1)),INDIRECT("'"&amp;"1_global debt figures "&amp;$B$2&amp;$B$3&amp;"'!$G$5:$K$129"),{2,3,4,5},FALSE))-1)</f>
        <v>58.040313514792686</v>
      </c>
      <c r="K10" s="74"/>
      <c r="L10" s="74"/>
      <c r="N10" s="69" t="str">
        <f ca="1"/>
        <v>Brazil</v>
      </c>
      <c r="P10" s="74" cm="1">
        <f t="array" aca="1" ref="P10" ca="1">SUMPRODUCT((INDIRECT("'"&amp;"3b_emerging markets "&amp;$B$2&amp;$B$3&amp;" USD"&amp;"'!$B$4:$EB$4")=N10)*((INDIRECT("'"&amp;"3b_emerging markets "&amp;$B$2&amp;$B$3&amp;" USD"&amp;"'!$A$5:$A150")=$N$6)*(INDIRECT("'"&amp;"3b_emerging markets "&amp;$B$2&amp;$B$3&amp;" USD"&amp;"'!$B$5:$EB$150"))))</f>
        <v>3991.2606023005224</v>
      </c>
      <c r="Q10" s="128" cm="1">
        <f t="array" aca="1" ref="Q10" ca="1">IFERROR(SUMPRODUCT((INDIRECT("'"&amp;"3a_emerging markets "&amp;$B$2&amp;$B$3&amp;"'!$B$4:$EB$4")=N10)*((INDIRECT("'"&amp;"3a_emerging markets "&amp;$B$2&amp;$B$3&amp;"'!$A$5:$A150")=$N$6)*(INDIRECT("'"&amp;"3a_emerging markets "&amp;$B$2&amp;$B$3&amp;"'!$B$5:$EB$150")))), "")</f>
        <v>211.73883760337282</v>
      </c>
      <c r="R10" s="74">
        <f t="shared" ref="R10:R40" ca="1" si="0">IFERROR(P10/(Q10/100), "")</f>
        <v>1884.9922137463104</v>
      </c>
    </row>
    <row r="11" spans="1:20">
      <c r="A11" s="101" t="s">
        <v>315</v>
      </c>
      <c r="B11" s="75">
        <f ca="1"/>
        <v>89.734887506243382</v>
      </c>
      <c r="C11" s="83">
        <f ca="1"/>
        <v>96.951470189238066</v>
      </c>
      <c r="D11" s="75">
        <f ca="1"/>
        <v>0.83373853848333113</v>
      </c>
      <c r="E11" s="83">
        <f ca="1"/>
        <v>0.93782650524087963</v>
      </c>
      <c r="F11" s="75">
        <f ca="1"/>
        <v>17.76470362442231</v>
      </c>
      <c r="G11" s="83">
        <f ca="1"/>
        <v>24.683421197857314</v>
      </c>
      <c r="H11" s="75">
        <f ca="1"/>
        <v>46.168001581047079</v>
      </c>
      <c r="I11" s="104">
        <f ca="1"/>
        <v>105.97039609467807</v>
      </c>
      <c r="K11" s="74"/>
      <c r="L11" s="74"/>
      <c r="N11" s="69" t="str">
        <f ca="1"/>
        <v>Chile</v>
      </c>
      <c r="O11" s="74"/>
      <c r="P11" s="74" cm="1">
        <f t="array" aca="1" ref="P11" ca="1">SUMPRODUCT((INDIRECT("'"&amp;"3b_emerging markets "&amp;$B$2&amp;$B$3&amp;" USD"&amp;"'!$B$4:$EB$4")=N11)*((INDIRECT("'"&amp;"3b_emerging markets "&amp;$B$2&amp;$B$3&amp;" USD"&amp;"'!$A$5:$A150")=$N$6)*(INDIRECT("'"&amp;"3b_emerging markets "&amp;$B$2&amp;$B$3&amp;" USD"&amp;"'!$B$5:$EB$150"))))</f>
        <v>706.63669896728106</v>
      </c>
      <c r="Q11" s="128" cm="1">
        <f t="array" aca="1" ref="Q11" ca="1">IFERROR(SUMPRODUCT((INDIRECT("'"&amp;"3a_emerging markets "&amp;$B$2&amp;$B$3&amp;"'!$B$4:$EB$4")=N11)*((INDIRECT("'"&amp;"3a_emerging markets "&amp;$B$2&amp;$B$3&amp;"'!$A$5:$A150")=$N$6)*(INDIRECT("'"&amp;"3a_emerging markets "&amp;$B$2&amp;$B$3&amp;"'!$B$5:$EB$150")))), "")</f>
        <v>227.32516697734332</v>
      </c>
      <c r="R11" s="74">
        <f t="shared" ca="1" si="0"/>
        <v>310.8484240276436</v>
      </c>
    </row>
    <row r="12" spans="1:20">
      <c r="A12" s="101" t="s">
        <v>38</v>
      </c>
      <c r="B12" s="75">
        <f ca="1"/>
        <v>84.117306677441078</v>
      </c>
      <c r="C12" s="83">
        <f ca="1"/>
        <v>97.032912798851456</v>
      </c>
      <c r="D12" s="75">
        <f ca="1"/>
        <v>-3.2660114857788329</v>
      </c>
      <c r="E12" s="83">
        <f ca="1"/>
        <v>-3.7375686280056053</v>
      </c>
      <c r="F12" s="84">
        <f ca="1"/>
        <v>19.084327361705419</v>
      </c>
      <c r="G12" s="83">
        <f ca="1"/>
        <v>29.345614429028167</v>
      </c>
      <c r="H12" s="84">
        <f ca="1"/>
        <v>49.251091138126874</v>
      </c>
      <c r="I12" s="104">
        <f ca="1"/>
        <v>141.25734719500218</v>
      </c>
      <c r="K12" s="74"/>
      <c r="L12" s="74"/>
      <c r="N12" s="69" t="str">
        <f ca="1"/>
        <v>China</v>
      </c>
      <c r="O12" s="74"/>
      <c r="P12" s="74" cm="1">
        <f t="array" aca="1" ref="P12" ca="1">SUMPRODUCT((INDIRECT("'"&amp;"3b_emerging markets "&amp;$B$2&amp;$B$3&amp;" USD"&amp;"'!$B$4:$EB$4")=N12)*((INDIRECT("'"&amp;"3b_emerging markets "&amp;$B$2&amp;$B$3&amp;" USD"&amp;"'!$A$5:$A150")=$N$6)*(INDIRECT("'"&amp;"3b_emerging markets "&amp;$B$2&amp;$B$3&amp;" USD"&amp;"'!$B$5:$EB$150"))))</f>
        <v>59953.463401224188</v>
      </c>
      <c r="Q12" s="128" cm="1">
        <f t="array" aca="1" ref="Q12" ca="1">IFERROR(SUMPRODUCT((INDIRECT("'"&amp;"3a_emerging markets "&amp;$B$2&amp;$B$3&amp;"'!$B$4:$EB$4")=N12)*((INDIRECT("'"&amp;"3a_emerging markets "&amp;$B$2&amp;$B$3&amp;"'!$A$5:$A150")=$N$6)*(INDIRECT("'"&amp;"3a_emerging markets "&amp;$B$2&amp;$B$3&amp;"'!$B$5:$EB$150")))), "")</f>
        <v>346.29279809132692</v>
      </c>
      <c r="R12" s="74">
        <f t="shared" ca="1" si="0"/>
        <v>17312.939723745803</v>
      </c>
      <c r="S12" s="74"/>
      <c r="T12" s="74"/>
    </row>
    <row r="13" spans="1:20" ht="15.75" thickBot="1">
      <c r="A13" s="102" t="s">
        <v>39</v>
      </c>
      <c r="B13" s="94">
        <f ca="1"/>
        <v>68.110458864655641</v>
      </c>
      <c r="C13" s="97">
        <f ca="1"/>
        <v>80.335430532771994</v>
      </c>
      <c r="D13" s="94">
        <f ca="1"/>
        <v>-1.7977699435094223</v>
      </c>
      <c r="E13" s="97">
        <f ca="1"/>
        <v>-2.5716142064515446</v>
      </c>
      <c r="F13" s="96">
        <f ca="1"/>
        <v>8.2692836721389895</v>
      </c>
      <c r="G13" s="97">
        <f ca="1"/>
        <v>13.818718709209254</v>
      </c>
      <c r="H13" s="96">
        <f ca="1"/>
        <v>14.452104365518359</v>
      </c>
      <c r="I13" s="107">
        <f ca="1"/>
        <v>26.933558623663579</v>
      </c>
      <c r="K13" s="74"/>
      <c r="L13" s="74"/>
      <c r="N13" s="69" t="str">
        <f ca="1"/>
        <v>Colombia</v>
      </c>
      <c r="P13" s="74" cm="1">
        <f t="array" aca="1" ref="P13" ca="1">SUMPRODUCT((INDIRECT("'"&amp;"3b_emerging markets "&amp;$B$2&amp;$B$3&amp;" USD"&amp;"'!$B$4:$EB$4")=N13)*((INDIRECT("'"&amp;"3b_emerging markets "&amp;$B$2&amp;$B$3&amp;" USD"&amp;"'!$A$5:$A150")=$N$6)*(INDIRECT("'"&amp;"3b_emerging markets "&amp;$B$2&amp;$B$3&amp;" USD"&amp;"'!$B$5:$EB$150"))))</f>
        <v>384.6005738378318</v>
      </c>
      <c r="Q13" s="128" cm="1">
        <f t="array" aca="1" ref="Q13" ca="1">IFERROR(SUMPRODUCT((INDIRECT("'"&amp;"3a_emerging markets "&amp;$B$2&amp;$B$3&amp;"'!$B$4:$EB$4")=N13)*((INDIRECT("'"&amp;"3a_emerging markets "&amp;$B$2&amp;$B$3&amp;"'!$A$5:$A150")=$N$6)*(INDIRECT("'"&amp;"3a_emerging markets "&amp;$B$2&amp;$B$3&amp;"'!$B$5:$EB$150")))), "")</f>
        <v>128.25803724856945</v>
      </c>
      <c r="R13" s="74">
        <f t="shared" ca="1" si="0"/>
        <v>299.86469627042533</v>
      </c>
      <c r="S13" s="74"/>
      <c r="T13" s="74"/>
    </row>
    <row r="14" spans="1:20" ht="15" customHeight="1">
      <c r="A14" s="140" t="s">
        <v>308</v>
      </c>
      <c r="B14" s="140"/>
      <c r="C14" s="140"/>
      <c r="D14" s="140"/>
      <c r="E14" s="140"/>
      <c r="F14" s="140"/>
      <c r="G14" s="140"/>
      <c r="H14" s="140"/>
      <c r="I14" s="140"/>
      <c r="N14" s="74" t="str">
        <f ca="1"/>
        <v>Czech Rep.</v>
      </c>
      <c r="O14" s="74"/>
      <c r="P14" s="74" cm="1">
        <f t="array" aca="1" ref="P14" ca="1">SUMPRODUCT((INDIRECT("'"&amp;"3b_emerging markets "&amp;$B$2&amp;$B$3&amp;" USD"&amp;"'!$B$4:$EB$4")=N14)*((INDIRECT("'"&amp;"3b_emerging markets "&amp;$B$2&amp;$B$3&amp;" USD"&amp;"'!$A$5:$A150")=$N$6)*(INDIRECT("'"&amp;"3b_emerging markets "&amp;$B$2&amp;$B$3&amp;" USD"&amp;"'!$B$5:$EB$150"))))</f>
        <v>449.58399402470195</v>
      </c>
      <c r="Q14" s="128" cm="1">
        <f t="array" aca="1" ref="Q14" ca="1">IFERROR(SUMPRODUCT((INDIRECT("'"&amp;"3a_emerging markets "&amp;$B$2&amp;$B$3&amp;"'!$B$4:$EB$4")=N14)*((INDIRECT("'"&amp;"3a_emerging markets "&amp;$B$2&amp;$B$3&amp;"'!$A$5:$A150")=$N$6)*(INDIRECT("'"&amp;"3a_emerging markets "&amp;$B$2&amp;$B$3&amp;"'!$B$5:$EB$150")))), "")</f>
        <v>148.25210802448208</v>
      </c>
      <c r="R14" s="74">
        <f t="shared" ca="1" si="0"/>
        <v>303.25639211177929</v>
      </c>
      <c r="S14" s="74"/>
      <c r="T14" s="74"/>
    </row>
    <row r="15" spans="1:20" ht="17.25" customHeight="1">
      <c r="A15" s="141"/>
      <c r="B15" s="141"/>
      <c r="C15" s="141"/>
      <c r="D15" s="141"/>
      <c r="E15" s="141"/>
      <c r="F15" s="141"/>
      <c r="G15" s="141"/>
      <c r="H15" s="141"/>
      <c r="I15" s="141"/>
      <c r="N15" s="74" t="str">
        <f ca="1"/>
        <v xml:space="preserve">Egypt </v>
      </c>
      <c r="O15" s="74"/>
      <c r="P15" s="74" cm="1">
        <f t="array" aca="1" ref="P15" ca="1">SUMPRODUCT((INDIRECT("'"&amp;"3b_emerging markets "&amp;$B$2&amp;$B$3&amp;" USD"&amp;"'!$B$4:$EB$4")=N15)*((INDIRECT("'"&amp;"3b_emerging markets "&amp;$B$2&amp;$B$3&amp;" USD"&amp;"'!$A$5:$A150")=$N$6)*(INDIRECT("'"&amp;"3b_emerging markets "&amp;$B$2&amp;$B$3&amp;" USD"&amp;"'!$B$5:$EB$150"))))</f>
        <v>400.69599919572198</v>
      </c>
      <c r="Q15" s="128" cm="1">
        <f t="array" aca="1" ref="Q15" ca="1">IFERROR(SUMPRODUCT((INDIRECT("'"&amp;"3a_emerging markets "&amp;$B$2&amp;$B$3&amp;"'!$B$4:$EB$4")=N15)*((INDIRECT("'"&amp;"3a_emerging markets "&amp;$B$2&amp;$B$3&amp;"'!$A$5:$A150")=$N$6)*(INDIRECT("'"&amp;"3a_emerging markets "&amp;$B$2&amp;$B$3&amp;"'!$B$5:$EB$150")))), "")</f>
        <v>117.64639305414782</v>
      </c>
      <c r="R15" s="74">
        <f t="shared" ca="1" si="0"/>
        <v>340.59352674866795</v>
      </c>
      <c r="S15" s="74"/>
      <c r="T15" s="74"/>
    </row>
    <row r="16" spans="1:20">
      <c r="A16" s="103" t="s">
        <v>317</v>
      </c>
      <c r="B16" s="121"/>
      <c r="C16" s="121"/>
      <c r="D16" s="121"/>
      <c r="E16" s="121"/>
      <c r="F16" s="121"/>
      <c r="G16" s="121"/>
      <c r="H16" s="121"/>
      <c r="I16" s="121"/>
      <c r="N16" s="74" t="str">
        <f ca="1"/>
        <v>Ghana</v>
      </c>
      <c r="O16" s="74"/>
      <c r="P16" s="74" cm="1">
        <f t="array" aca="1" ref="P16" ca="1">SUMPRODUCT((INDIRECT("'"&amp;"3b_emerging markets "&amp;$B$2&amp;$B$3&amp;" USD"&amp;"'!$B$4:$EB$4")=N16)*((INDIRECT("'"&amp;"3b_emerging markets "&amp;$B$2&amp;$B$3&amp;" USD"&amp;"'!$A$5:$A150")=$N$6)*(INDIRECT("'"&amp;"3b_emerging markets "&amp;$B$2&amp;$B$3&amp;" USD"&amp;"'!$B$5:$EB$150"))))</f>
        <v>77.193081513134373</v>
      </c>
      <c r="Q16" s="128" cm="1">
        <f t="array" aca="1" ref="Q16" ca="1">IFERROR(SUMPRODUCT((INDIRECT("'"&amp;"3a_emerging markets "&amp;$B$2&amp;$B$3&amp;"'!$B$4:$EB$4")=N16)*((INDIRECT("'"&amp;"3a_emerging markets "&amp;$B$2&amp;$B$3&amp;"'!$A$5:$A150")=$N$6)*(INDIRECT("'"&amp;"3a_emerging markets "&amp;$B$2&amp;$B$3&amp;"'!$B$5:$EB$150")))), "")</f>
        <v>113.35871580732429</v>
      </c>
      <c r="R16" s="74">
        <f t="shared" ca="1" si="0"/>
        <v>68.096291461469434</v>
      </c>
      <c r="S16" s="74"/>
      <c r="T16" s="74"/>
    </row>
    <row r="17" spans="1:18" ht="15.75" customHeight="1">
      <c r="N17" s="74" t="str">
        <f ca="1"/>
        <v>Hong Kong</v>
      </c>
      <c r="O17" s="74"/>
      <c r="P17" s="74" cm="1">
        <f t="array" aca="1" ref="P17" ca="1">SUMPRODUCT((INDIRECT("'"&amp;"3b_emerging markets "&amp;$B$2&amp;$B$3&amp;" USD"&amp;"'!$B$4:$EB$4")=N17)*((INDIRECT("'"&amp;"3b_emerging markets "&amp;$B$2&amp;$B$3&amp;" USD"&amp;"'!$A$5:$A150")=$N$6)*(INDIRECT("'"&amp;"3b_emerging markets "&amp;$B$2&amp;$B$3&amp;" USD"&amp;"'!$B$5:$EB$150"))))</f>
        <v>2182.3778756142888</v>
      </c>
      <c r="Q17" s="128" cm="1">
        <f t="array" aca="1" ref="Q17" ca="1">IFERROR(SUMPRODUCT((INDIRECT("'"&amp;"3a_emerging markets "&amp;$B$2&amp;$B$3&amp;"'!$B$4:$EB$4")=N17)*((INDIRECT("'"&amp;"3a_emerging markets "&amp;$B$2&amp;$B$3&amp;"'!$A$5:$A150")=$N$6)*(INDIRECT("'"&amp;"3a_emerging markets "&amp;$B$2&amp;$B$3&amp;"'!$B$5:$EB$150")))), "")</f>
        <v>602.73904378731322</v>
      </c>
      <c r="R17" s="74">
        <f ca="1">IFERROR(P17/(Q17/100), "")</f>
        <v>362.07673919733298</v>
      </c>
    </row>
    <row r="18" spans="1:18">
      <c r="N18" s="74" t="str">
        <f ca="1"/>
        <v>Hungary</v>
      </c>
      <c r="O18" s="74"/>
      <c r="P18" s="74" cm="1">
        <f t="array" aca="1" ref="P18" ca="1">SUMPRODUCT((INDIRECT("'"&amp;"3b_emerging markets "&amp;$B$2&amp;$B$3&amp;" USD"&amp;"'!$B$4:$EB$4")=N18)*((INDIRECT("'"&amp;"3b_emerging markets "&amp;$B$2&amp;$B$3&amp;" USD"&amp;"'!$A$5:$A150")=$N$6)*(INDIRECT("'"&amp;"3b_emerging markets "&amp;$B$2&amp;$B$3&amp;" USD"&amp;"'!$B$5:$EB$150"))))</f>
        <v>304.12652329704747</v>
      </c>
      <c r="Q18" s="128" cm="1">
        <f t="array" aca="1" ref="Q18" ca="1">IFERROR(SUMPRODUCT((INDIRECT("'"&amp;"3a_emerging markets "&amp;$B$2&amp;$B$3&amp;"'!$B$4:$EB$4")=N18)*((INDIRECT("'"&amp;"3a_emerging markets "&amp;$B$2&amp;$B$3&amp;"'!$A$5:$A150")=$N$6)*(INDIRECT("'"&amp;"3a_emerging markets "&amp;$B$2&amp;$B$3&amp;"'!$B$5:$EB$150")))), "")</f>
        <v>169.62346308955117</v>
      </c>
      <c r="R18" s="74">
        <f t="shared" ca="1" si="0"/>
        <v>179.29507967685262</v>
      </c>
    </row>
    <row r="19" spans="1:18">
      <c r="A19" s="147" t="s">
        <v>310</v>
      </c>
      <c r="B19" s="147"/>
      <c r="C19" s="147"/>
      <c r="D19" s="147"/>
      <c r="E19" s="147"/>
      <c r="F19" s="147"/>
      <c r="G19" s="147"/>
      <c r="H19" s="147"/>
      <c r="I19" s="147"/>
      <c r="N19" s="69" t="str">
        <f ca="1"/>
        <v>India</v>
      </c>
      <c r="P19" s="74" cm="1">
        <f t="array" aca="1" ref="P19" ca="1">SUMPRODUCT((INDIRECT("'"&amp;"3b_emerging markets "&amp;$B$2&amp;$B$3&amp;" USD"&amp;"'!$B$4:$EB$4")=N19)*((INDIRECT("'"&amp;"3b_emerging markets "&amp;$B$2&amp;$B$3&amp;" USD"&amp;"'!$A$5:$A150")=$N$6)*(INDIRECT("'"&amp;"3b_emerging markets "&amp;$B$2&amp;$B$3&amp;" USD"&amp;"'!$B$5:$EB$150"))))</f>
        <v>5579.9963521233285</v>
      </c>
      <c r="Q19" s="128" cm="1">
        <f t="array" aca="1" ref="Q19" ca="1">IFERROR(SUMPRODUCT((INDIRECT("'"&amp;"3a_emerging markets "&amp;$B$2&amp;$B$3&amp;"'!$B$4:$EB$4")=N19)*((INDIRECT("'"&amp;"3a_emerging markets "&amp;$B$2&amp;$B$3&amp;"'!$A$5:$A150")=$N$6)*(INDIRECT("'"&amp;"3a_emerging markets "&amp;$B$2&amp;$B$3&amp;"'!$B$5:$EB$150")))), "")</f>
        <v>173.54523911565855</v>
      </c>
      <c r="R19" s="74">
        <f t="shared" ca="1" si="0"/>
        <v>3215.2978557968745</v>
      </c>
    </row>
    <row r="20" spans="1:18" ht="15.75" thickBot="1">
      <c r="A20" s="145" t="str">
        <f>_xlfn.CONCAT("As of", " end-", TEXT($B$1, "mmmm"), " ", $B$2, ", ", "in USD trillions")</f>
        <v>As of end-December 2022, in USD trillions</v>
      </c>
      <c r="B20" s="145"/>
      <c r="C20" s="145"/>
      <c r="D20" s="145"/>
      <c r="E20" s="145"/>
      <c r="F20" s="145"/>
      <c r="G20" s="145"/>
      <c r="H20" s="145"/>
      <c r="I20" s="145"/>
      <c r="N20" s="69" t="str">
        <f ca="1"/>
        <v>Indonesia</v>
      </c>
      <c r="P20" s="74" cm="1">
        <f t="array" aca="1" ref="P20" ca="1">SUMPRODUCT((INDIRECT("'"&amp;"3b_emerging markets "&amp;$B$2&amp;$B$3&amp;" USD"&amp;"'!$B$4:$EB$4")=N20)*((INDIRECT("'"&amp;"3b_emerging markets "&amp;$B$2&amp;$B$3&amp;" USD"&amp;"'!$A$5:$A150")=$N$6)*(INDIRECT("'"&amp;"3b_emerging markets "&amp;$B$2&amp;$B$3&amp;" USD"&amp;"'!$B$5:$EB$150"))))</f>
        <v>1072.7138110456613</v>
      </c>
      <c r="Q20" s="128" cm="1">
        <f t="array" aca="1" ref="Q20" ca="1">IFERROR(SUMPRODUCT((INDIRECT("'"&amp;"3a_emerging markets "&amp;$B$2&amp;$B$3&amp;"'!$B$4:$EB$4")=N20)*((INDIRECT("'"&amp;"3a_emerging markets "&amp;$B$2&amp;$B$3&amp;"'!$A$5:$A150")=$N$6)*(INDIRECT("'"&amp;"3a_emerging markets "&amp;$B$2&amp;$B$3&amp;"'!$B$5:$EB$150")))), "")</f>
        <v>86.557478982993075</v>
      </c>
      <c r="R20" s="74">
        <f t="shared" ca="1" si="0"/>
        <v>1239.3080570847374</v>
      </c>
    </row>
    <row r="21" spans="1:18">
      <c r="B21" s="142" t="s">
        <v>69</v>
      </c>
      <c r="C21" s="142"/>
      <c r="D21" s="142" t="s">
        <v>299</v>
      </c>
      <c r="E21" s="142"/>
      <c r="F21" s="142" t="s">
        <v>304</v>
      </c>
      <c r="G21" s="142"/>
      <c r="H21" s="142" t="s">
        <v>321</v>
      </c>
      <c r="I21" s="142"/>
      <c r="N21" s="69" t="str">
        <f ca="1"/>
        <v>Israel</v>
      </c>
      <c r="P21" s="74" cm="1">
        <f t="array" aca="1" ref="P21" ca="1">SUMPRODUCT((INDIRECT("'"&amp;"3b_emerging markets "&amp;$B$2&amp;$B$3&amp;" USD"&amp;"'!$B$4:$EB$4")=N21)*((INDIRECT("'"&amp;"3b_emerging markets "&amp;$B$2&amp;$B$3&amp;" USD"&amp;"'!$A$5:$A150")=$N$6)*(INDIRECT("'"&amp;"3b_emerging markets "&amp;$B$2&amp;$B$3&amp;" USD"&amp;"'!$B$5:$EB$150"))))</f>
        <v>923.63330226364303</v>
      </c>
      <c r="Q21" s="128" cm="1">
        <f t="array" aca="1" ref="Q21" ca="1">IFERROR(SUMPRODUCT((INDIRECT("'"&amp;"3a_emerging markets "&amp;$B$2&amp;$B$3&amp;"'!$B$4:$EB$4")=N21)*((INDIRECT("'"&amp;"3a_emerging markets "&amp;$B$2&amp;$B$3&amp;"'!$A$5:$A150")=$N$6)*(INDIRECT("'"&amp;"3a_emerging markets "&amp;$B$2&amp;$B$3&amp;"'!$B$5:$EB$150")))), "")</f>
        <v>183.01130826912123</v>
      </c>
      <c r="R21" s="74">
        <f t="shared" ca="1" si="0"/>
        <v>504.68646500544361</v>
      </c>
    </row>
    <row r="22" spans="1:18">
      <c r="B22" s="73" t="s">
        <v>300</v>
      </c>
      <c r="C22" s="79" t="s">
        <v>34</v>
      </c>
      <c r="D22" s="73" t="s">
        <v>300</v>
      </c>
      <c r="E22" s="79" t="s">
        <v>301</v>
      </c>
      <c r="F22" s="76" t="s">
        <v>300</v>
      </c>
      <c r="G22" s="79" t="s">
        <v>301</v>
      </c>
      <c r="H22" s="77" t="s">
        <v>300</v>
      </c>
      <c r="I22" s="105" t="s">
        <v>301</v>
      </c>
      <c r="N22" s="69" t="str">
        <f ca="1"/>
        <v>Kenya</v>
      </c>
      <c r="P22" s="74" cm="1">
        <f t="array" aca="1" ref="P22" ca="1">SUMPRODUCT((INDIRECT("'"&amp;"3b_emerging markets "&amp;$B$2&amp;$B$3&amp;" USD"&amp;"'!$B$4:$EB$4")=N22)*((INDIRECT("'"&amp;"3b_emerging markets "&amp;$B$2&amp;$B$3&amp;" USD"&amp;"'!$A$5:$A150")=$N$6)*(INDIRECT("'"&amp;"3b_emerging markets "&amp;$B$2&amp;$B$3&amp;" USD"&amp;"'!$B$5:$EB$150"))))</f>
        <v>106.15650441753755</v>
      </c>
      <c r="Q22" s="128" cm="1">
        <f t="array" aca="1" ref="Q22" ca="1">IFERROR(SUMPRODUCT((INDIRECT("'"&amp;"3a_emerging markets "&amp;$B$2&amp;$B$3&amp;"'!$B$4:$EB$4")=N22)*((INDIRECT("'"&amp;"3a_emerging markets "&amp;$B$2&amp;$B$3&amp;"'!$A$5:$A150")=$N$6)*(INDIRECT("'"&amp;"3a_emerging markets "&amp;$B$2&amp;$B$3&amp;"'!$B$5:$EB$150")))), "")</f>
        <v>98.271815150783155</v>
      </c>
      <c r="R22" s="74">
        <f t="shared" ca="1" si="0"/>
        <v>108.02334754339942</v>
      </c>
    </row>
    <row r="23" spans="1:18">
      <c r="A23" s="100" t="s">
        <v>302</v>
      </c>
      <c r="B23" s="89">
        <f ca="1">SUM(B24:B27)</f>
        <v>98.177275109301888</v>
      </c>
      <c r="C23" s="125">
        <f ca="1">100*(B23/$R$42)</f>
        <v>254.17992445455661</v>
      </c>
      <c r="D23" s="89">
        <f ca="1">SUM(D24:D27)</f>
        <v>1.6596111098043291</v>
      </c>
      <c r="E23" s="83" cm="1">
        <f t="array" aca="1" ref="E23" ca="1">100*($B$23/ (SUMPRODUCT(((INDIRECT("'"&amp;"3b_emerging markets "&amp;$B$2&amp;$B$3&amp;" USD"&amp;"'!$A$5:$A150")=$B$3&amp;" "&amp;$B$2-1)*(INDIRECT("'"&amp;"3b_emerging markets "&amp;$B$2&amp;$B$3&amp;" USD"&amp;"'!$B$5:$EB$150"))))/1000)- 1 )</f>
        <v>1.7194895121093401</v>
      </c>
      <c r="F23" s="89">
        <f ca="1">SUM(F24:F27)</f>
        <v>29.308003497600382</v>
      </c>
      <c r="G23" s="83" cm="1">
        <f t="array" aca="1" ref="G23" ca="1">100*($B$23/ (SUMPRODUCT(((INDIRECT("'"&amp;"3b_emerging markets "&amp;$B$2&amp;$B$3&amp;" USD"&amp;"'!$A$5:$A150")=$B$3&amp;" "&amp;$B$2-1)*(INDIRECT("'"&amp;"3b_emerging markets "&amp;$B$2&amp;$B$3&amp;" USD"&amp;"'!$B$5:$EB$150"))))/1000)- 1 )</f>
        <v>1.7194895121093401</v>
      </c>
      <c r="H23" s="89">
        <f ca="1">SUM(H24:H27)</f>
        <v>75.588648417378451</v>
      </c>
      <c r="I23" s="126" cm="1">
        <f t="array" aca="1" ref="I23" ca="1">100*($B$23/ (SUMPRODUCT(((INDIRECT("'"&amp;"3b_emerging markets "&amp;$B$2&amp;$B$3&amp;" USD"&amp;"'!$A$5:$A150")=$B$3&amp;" "&amp;$B$2-15)*(INDIRECT("'"&amp;"3b_emerging markets "&amp;$B$2&amp;$B$3&amp;" USD"&amp;"'!$B$5:$EB$150"))))/1000)- 1 )</f>
        <v>334.63144726901464</v>
      </c>
      <c r="N23" s="69" t="str">
        <f ca="1"/>
        <v>Korea</v>
      </c>
      <c r="P23" s="74" cm="1">
        <f t="array" aca="1" ref="P23" ca="1">SUMPRODUCT((INDIRECT("'"&amp;"3b_emerging markets "&amp;$B$2&amp;$B$3&amp;" USD"&amp;"'!$B$4:$EB$4")=N23)*((INDIRECT("'"&amp;"3b_emerging markets "&amp;$B$2&amp;$B$3&amp;" USD"&amp;"'!$A$5:$A150")=$N$6)*(INDIRECT("'"&amp;"3b_emerging markets "&amp;$B$2&amp;$B$3&amp;" USD"&amp;"'!$B$5:$EB$150"))))</f>
        <v>6082.6379390071543</v>
      </c>
      <c r="Q23" s="128" cm="1">
        <f t="array" aca="1" ref="Q23" ca="1">IFERROR(SUMPRODUCT((INDIRECT("'"&amp;"3a_emerging markets "&amp;$B$2&amp;$B$3&amp;"'!$B$4:$EB$4")=N23)*((INDIRECT("'"&amp;"3a_emerging markets "&amp;$B$2&amp;$B$3&amp;"'!$A$5:$A150")=$N$6)*(INDIRECT("'"&amp;"3a_emerging markets "&amp;$B$2&amp;$B$3&amp;"'!$B$5:$EB$150")))), "")</f>
        <v>353.24666860687239</v>
      </c>
      <c r="R23" s="74">
        <f t="shared" ca="1" si="0"/>
        <v>1721.9236526690395</v>
      </c>
    </row>
    <row r="24" spans="1:18">
      <c r="A24" s="101" t="s">
        <v>36</v>
      </c>
      <c r="B24" s="111">
        <f ca="1">SUM(INDEX(INDIRECT("'"&amp;"3b_emerging markets "&amp;$B$2&amp;$B$3&amp;" USD"&amp;"'!B$5:AG$150"),MATCH($B$3&amp;" "&amp;$B$2, INDIRECT("'"&amp;"3b_emerging markets "&amp;$B$2&amp;$B$3&amp;" USD"&amp;"'!$A$5:$A$150"),0),0))/1000</f>
        <v>17.993856186625038</v>
      </c>
      <c r="C24" s="125">
        <f ca="1">100*(B24/$R$42)</f>
        <v>46.585902909513244</v>
      </c>
      <c r="D24" s="75">
        <f ca="1">$B$24 - SUM(INDEX(INDIRECT("'"&amp;"3b_emerging markets "&amp;$B$2&amp;$B$3&amp;" USD"&amp;"'!B$5:AG$150"),MATCH($B$3&amp;" "&amp;$B$2-1, INDIRECT("'"&amp;"3b_emerging markets "&amp;$B$2&amp;$B$3&amp;" USD"&amp;"'!$A$5:$A$150"),0),0))/1000</f>
        <v>-0.15247176593485534</v>
      </c>
      <c r="E24" s="83">
        <f ca="1" xml:space="preserve"> 100 *($B$24 / (SUM(INDEX(INDIRECT("'"&amp;"3b_emerging markets "&amp;$B$2&amp;$B$3&amp;" USD"&amp;"'!B$5:AG$150"),MATCH($B$3&amp;" "&amp;$B$2-1, INDIRECT("'"&amp;"3b_emerging markets "&amp;$B$2&amp;$B$3&amp;" USD"&amp;"'!$A$5:$A$150"),0),0))/1000) - 1)</f>
        <v>-0.84023481959250024</v>
      </c>
      <c r="F24" s="75">
        <f ca="1">$B$24 - SUM(INDEX(INDIRECT("'"&amp;"3b_emerging markets "&amp;$B$2&amp;$B$3&amp;" USD"&amp;"'!B$5:AG$150"),MATCH($B$3&amp;" "&amp;$B$2-5, INDIRECT("'"&amp;"3b_emerging markets "&amp;$B$2&amp;$B$3&amp;" USD"&amp;"'!$A$5:$A$150"),0),0))/1000</f>
        <v>5.8061360724796973</v>
      </c>
      <c r="G24" s="83">
        <f ca="1" xml:space="preserve"> 100 *($B$24 / (SUM(INDEX(INDIRECT("'"&amp;"3b_emerging markets "&amp;$B$2&amp;$B$3&amp;" USD"&amp;"'!B$5:AG$150"),MATCH($B$3&amp;" "&amp;$B$2-5, INDIRECT("'"&amp;"3b_emerging markets "&amp;$B$2&amp;$B$3&amp;" USD"&amp;"'!$A$5:$A$150"),0),0))/1000) - 1)</f>
        <v>47.639230455751644</v>
      </c>
      <c r="H24" s="75">
        <f ca="1">$B$24 - SUM(INDEX(INDIRECT("'"&amp;"3b_emerging markets "&amp;$B$2&amp;$B$3&amp;" USD"&amp;"'!B$5:AG$150"),MATCH($B$3&amp;" "&amp;$B$2-15, INDIRECT("'"&amp;"3b_emerging markets "&amp;$B$2&amp;$B$3&amp;" USD"&amp;"'!$A$5:$A$150"),0),0))/1000</f>
        <v>14.123165237968712</v>
      </c>
      <c r="I24" s="126">
        <f ca="1" xml:space="preserve"> 100 *($B$24 / (SUM(INDEX(INDIRECT("'"&amp;"3b_emerging markets "&amp;$B$2&amp;$B$3&amp;" USD"&amp;"'!B$5:AG$150"),MATCH($B$3&amp;" "&amp;$B$2-15, INDIRECT("'"&amp;"3b_emerging markets "&amp;$B$2&amp;$B$3&amp;" USD"&amp;"'!$A$5:$A$150"),0),0))/1000) - 1)</f>
        <v>364.87452564177039</v>
      </c>
      <c r="N24" s="69" t="str">
        <f ca="1"/>
        <v xml:space="preserve">Lebanon </v>
      </c>
      <c r="P24" s="74" cm="1">
        <f t="array" aca="1" ref="P24" ca="1">SUMPRODUCT((INDIRECT("'"&amp;"3b_emerging markets "&amp;$B$2&amp;$B$3&amp;" USD"&amp;"'!$B$4:$EB$4")=N24)*((INDIRECT("'"&amp;"3b_emerging markets "&amp;$B$2&amp;$B$3&amp;" USD"&amp;"'!$A$5:$A150")=$N$6)*(INDIRECT("'"&amp;"3b_emerging markets "&amp;$B$2&amp;$B$3&amp;" USD"&amp;"'!$B$5:$EB$150"))))</f>
        <v>0</v>
      </c>
      <c r="Q24" s="128" cm="1">
        <f t="array" aca="1" ref="Q24" ca="1">IFERROR(SUMPRODUCT((INDIRECT("'"&amp;"3a_emerging markets "&amp;$B$2&amp;$B$3&amp;"'!$B$4:$EB$4")=N24)*((INDIRECT("'"&amp;"3a_emerging markets "&amp;$B$2&amp;$B$3&amp;"'!$A$5:$A150")=$N$6)*(INDIRECT("'"&amp;"3a_emerging markets "&amp;$B$2&amp;$B$3&amp;"'!$B$5:$EB$150")))), "")</f>
        <v>0</v>
      </c>
      <c r="R24" s="74" t="str">
        <f t="shared" ca="1" si="0"/>
        <v/>
      </c>
    </row>
    <row r="25" spans="1:18">
      <c r="A25" s="101" t="s">
        <v>315</v>
      </c>
      <c r="B25" s="111">
        <f ca="1">SUM(INDEX(INDIRECT("'"&amp;"3b_emerging markets "&amp;$B$2&amp;$B$3&amp;" USD"&amp;"'!AI$5:BN$150"),MATCH($B$3&amp;" "&amp;$B$2,INDIRECT("'"&amp;"3b_emerging markets "&amp;$B$2&amp;$B$3&amp;" USD"&amp;"'!$A$5:$A$150"),0),0))/1000</f>
        <v>40.850700968367335</v>
      </c>
      <c r="C25" s="125">
        <f t="shared" ref="C25:C27" ca="1" si="1">100*(B25/$R$42)</f>
        <v>105.76203173794856</v>
      </c>
      <c r="D25" s="111">
        <f ca="1">$B$25 - SUM(INDEX(INDIRECT("'"&amp;"3b_emerging markets "&amp;$B$2&amp;$B$3&amp;" USD"&amp;"'!AI$5:BN$150"),MATCH($B$3&amp;" "&amp;$B$2-1,INDIRECT("'"&amp;"3b_emerging markets "&amp;$B$2&amp;$B$3&amp;" USD"&amp;"'!$A$5:$A$150"),0),0))/1000</f>
        <v>1.020264610886251</v>
      </c>
      <c r="E25" s="83">
        <f ca="1" xml:space="preserve"> 100 *($B$25 / (SUM(INDEX(INDIRECT("'"&amp;"3b_emerging markets "&amp;$B$2&amp;$B$3&amp;" USD"&amp;"'!AI$5:BN$150"),MATCH($B$3&amp;" "&amp;$B$2-1,INDIRECT("'"&amp;"3b_emerging markets "&amp;$B$2&amp;$B$3&amp;" USD"&amp;"'!$A$5:$A$150"),0),0))/1000) - 1)</f>
        <v>2.5615200439415231</v>
      </c>
      <c r="F25" s="111">
        <f ca="1">$B$25 - SUM(INDEX(INDIRECT("'"&amp;"3b_emerging markets "&amp;$B$2&amp;$B$3&amp;" USD"&amp;"'!AI$5:BN$150"),MATCH($B$3&amp;" "&amp;$B$2-5,INDIRECT("'"&amp;"3b_emerging markets "&amp;$B$2&amp;$B$3&amp;" USD"&amp;"'!$A$5:$A$150"),0),0))/1000</f>
        <v>9.8964590008296192</v>
      </c>
      <c r="G25" s="83">
        <f ca="1" xml:space="preserve"> 100 *($B$25 / (SUM(INDEX(INDIRECT("'"&amp;"3b_emerging markets "&amp;$B$2&amp;$B$3&amp;" USD"&amp;"'!AI$5:BN$150"),MATCH($B$3&amp;" "&amp;$B$2-5,INDIRECT("'"&amp;"3b_emerging markets "&amp;$B$2&amp;$B$3&amp;" USD"&amp;"'!$A$5:$A$150"),0),0))/1000) - 1)</f>
        <v>31.971252958506359</v>
      </c>
      <c r="H25" s="111">
        <f ca="1">$B$25 - SUM(INDEX(INDIRECT("'"&amp;"3b_emerging markets "&amp;$B$2&amp;$B$3&amp;" USD"&amp;"'!AI$5:BN$150"),MATCH($B$3&amp;" "&amp;$B$2-15,INDIRECT("'"&amp;"3b_emerging markets "&amp;$B$2&amp;$B$3&amp;" USD"&amp;"'!$A$5:$A$150"),0),0))/1000</f>
        <v>31.83873217012647</v>
      </c>
      <c r="I25" s="126">
        <f ca="1" xml:space="preserve"> 100 *($B$25 / (SUM(INDEX(INDIRECT("'"&amp;"3b_emerging markets "&amp;$B$2&amp;$B$3&amp;" USD"&amp;"'!AI$5:BN$150"),MATCH($B$3&amp;" "&amp;$B$2-15,INDIRECT("'"&amp;"3b_emerging markets "&amp;$B$2&amp;$B$3&amp;" USD"&amp;"'!$A$5:$A$150"),0),0))/1000) - 1)</f>
        <v>353.29385712411022</v>
      </c>
      <c r="N25" s="69" t="str">
        <f ca="1"/>
        <v>Malaysia</v>
      </c>
      <c r="P25" s="74" cm="1">
        <f t="array" aca="1" ref="P25" ca="1">SUMPRODUCT((INDIRECT("'"&amp;"3b_emerging markets "&amp;$B$2&amp;$B$3&amp;" USD"&amp;"'!$B$4:$EB$4")=N25)*((INDIRECT("'"&amp;"3b_emerging markets "&amp;$B$2&amp;$B$3&amp;" USD"&amp;"'!$A$5:$A150")=$N$6)*(INDIRECT("'"&amp;"3b_emerging markets "&amp;$B$2&amp;$B$3&amp;" USD"&amp;"'!$B$5:$EB$150"))))</f>
        <v>873.0817402965572</v>
      </c>
      <c r="Q25" s="128" cm="1">
        <f t="array" aca="1" ref="Q25" ca="1">IFERROR(SUMPRODUCT((INDIRECT("'"&amp;"3a_emerging markets "&amp;$B$2&amp;$B$3&amp;"'!$B$4:$EB$4")=N25)*((INDIRECT("'"&amp;"3a_emerging markets "&amp;$B$2&amp;$B$3&amp;"'!$A$5:$A150")=$N$6)*(INDIRECT("'"&amp;"3a_emerging markets "&amp;$B$2&amp;$B$3&amp;"'!$B$5:$EB$150")))), "")</f>
        <v>215.58345115576287</v>
      </c>
      <c r="R25" s="74">
        <f t="shared" ca="1" si="0"/>
        <v>404.98551053704961</v>
      </c>
    </row>
    <row r="26" spans="1:18" ht="15" customHeight="1">
      <c r="A26" s="101" t="s">
        <v>38</v>
      </c>
      <c r="B26" s="111">
        <f ca="1">SUM(INDEX(INDIRECT("'"&amp;"3b_emerging markets "&amp;$B$2&amp;$B$3&amp;" USD"&amp;"'!BP$5:CU$150"),MATCH($B$3&amp;" "&amp;$B$2,INDIRECT("'"&amp;"3b_emerging markets "&amp;$B$2&amp;$B$3&amp;" USD"&amp;"'!$A$5:$A$150"),0),0))/1000</f>
        <v>25.031597705381198</v>
      </c>
      <c r="C26" s="125">
        <f t="shared" ca="1" si="1"/>
        <v>64.806541092601805</v>
      </c>
      <c r="D26" s="111">
        <f ca="1">$B$26 - SUM(INDEX(INDIRECT("'"&amp;"3b_emerging markets "&amp;$B$2&amp;$B$3&amp;" USD"&amp;"'!BP$5:CU$150"),MATCH($B$3&amp;" "&amp;$B$2-1,INDIRECT("'"&amp;"3b_emerging markets "&amp;$B$2&amp;$B$3&amp;" USD"&amp;"'!$A$5:$A$150"),0),0))/1000</f>
        <v>0.69159537740465993</v>
      </c>
      <c r="E26" s="83">
        <f ca="1" xml:space="preserve"> 100 *($B$26 / (SUM(INDEX(INDIRECT("'"&amp;"3b_emerging markets "&amp;$B$2&amp;$B$3&amp;" USD"&amp;"'!BP$5:CU$150"),MATCH($B$3&amp;" "&amp;$B$2-1,INDIRECT("'"&amp;"3b_emerging markets "&amp;$B$2&amp;$B$3&amp;" USD"&amp;"'!$A$5:$A$150"),0),0))/1000) - 1)</f>
        <v>2.8413940478951183</v>
      </c>
      <c r="F26" s="111">
        <f ca="1">$B$26 - SUM(INDEX(INDIRECT("'"&amp;"3b_emerging markets "&amp;$B$2&amp;$B$3&amp;" USD"&amp;"'!BP$5:CU$150"),MATCH($B$3&amp;" "&amp;$B$2-5,INDIRECT("'"&amp;"3b_emerging markets "&amp;$B$2&amp;$B$3&amp;" USD"&amp;"'!$A$5:$A$150"),0),0))/1000</f>
        <v>9.5549878152074008</v>
      </c>
      <c r="G26" s="83">
        <f ca="1" xml:space="preserve"> 100 *($B$26 / (SUM(INDEX(INDIRECT("'"&amp;"3b_emerging markets "&amp;$B$2&amp;$B$3&amp;" USD"&amp;"'!BP$5:CU$150"),MATCH($B$3&amp;" "&amp;$B$2-5,INDIRECT("'"&amp;"3b_emerging markets "&amp;$B$2&amp;$B$3&amp;" USD"&amp;"'!$A$5:$A$150"),0),0))/1000) - 1)</f>
        <v>61.738248124183357</v>
      </c>
      <c r="H26" s="111">
        <f ca="1">$B$26 - SUM(INDEX(INDIRECT("'"&amp;"3b_emerging markets "&amp;$B$2&amp;$B$3&amp;" USD"&amp;"'!BP$5:CU$150"),MATCH($B$3&amp;" "&amp;$B$2-15,INDIRECT("'"&amp;"3b_emerging markets "&amp;$B$2&amp;$B$3&amp;" USD"&amp;"'!$A$5:$A$150"),0),0))/1000</f>
        <v>19.307617464046942</v>
      </c>
      <c r="I26" s="126">
        <f ca="1" xml:space="preserve"> 100 *($B$26 / (SUM(INDEX(INDIRECT("'"&amp;"3b_emerging markets "&amp;$B$2&amp;$B$3&amp;" USD"&amp;"'!BP$5:CU$150"),MATCH($B$3&amp;" "&amp;$B$2-15,INDIRECT("'"&amp;"3b_emerging markets "&amp;$B$2&amp;$B$3&amp;" USD"&amp;"'!$A$5:$A$150"),0),0))/1000) - 1)</f>
        <v>337.31104319022512</v>
      </c>
      <c r="N26" s="69" t="str">
        <f ca="1"/>
        <v>Mexico</v>
      </c>
      <c r="P26" s="74" cm="1">
        <f t="array" aca="1" ref="P26" ca="1">SUMPRODUCT((INDIRECT("'"&amp;"3b_emerging markets "&amp;$B$2&amp;$B$3&amp;" USD"&amp;"'!$B$4:$EB$4")=N26)*((INDIRECT("'"&amp;"3b_emerging markets "&amp;$B$2&amp;$B$3&amp;" USD"&amp;"'!$A$5:$A150")=$N$6)*(INDIRECT("'"&amp;"3b_emerging markets "&amp;$B$2&amp;$B$3&amp;" USD"&amp;"'!$B$5:$EB$150"))))</f>
        <v>1352.8224598217373</v>
      </c>
      <c r="Q26" s="128" cm="1">
        <f t="array" aca="1" ref="Q26" ca="1">IFERROR(SUMPRODUCT((INDIRECT("'"&amp;"3a_emerging markets "&amp;$B$2&amp;$B$3&amp;"'!$B$4:$EB$4")=N26)*((INDIRECT("'"&amp;"3a_emerging markets "&amp;$B$2&amp;$B$3&amp;"'!$A$5:$A150")=$N$6)*(INDIRECT("'"&amp;"3a_emerging markets "&amp;$B$2&amp;$B$3&amp;"'!$B$5:$EB$150")))), "")</f>
        <v>87.59728395909147</v>
      </c>
      <c r="R26" s="74">
        <f t="shared" ca="1" si="0"/>
        <v>1544.3657596204864</v>
      </c>
    </row>
    <row r="27" spans="1:18" ht="17.25" customHeight="1" thickBot="1">
      <c r="A27" s="102" t="s">
        <v>39</v>
      </c>
      <c r="B27" s="111">
        <f ca="1">SUM(INDEX(INDIRECT("'"&amp;"3b_emerging markets "&amp;$B$2&amp;$B$3&amp;" USD"&amp;"'!CW$5:EB$76"),MATCH($B$3&amp;" "&amp;$B$2,INDIRECT("'"&amp;"3b_emerging markets "&amp;$B$2&amp;$B$3&amp;" USD"&amp;"'!$A$5:$A$150"),0),0))/1000</f>
        <v>14.301120248928317</v>
      </c>
      <c r="C27" s="125">
        <f t="shared" ca="1" si="1"/>
        <v>37.025448714493024</v>
      </c>
      <c r="D27" s="111">
        <f ca="1">$B$27 - SUM(INDEX(INDIRECT("'"&amp;"3b_emerging markets "&amp;$B$2&amp;$B$3&amp;" USD"&amp;"'!CW$5:EB$76"),MATCH($B$3&amp;" "&amp;$B$2-1,INDIRECT("'"&amp;"3b_emerging markets "&amp;$B$2&amp;$B$3&amp;" USD"&amp;"'!$A$5:$A$150"),0),0))/1000</f>
        <v>0.10022288744827357</v>
      </c>
      <c r="E27" s="83">
        <f ca="1" xml:space="preserve"> 100 *($B$27 / (SUM(INDEX(INDIRECT("'"&amp;"3b_emerging markets "&amp;$B$2&amp;$B$3&amp;" USD"&amp;"'!CW$5:EB$76"),MATCH($B$3&amp;" "&amp;$B$2-1,INDIRECT("'"&amp;"3b_emerging markets "&amp;$B$2&amp;$B$3&amp;" USD"&amp;"'!$A$5:$A$150"),0),0))/1000) - 1)</f>
        <v>0.70575038250841882</v>
      </c>
      <c r="F27" s="111">
        <f ca="1">$B$27 - SUM(INDEX(INDIRECT("'"&amp;"3b_emerging markets "&amp;$B$2&amp;$B$3&amp;" USD"&amp;"'!CW$5:EB$76"),MATCH($B$3&amp;" "&amp;$B$2-5,INDIRECT("'"&amp;"3b_emerging markets "&amp;$B$2&amp;$B$3&amp;" USD"&amp;"'!$A$5:$A$150"),0),0))/1000</f>
        <v>4.0504206090836661</v>
      </c>
      <c r="G27" s="83">
        <f ca="1" xml:space="preserve"> 100 *($B$27 / (SUM(INDEX(INDIRECT("'"&amp;"3b_emerging markets "&amp;$B$2&amp;$B$3&amp;" USD"&amp;"'!CW$5:EB$76"),MATCH($B$3&amp;" "&amp;$B$2-5,INDIRECT("'"&amp;"3b_emerging markets "&amp;$B$2&amp;$B$3&amp;" USD"&amp;"'!$A$5:$A$150"),0),0))/1000) - 1)</f>
        <v>39.513601523739993</v>
      </c>
      <c r="H27" s="111">
        <f ca="1">$B$27 - SUM(INDEX(INDIRECT("'"&amp;"3b_emerging markets "&amp;$B$2&amp;$B$3&amp;" USD"&amp;"'!CW$5:EB$76"),MATCH($B$3&amp;" "&amp;$B$2-15,INDIRECT("'"&amp;"3b_emerging markets "&amp;$B$2&amp;$B$3&amp;" USD"&amp;"'!$A$5:$A$150"),0),0))/1000</f>
        <v>10.319133545236326</v>
      </c>
      <c r="I27" s="126">
        <f ca="1" xml:space="preserve"> 100 *($B$27 / (SUM(INDEX(INDIRECT("'"&amp;"3b_emerging markets "&amp;$B$2&amp;$B$3&amp;" USD"&amp;"'!CW$5:EB$76"),MATCH($B$3&amp;" "&amp;$B$2-15,INDIRECT("'"&amp;"3b_emerging markets "&amp;$B$2&amp;$B$3&amp;" USD"&amp;"'!$A$5:$A$150"),0),0))/1000) - 1)</f>
        <v>259.14535414366651</v>
      </c>
      <c r="N27" s="69" t="str">
        <f ca="1"/>
        <v>Nigeria</v>
      </c>
      <c r="P27" s="74" cm="1">
        <f t="array" aca="1" ref="P27" ca="1">SUMPRODUCT((INDIRECT("'"&amp;"3b_emerging markets "&amp;$B$2&amp;$B$3&amp;" USD"&amp;"'!$B$4:$EB$4")=N27)*((INDIRECT("'"&amp;"3b_emerging markets "&amp;$B$2&amp;$B$3&amp;" USD"&amp;"'!$A$5:$A150")=$N$6)*(INDIRECT("'"&amp;"3b_emerging markets "&amp;$B$2&amp;$B$3&amp;" USD"&amp;"'!$B$5:$EB$150"))))</f>
        <v>281.27205602261449</v>
      </c>
      <c r="Q27" s="128" cm="1">
        <f t="array" aca="1" ref="Q27" ca="1">IFERROR(SUMPRODUCT((INDIRECT("'"&amp;"3a_emerging markets "&amp;$B$2&amp;$B$3&amp;"'!$B$4:$EB$4")=N27)*((INDIRECT("'"&amp;"3a_emerging markets "&amp;$B$2&amp;$B$3&amp;"'!$A$5:$A150")=$N$6)*(INDIRECT("'"&amp;"3a_emerging markets "&amp;$B$2&amp;$B$3&amp;"'!$B$5:$EB$150")))), "")</f>
        <v>62.382047948795169</v>
      </c>
      <c r="R27" s="74">
        <f t="shared" ca="1" si="0"/>
        <v>450.88621690248129</v>
      </c>
    </row>
    <row r="28" spans="1:18" ht="18" customHeight="1">
      <c r="A28" s="140" t="s">
        <v>311</v>
      </c>
      <c r="B28" s="140"/>
      <c r="C28" s="140"/>
      <c r="D28" s="140"/>
      <c r="E28" s="140"/>
      <c r="F28" s="140"/>
      <c r="G28" s="140"/>
      <c r="H28" s="140"/>
      <c r="I28" s="140"/>
      <c r="N28" s="69" t="str">
        <f ca="1"/>
        <v xml:space="preserve">Pakistan </v>
      </c>
      <c r="P28" s="74" cm="1">
        <f t="array" aca="1" ref="P28" ca="1">SUMPRODUCT((INDIRECT("'"&amp;"3b_emerging markets "&amp;$B$2&amp;$B$3&amp;" USD"&amp;"'!$B$4:$EB$4")=N28)*((INDIRECT("'"&amp;"3b_emerging markets "&amp;$B$2&amp;$B$3&amp;" USD"&amp;"'!$A$5:$A150")=$N$6)*(INDIRECT("'"&amp;"3b_emerging markets "&amp;$B$2&amp;$B$3&amp;" USD"&amp;"'!$B$5:$EB$150"))))</f>
        <v>273.28292528445888</v>
      </c>
      <c r="Q28" s="128" cm="1">
        <f t="array" aca="1" ref="Q28" ca="1">IFERROR(SUMPRODUCT((INDIRECT("'"&amp;"3a_emerging markets "&amp;$B$2&amp;$B$3&amp;"'!$B$4:$EB$4")=N28)*((INDIRECT("'"&amp;"3a_emerging markets "&amp;$B$2&amp;$B$3&amp;"'!$A$5:$A150")=$N$6)*(INDIRECT("'"&amp;"3a_emerging markets "&amp;$B$2&amp;$B$3&amp;"'!$B$5:$EB$150")))), "")</f>
        <v>92.42686285851417</v>
      </c>
      <c r="R28" s="74">
        <f t="shared" ca="1" si="0"/>
        <v>295.67478201959187</v>
      </c>
    </row>
    <row r="29" spans="1:18">
      <c r="A29" s="141"/>
      <c r="B29" s="141"/>
      <c r="C29" s="141"/>
      <c r="D29" s="141"/>
      <c r="E29" s="141"/>
      <c r="F29" s="141"/>
      <c r="G29" s="141"/>
      <c r="H29" s="141"/>
      <c r="I29" s="141"/>
      <c r="N29" s="69" t="str">
        <f ca="1"/>
        <v>Peru</v>
      </c>
      <c r="P29" s="74" cm="1">
        <f t="array" aca="1" ref="P29" ca="1">SUMPRODUCT((INDIRECT("'"&amp;"3b_emerging markets "&amp;$B$2&amp;$B$3&amp;" USD"&amp;"'!$B$4:$EB$4")=N29)*((INDIRECT("'"&amp;"3b_emerging markets "&amp;$B$2&amp;$B$3&amp;" USD"&amp;"'!$A$5:$A150")=$N$6)*(INDIRECT("'"&amp;"3b_emerging markets "&amp;$B$2&amp;$B$3&amp;" USD"&amp;"'!$B$5:$EB$150"))))</f>
        <v>257.43661595529011</v>
      </c>
      <c r="Q29" s="128" cm="1">
        <f t="array" aca="1" ref="Q29" ca="1">IFERROR(SUMPRODUCT((INDIRECT("'"&amp;"3a_emerging markets "&amp;$B$2&amp;$B$3&amp;"'!$B$4:$EB$4")=N29)*((INDIRECT("'"&amp;"3a_emerging markets "&amp;$B$2&amp;$B$3&amp;"'!$A$5:$A150")=$N$6)*(INDIRECT("'"&amp;"3a_emerging markets "&amp;$B$2&amp;$B$3&amp;"'!$B$5:$EB$150")))), "")</f>
        <v>104.08595496522689</v>
      </c>
      <c r="R29" s="74">
        <f t="shared" ca="1" si="0"/>
        <v>247.33079121125874</v>
      </c>
    </row>
    <row r="30" spans="1:18">
      <c r="A30" s="141"/>
      <c r="B30" s="141"/>
      <c r="C30" s="141"/>
      <c r="D30" s="141"/>
      <c r="E30" s="141"/>
      <c r="F30" s="141"/>
      <c r="G30" s="141"/>
      <c r="H30" s="141"/>
      <c r="I30" s="141"/>
      <c r="N30" s="69" t="str">
        <f ca="1"/>
        <v>Philippines</v>
      </c>
      <c r="P30" s="74" cm="1">
        <f t="array" aca="1" ref="P30" ca="1">SUMPRODUCT((INDIRECT("'"&amp;"3b_emerging markets "&amp;$B$2&amp;$B$3&amp;" USD"&amp;"'!$B$4:$EB$4")=N30)*((INDIRECT("'"&amp;"3b_emerging markets "&amp;$B$2&amp;$B$3&amp;" USD"&amp;"'!$A$5:$A150")=$N$6)*(INDIRECT("'"&amp;"3b_emerging markets "&amp;$B$2&amp;$B$3&amp;" USD"&amp;"'!$B$5:$EB$150"))))</f>
        <v>439.47021346391318</v>
      </c>
      <c r="Q30" s="128" cm="1">
        <f t="array" aca="1" ref="Q30" ca="1">IFERROR(SUMPRODUCT((INDIRECT("'"&amp;"3a_emerging markets "&amp;$B$2&amp;$B$3&amp;"'!$B$4:$EB$4")=N30)*((INDIRECT("'"&amp;"3a_emerging markets "&amp;$B$2&amp;$B$3&amp;"'!$A$5:$A150")=$N$6)*(INDIRECT("'"&amp;"3a_emerging markets "&amp;$B$2&amp;$B$3&amp;"'!$B$5:$EB$150")))), "")</f>
        <v>111.9863696015575</v>
      </c>
      <c r="R30" s="74">
        <f t="shared" ca="1" si="0"/>
        <v>392.43187811831797</v>
      </c>
    </row>
    <row r="31" spans="1:18">
      <c r="A31" s="141"/>
      <c r="B31" s="141"/>
      <c r="C31" s="141"/>
      <c r="D31" s="141"/>
      <c r="E31" s="141"/>
      <c r="F31" s="141"/>
      <c r="G31" s="141"/>
      <c r="H31" s="141"/>
      <c r="I31" s="141"/>
      <c r="N31" s="69" t="str">
        <f ca="1"/>
        <v>Poland</v>
      </c>
      <c r="P31" s="74" cm="1">
        <f t="array" aca="1" ref="P31" ca="1">SUMPRODUCT((INDIRECT("'"&amp;"3b_emerging markets "&amp;$B$2&amp;$B$3&amp;" USD"&amp;"'!$B$4:$EB$4")=N31)*((INDIRECT("'"&amp;"3b_emerging markets "&amp;$B$2&amp;$B$3&amp;" USD"&amp;"'!$A$5:$A150")=$N$6)*(INDIRECT("'"&amp;"3b_emerging markets "&amp;$B$2&amp;$B$3&amp;" USD"&amp;"'!$B$5:$EB$150"))))</f>
        <v>902.18959593927104</v>
      </c>
      <c r="Q31" s="128" cm="1">
        <f t="array" aca="1" ref="Q31" ca="1">IFERROR(SUMPRODUCT((INDIRECT("'"&amp;"3a_emerging markets "&amp;$B$2&amp;$B$3&amp;"'!$B$4:$EB$4")=N31)*((INDIRECT("'"&amp;"3a_emerging markets "&amp;$B$2&amp;$B$3&amp;"'!$A$5:$A150")=$N$6)*(INDIRECT("'"&amp;"3a_emerging markets "&amp;$B$2&amp;$B$3&amp;"'!$B$5:$EB$150")))), "")</f>
        <v>128.87251621217021</v>
      </c>
      <c r="R31" s="74">
        <f t="shared" ca="1" si="0"/>
        <v>700.06361515743549</v>
      </c>
    </row>
    <row r="32" spans="1:18">
      <c r="A32" s="103" t="s">
        <v>317</v>
      </c>
      <c r="B32" s="121"/>
      <c r="C32" s="121"/>
      <c r="D32" s="121"/>
      <c r="E32" s="121"/>
      <c r="F32" s="121"/>
      <c r="G32" s="121"/>
      <c r="H32" s="121"/>
      <c r="I32" s="121"/>
      <c r="N32" s="69" t="str">
        <f ca="1"/>
        <v>Russian Federation</v>
      </c>
      <c r="P32" s="74" cm="1">
        <f t="array" aca="1" ref="P32" ca="1">SUMPRODUCT((INDIRECT("'"&amp;"3b_emerging markets "&amp;$B$2&amp;$B$3&amp;" USD"&amp;"'!$B$4:$EB$4")=N32)*((INDIRECT("'"&amp;"3b_emerging markets "&amp;$B$2&amp;$B$3&amp;" USD"&amp;"'!$A$5:$A150")=$N$6)*(INDIRECT("'"&amp;"3b_emerging markets "&amp;$B$2&amp;$B$3&amp;" USD"&amp;"'!$B$5:$EB$150"))))</f>
        <v>2952.0520647029357</v>
      </c>
      <c r="Q32" s="128" cm="1">
        <f t="array" aca="1" ref="Q32" ca="1">IFERROR(SUMPRODUCT((INDIRECT("'"&amp;"3a_emerging markets "&amp;$B$2&amp;$B$3&amp;"'!$B$4:$EB$4")=N32)*((INDIRECT("'"&amp;"3a_emerging markets "&amp;$B$2&amp;$B$3&amp;"'!$A$5:$A150")=$N$6)*(INDIRECT("'"&amp;"3a_emerging markets "&amp;$B$2&amp;$B$3&amp;"'!$B$5:$EB$150")))), "")</f>
        <v>140.58980469200174</v>
      </c>
      <c r="R32" s="74">
        <f t="shared" ca="1" si="0"/>
        <v>2099.7625476258168</v>
      </c>
    </row>
    <row r="33" spans="1:18" ht="15" customHeight="1">
      <c r="A33" s="121"/>
      <c r="B33" s="121"/>
      <c r="C33" s="121"/>
      <c r="D33" s="121"/>
      <c r="E33" s="121"/>
      <c r="F33" s="121"/>
      <c r="G33" s="121"/>
      <c r="H33" s="121"/>
      <c r="I33" s="121"/>
      <c r="N33" s="69" t="str">
        <f ca="1"/>
        <v>Saudi Arabia</v>
      </c>
      <c r="P33" s="74" cm="1">
        <f t="array" aca="1" ref="P33" ca="1">SUMPRODUCT((INDIRECT("'"&amp;"3b_emerging markets "&amp;$B$2&amp;$B$3&amp;" USD"&amp;"'!$B$4:$EB$4")=N33)*((INDIRECT("'"&amp;"3b_emerging markets "&amp;$B$2&amp;$B$3&amp;" USD"&amp;"'!$A$5:$A150")=$N$6)*(INDIRECT("'"&amp;"3b_emerging markets "&amp;$B$2&amp;$B$3&amp;" USD"&amp;"'!$B$5:$EB$150"))))</f>
        <v>1043.8357434799495</v>
      </c>
      <c r="Q33" s="128" cm="1">
        <f t="array" aca="1" ref="Q33" ca="1">IFERROR(SUMPRODUCT((INDIRECT("'"&amp;"3a_emerging markets "&amp;$B$2&amp;$B$3&amp;"'!$B$4:$EB$4")=N33)*((INDIRECT("'"&amp;"3a_emerging markets "&amp;$B$2&amp;$B$3&amp;"'!$A$5:$A150")=$N$6)*(INDIRECT("'"&amp;"3a_emerging markets "&amp;$B$2&amp;$B$3&amp;"'!$B$5:$EB$150")))), "")</f>
        <v>99.229207926017395</v>
      </c>
      <c r="R33" s="74">
        <f t="shared" ca="1" si="0"/>
        <v>1051.9440448</v>
      </c>
    </row>
    <row r="34" spans="1:18">
      <c r="N34" s="69" t="str">
        <f ca="1"/>
        <v>Singapore</v>
      </c>
      <c r="P34" s="74" cm="1">
        <f t="array" aca="1" ref="P34" ca="1">SUMPRODUCT((INDIRECT("'"&amp;"3b_emerging markets "&amp;$B$2&amp;$B$3&amp;" USD"&amp;"'!$B$4:$EB$4")=N34)*((INDIRECT("'"&amp;"3b_emerging markets "&amp;$B$2&amp;$B$3&amp;" USD"&amp;"'!$A$5:$A150")=$N$6)*(INDIRECT("'"&amp;"3b_emerging markets "&amp;$B$2&amp;$B$3&amp;" USD"&amp;"'!$B$5:$EB$150"))))</f>
        <v>2598.1617877097469</v>
      </c>
      <c r="Q34" s="128" cm="1">
        <f t="array" aca="1" ref="Q34" ca="1">IFERROR(SUMPRODUCT((INDIRECT("'"&amp;"3a_emerging markets "&amp;$B$2&amp;$B$3&amp;"'!$B$4:$EB$4")=N34)*((INDIRECT("'"&amp;"3a_emerging markets "&amp;$B$2&amp;$B$3&amp;"'!$A$5:$A150")=$N$6)*(INDIRECT("'"&amp;"3a_emerging markets "&amp;$B$2&amp;$B$3&amp;"'!$B$5:$EB$150")))), "")</f>
        <v>593.45042001374543</v>
      </c>
      <c r="R34" s="74">
        <f t="shared" ca="1" si="0"/>
        <v>437.80604075561502</v>
      </c>
    </row>
    <row r="35" spans="1:18">
      <c r="N35" s="69" t="str">
        <f ca="1"/>
        <v>South Africa</v>
      </c>
      <c r="P35" s="74" cm="1">
        <f t="array" aca="1" ref="P35" ca="1">SUMPRODUCT((INDIRECT("'"&amp;"3b_emerging markets "&amp;$B$2&amp;$B$3&amp;" USD"&amp;"'!$B$4:$EB$4")=N35)*((INDIRECT("'"&amp;"3b_emerging markets "&amp;$B$2&amp;$B$3&amp;" USD"&amp;"'!$A$5:$A150")=$N$6)*(INDIRECT("'"&amp;"3b_emerging markets "&amp;$B$2&amp;$B$3&amp;" USD"&amp;"'!$B$5:$EB$150"))))</f>
        <v>659.14599019380967</v>
      </c>
      <c r="Q35" s="128" cm="1">
        <f t="array" aca="1" ref="Q35" ca="1">IFERROR(SUMPRODUCT((INDIRECT("'"&amp;"3a_emerging markets "&amp;$B$2&amp;$B$3&amp;"'!$B$4:$EB$4")=N35)*((INDIRECT("'"&amp;"3a_emerging markets "&amp;$B$2&amp;$B$3&amp;"'!$A$5:$A150")=$N$6)*(INDIRECT("'"&amp;"3a_emerging markets "&amp;$B$2&amp;$B$3&amp;"'!$B$5:$EB$150")))), "")</f>
        <v>167.85755168413448</v>
      </c>
      <c r="R35" s="74">
        <f t="shared" ca="1" si="0"/>
        <v>392.68176116029377</v>
      </c>
    </row>
    <row r="36" spans="1:18">
      <c r="N36" s="69" t="str">
        <f ca="1"/>
        <v>Thailand</v>
      </c>
      <c r="P36" s="74" cm="1">
        <f t="array" aca="1" ref="P36" ca="1">SUMPRODUCT((INDIRECT("'"&amp;"3b_emerging markets "&amp;$B$2&amp;$B$3&amp;" USD"&amp;"'!$B$4:$EB$4")=N36)*((INDIRECT("'"&amp;"3b_emerging markets "&amp;$B$2&amp;$B$3&amp;" USD"&amp;"'!$A$5:$A150")=$N$6)*(INDIRECT("'"&amp;"3b_emerging markets "&amp;$B$2&amp;$B$3&amp;" USD"&amp;"'!$B$5:$EB$150"))))</f>
        <v>1298.8074282501573</v>
      </c>
      <c r="Q36" s="128" cm="1">
        <f t="array" aca="1" ref="Q36" ca="1">IFERROR(SUMPRODUCT((INDIRECT("'"&amp;"3a_emerging markets "&amp;$B$2&amp;$B$3&amp;"'!$B$4:$EB$4")=N36)*((INDIRECT("'"&amp;"3a_emerging markets "&amp;$B$2&amp;$B$3&amp;"'!$A$5:$A150")=$N$6)*(INDIRECT("'"&amp;"3a_emerging markets "&amp;$B$2&amp;$B$3&amp;"'!$B$5:$EB$150")))), "")</f>
        <v>255.41836917096325</v>
      </c>
      <c r="R36" s="74">
        <f t="shared" ca="1" si="0"/>
        <v>508.50196580059043</v>
      </c>
    </row>
    <row r="37" spans="1:18">
      <c r="C37" s="75"/>
      <c r="N37" s="69" t="str">
        <f ca="1"/>
        <v>Türkiye</v>
      </c>
      <c r="P37" s="74" cm="1">
        <f t="array" aca="1" ref="P37" ca="1">SUMPRODUCT((INDIRECT("'"&amp;"3b_emerging markets "&amp;$B$2&amp;$B$3&amp;" USD"&amp;"'!$B$4:$EB$4")=N37)*((INDIRECT("'"&amp;"3b_emerging markets "&amp;$B$2&amp;$B$3&amp;" USD"&amp;"'!$A$5:$A150")=$N$6)*(INDIRECT("'"&amp;"3b_emerging markets "&amp;$B$2&amp;$B$3&amp;" USD"&amp;"'!$B$5:$EB$150"))))</f>
        <v>965.05285389849132</v>
      </c>
      <c r="Q37" s="128" cm="1">
        <f t="array" aca="1" ref="Q37" ca="1">IFERROR(SUMPRODUCT((INDIRECT("'"&amp;"3a_emerging markets "&amp;$B$2&amp;$B$3&amp;"'!$B$4:$EB$4")=N37)*((INDIRECT("'"&amp;"3a_emerging markets "&amp;$B$2&amp;$B$3&amp;"'!$A$5:$A150")=$N$6)*(INDIRECT("'"&amp;"3a_emerging markets "&amp;$B$2&amp;$B$3&amp;"'!$B$5:$EB$150")))), "")</f>
        <v>125.43551004797914</v>
      </c>
      <c r="R37" s="74">
        <f t="shared" ca="1" si="0"/>
        <v>769.36176488568367</v>
      </c>
    </row>
    <row r="38" spans="1:18">
      <c r="C38" s="111"/>
      <c r="N38" s="69" t="str">
        <f ca="1"/>
        <v xml:space="preserve">Ukraine </v>
      </c>
      <c r="P38" s="74" cm="1">
        <f t="array" aca="1" ref="P38" ca="1">SUMPRODUCT((INDIRECT("'"&amp;"3b_emerging markets "&amp;$B$2&amp;$B$3&amp;" USD"&amp;"'!$B$4:$EB$4")=N38)*((INDIRECT("'"&amp;"3b_emerging markets "&amp;$B$2&amp;$B$3&amp;" USD"&amp;"'!$A$5:$A150")=$N$6)*(INDIRECT("'"&amp;"3b_emerging markets "&amp;$B$2&amp;$B$3&amp;" USD"&amp;"'!$B$5:$EB$150"))))</f>
        <v>0</v>
      </c>
      <c r="Q38" s="128" cm="1">
        <f t="array" aca="1" ref="Q38" ca="1">IFERROR(SUMPRODUCT((INDIRECT("'"&amp;"3a_emerging markets "&amp;$B$2&amp;$B$3&amp;"'!$B$4:$EB$4")=N38)*((INDIRECT("'"&amp;"3a_emerging markets "&amp;$B$2&amp;$B$3&amp;"'!$A$5:$A150")=$N$6)*(INDIRECT("'"&amp;"3a_emerging markets "&amp;$B$2&amp;$B$3&amp;"'!$B$5:$EB$150")))), "")</f>
        <v>0</v>
      </c>
      <c r="R38" s="74" t="str">
        <f t="shared" ca="1" si="0"/>
        <v/>
      </c>
    </row>
    <row r="39" spans="1:18">
      <c r="C39" s="111"/>
      <c r="N39" s="69" t="str">
        <f ca="1"/>
        <v>United Arab Emirates</v>
      </c>
      <c r="P39" s="74" cm="1">
        <f t="array" aca="1" ref="P39" ca="1">SUMPRODUCT((INDIRECT("'"&amp;"3b_emerging markets "&amp;$B$2&amp;$B$3&amp;" USD"&amp;"'!$B$4:$EB$4")=N39)*((INDIRECT("'"&amp;"3b_emerging markets "&amp;$B$2&amp;$B$3&amp;" USD"&amp;"'!$A$5:$A150")=$N$6)*(INDIRECT("'"&amp;"3b_emerging markets "&amp;$B$2&amp;$B$3&amp;" USD"&amp;"'!$B$5:$EB$150"))))</f>
        <v>799.64227594596241</v>
      </c>
      <c r="Q39" s="128" cm="1">
        <f t="array" aca="1" ref="Q39" ca="1">IFERROR(SUMPRODUCT((INDIRECT("'"&amp;"3a_emerging markets "&amp;$B$2&amp;$B$3&amp;"'!$B$4:$EB$4")=N39)*((INDIRECT("'"&amp;"3a_emerging markets "&amp;$B$2&amp;$B$3&amp;"'!$A$5:$A150")=$N$6)*(INDIRECT("'"&amp;"3a_emerging markets "&amp;$B$2&amp;$B$3&amp;"'!$B$5:$EB$150")))), "")</f>
        <v>160.1573113168173</v>
      </c>
      <c r="R39" s="74">
        <f t="shared" ca="1" si="0"/>
        <v>499.28552706790856</v>
      </c>
    </row>
    <row r="40" spans="1:18">
      <c r="C40" s="111"/>
      <c r="N40" s="69" t="str">
        <f ca="1"/>
        <v>Vietnam</v>
      </c>
      <c r="P40" s="74" cm="1">
        <f t="array" aca="1" ref="P40" ca="1">SUMPRODUCT((INDIRECT("'"&amp;"3b_emerging markets "&amp;$B$2&amp;$B$3&amp;" USD"&amp;"'!$B$4:$EB$4")=N40)*((INDIRECT("'"&amp;"3b_emerging markets "&amp;$B$2&amp;$B$3&amp;" USD"&amp;"'!$A$5:$A150")=$N$6)*(INDIRECT("'"&amp;"3b_emerging markets "&amp;$B$2&amp;$B$3&amp;" USD"&amp;"'!$B$5:$EB$150"))))</f>
        <v>724.65115524276746</v>
      </c>
      <c r="Q40" s="128" cm="1">
        <f t="array" aca="1" ref="Q40" ca="1">IFERROR(SUMPRODUCT((INDIRECT("'"&amp;"3a_emerging markets "&amp;$B$2&amp;$B$3&amp;"'!$B$4:$EB$4")=N40)*((INDIRECT("'"&amp;"3a_emerging markets "&amp;$B$2&amp;$B$3&amp;"'!$A$5:$A150")=$N$6)*(INDIRECT("'"&amp;"3a_emerging markets "&amp;$B$2&amp;$B$3&amp;"'!$B$5:$EB$150")))), "")</f>
        <v>179.42364392334449</v>
      </c>
      <c r="R40" s="74">
        <f t="shared" ca="1" si="0"/>
        <v>403.87718106559112</v>
      </c>
    </row>
    <row r="41" spans="1:18">
      <c r="Q41" s="129"/>
    </row>
    <row r="42" spans="1:18" ht="15.75" thickBot="1">
      <c r="N42" s="112" t="s">
        <v>320</v>
      </c>
      <c r="O42" s="112"/>
      <c r="P42" s="124">
        <f ca="1">SUM($P$9:$P$40)/1000</f>
        <v>98.177275109301874</v>
      </c>
      <c r="Q42" s="130">
        <f ca="1">P42/R42*100</f>
        <v>254.17992445455661</v>
      </c>
      <c r="R42" s="124">
        <f ca="1">SUM($R$9:$R$40)/1000</f>
        <v>38.625109878358799</v>
      </c>
    </row>
  </sheetData>
  <mergeCells count="17">
    <mergeCell ref="Q7:Q8"/>
    <mergeCell ref="N6:R6"/>
    <mergeCell ref="N3:R5"/>
    <mergeCell ref="A19:I19"/>
    <mergeCell ref="A20:I20"/>
    <mergeCell ref="A5:I5"/>
    <mergeCell ref="A6:I6"/>
    <mergeCell ref="D7:E7"/>
    <mergeCell ref="F7:G7"/>
    <mergeCell ref="H7:I7"/>
    <mergeCell ref="B7:C7"/>
    <mergeCell ref="A28:I31"/>
    <mergeCell ref="A14:I15"/>
    <mergeCell ref="D21:E21"/>
    <mergeCell ref="F21:G21"/>
    <mergeCell ref="H21:I21"/>
    <mergeCell ref="B21:C21"/>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B77DB-2035-4EF9-ACB4-AD8BD7E63EE8}">
  <dimension ref="A1:G153"/>
  <sheetViews>
    <sheetView workbookViewId="0">
      <selection activeCell="H15" sqref="H15"/>
    </sheetView>
  </sheetViews>
  <sheetFormatPr defaultRowHeight="15"/>
  <cols>
    <col min="1" max="1" width="9.140625" style="69"/>
    <col min="2" max="2" width="13.42578125" style="69" customWidth="1"/>
    <col min="3" max="3" width="12.140625" style="131" customWidth="1"/>
    <col min="4" max="5" width="12.140625" style="136" customWidth="1"/>
    <col min="6" max="7" width="12.140625" style="131" customWidth="1"/>
    <col min="8" max="16384" width="9.140625" style="69"/>
  </cols>
  <sheetData>
    <row r="1" spans="1:7">
      <c r="A1" s="113" t="s">
        <v>309</v>
      </c>
      <c r="B1" s="116">
        <v>44896</v>
      </c>
    </row>
    <row r="2" spans="1:7">
      <c r="A2" s="114" t="s">
        <v>313</v>
      </c>
      <c r="B2" s="117">
        <v>2022</v>
      </c>
    </row>
    <row r="3" spans="1:7" ht="15.75" thickBot="1">
      <c r="A3" s="115" t="s">
        <v>312</v>
      </c>
      <c r="B3" s="118" t="s">
        <v>314</v>
      </c>
    </row>
    <row r="7" spans="1:7" ht="30">
      <c r="B7" s="69" t="s">
        <v>312</v>
      </c>
      <c r="C7" s="139" t="s">
        <v>322</v>
      </c>
      <c r="D7" s="138" t="s">
        <v>323</v>
      </c>
      <c r="E7" s="139" t="s">
        <v>325</v>
      </c>
      <c r="F7" s="139" t="s">
        <v>324</v>
      </c>
    </row>
    <row r="8" spans="1:7">
      <c r="B8" s="69" t="str" cm="1">
        <f t="array" aca="1" ref="B8" ca="1">INDIRECT("'"&amp;"3b_emerging markets "&amp;$B$2&amp;$B$3&amp;" USD"&amp;"'!A"&amp;ROW()-ROW($A$5)+2)</f>
        <v>Q1 2005</v>
      </c>
      <c r="C8" s="136">
        <f>SUM('3b_emerging markets 2022Q4 USD'!B5:EB5)/1000</f>
        <v>13.23738436306413</v>
      </c>
      <c r="D8" s="136">
        <f>SUM('2b_mature markets 2022Q4 USD'!B5:DU5)/1000</f>
        <v>145.77144035467683</v>
      </c>
      <c r="F8" s="137"/>
      <c r="G8" s="136"/>
    </row>
    <row r="9" spans="1:7">
      <c r="B9" s="69" t="str" cm="1">
        <f t="array" aca="1" ref="B9" ca="1">INDIRECT("'"&amp;"3b_emerging markets "&amp;$B$2&amp;$B$3&amp;" USD"&amp;"'!A"&amp;ROW()-ROW($A$5)+2)</f>
        <v>Q2 2005</v>
      </c>
      <c r="C9" s="136">
        <f>SUM('3b_emerging markets 2022Q4 USD'!B6:EB6)/1000</f>
        <v>13.566746892250233</v>
      </c>
      <c r="D9" s="136">
        <f>SUM('2b_mature markets 2022Q4 USD'!B6:DU6)/1000</f>
        <v>143.71720901242236</v>
      </c>
      <c r="F9" s="137"/>
      <c r="G9" s="136"/>
    </row>
    <row r="10" spans="1:7">
      <c r="B10" s="69" t="str" cm="1">
        <f t="array" aca="1" ref="B10" ca="1">INDIRECT("'"&amp;"3b_emerging markets "&amp;$B$2&amp;$B$3&amp;" USD"&amp;"'!A"&amp;ROW()-ROW($A$5)+2)</f>
        <v>Q3 2005</v>
      </c>
      <c r="C10" s="136">
        <f>SUM('3b_emerging markets 2022Q4 USD'!B7:EB7)/1000</f>
        <v>14.113195684195443</v>
      </c>
      <c r="D10" s="136">
        <f>SUM('2b_mature markets 2022Q4 USD'!B7:DU7)/1000</f>
        <v>144.44995211627443</v>
      </c>
      <c r="F10" s="137"/>
      <c r="G10" s="136"/>
    </row>
    <row r="11" spans="1:7">
      <c r="B11" s="69" t="str" cm="1">
        <f t="array" aca="1" ref="B11" ca="1">INDIRECT("'"&amp;"3b_emerging markets "&amp;$B$2&amp;$B$3&amp;" USD"&amp;"'!A"&amp;ROW()-ROW($A$5)+2)</f>
        <v>Q4 2005</v>
      </c>
      <c r="C11" s="136">
        <f>SUM('3b_emerging markets 2022Q4 USD'!B8:EB8)/1000</f>
        <v>14.699301787616042</v>
      </c>
      <c r="D11" s="136">
        <f>SUM('2b_mature markets 2022Q4 USD'!B8:DU8)/1000</f>
        <v>144.68716117532193</v>
      </c>
      <c r="F11" s="137"/>
      <c r="G11" s="136"/>
    </row>
    <row r="12" spans="1:7">
      <c r="B12" s="69" t="str" cm="1">
        <f t="array" aca="1" ref="B12" ca="1">INDIRECT("'"&amp;"3b_emerging markets "&amp;$B$2&amp;$B$3&amp;" USD"&amp;"'!A"&amp;ROW()-ROW($A$5)+2)</f>
        <v>Q1 2006</v>
      </c>
      <c r="C12" s="136">
        <f>SUM('3b_emerging markets 2022Q4 USD'!B9:EB9)/1000</f>
        <v>15.633467062697436</v>
      </c>
      <c r="D12" s="136">
        <f>SUM('2b_mature markets 2022Q4 USD'!B9:DU9)/1000</f>
        <v>149.67360943094434</v>
      </c>
      <c r="E12" s="136">
        <f>(C12-C8)/C8 * 100</f>
        <v>18.100877287502676</v>
      </c>
      <c r="F12" s="136">
        <f>(D12-D8)/D8 * 100</f>
        <v>2.6769091852101723</v>
      </c>
      <c r="G12" s="136"/>
    </row>
    <row r="13" spans="1:7">
      <c r="B13" s="69" t="str" cm="1">
        <f t="array" aca="1" ref="B13" ca="1">INDIRECT("'"&amp;"3b_emerging markets "&amp;$B$2&amp;$B$3&amp;" USD"&amp;"'!A"&amp;ROW()-ROW($A$5)+2)</f>
        <v>Q2 2006</v>
      </c>
      <c r="C13" s="136">
        <f>SUM('3b_emerging markets 2022Q4 USD'!B10:EB10)/1000</f>
        <v>16.141115463029688</v>
      </c>
      <c r="D13" s="136">
        <f>SUM('2b_mature markets 2022Q4 USD'!B10:DU10)/1000</f>
        <v>156.59743224927573</v>
      </c>
      <c r="E13" s="136">
        <f t="shared" ref="E13:E76" si="0">(C13-C9)/C9 * 100</f>
        <v>18.975577500086025</v>
      </c>
      <c r="F13" s="136">
        <f t="shared" ref="F13:F76" si="1">(D13-D9)/D9 * 100</f>
        <v>8.9621996734852072</v>
      </c>
      <c r="G13" s="136"/>
    </row>
    <row r="14" spans="1:7">
      <c r="B14" s="69" t="str" cm="1">
        <f t="array" aca="1" ref="B14" ca="1">INDIRECT("'"&amp;"3b_emerging markets "&amp;$B$2&amp;$B$3&amp;" USD"&amp;"'!A"&amp;ROW()-ROW($A$5)+2)</f>
        <v>Q3 2006</v>
      </c>
      <c r="C14" s="136">
        <f>SUM('3b_emerging markets 2022Q4 USD'!B11:EB11)/1000</f>
        <v>16.766120970533478</v>
      </c>
      <c r="D14" s="136">
        <f>SUM('2b_mature markets 2022Q4 USD'!B11:DU11)/1000</f>
        <v>159.07760444175602</v>
      </c>
      <c r="E14" s="136">
        <f t="shared" si="0"/>
        <v>18.79748106453944</v>
      </c>
      <c r="F14" s="136">
        <f t="shared" si="1"/>
        <v>10.126450103428986</v>
      </c>
      <c r="G14" s="136"/>
    </row>
    <row r="15" spans="1:7">
      <c r="B15" s="69" t="str" cm="1">
        <f t="array" aca="1" ref="B15" ca="1">INDIRECT("'"&amp;"3b_emerging markets "&amp;$B$2&amp;$B$3&amp;" USD"&amp;"'!A"&amp;ROW()-ROW($A$5)+2)</f>
        <v>Q4 2006</v>
      </c>
      <c r="C15" s="136">
        <f>SUM('3b_emerging markets 2022Q4 USD'!B12:EB12)/1000</f>
        <v>17.666474622495894</v>
      </c>
      <c r="D15" s="136">
        <f>SUM('2b_mature markets 2022Q4 USD'!B12:DU12)/1000</f>
        <v>165.07046902612828</v>
      </c>
      <c r="E15" s="136">
        <f t="shared" si="0"/>
        <v>20.185807991095565</v>
      </c>
      <c r="F15" s="136">
        <f t="shared" si="1"/>
        <v>14.087848351732646</v>
      </c>
      <c r="G15" s="136"/>
    </row>
    <row r="16" spans="1:7">
      <c r="B16" s="69" t="str" cm="1">
        <f t="array" aca="1" ref="B16" ca="1">INDIRECT("'"&amp;"3b_emerging markets "&amp;$B$2&amp;$B$3&amp;" USD"&amp;"'!A"&amp;ROW()-ROW($A$5)+2)</f>
        <v>Q1 2007</v>
      </c>
      <c r="C16" s="136">
        <f>SUM('3b_emerging markets 2022Q4 USD'!B13:EB13)/1000</f>
        <v>18.714449967281205</v>
      </c>
      <c r="D16" s="136">
        <f>SUM('2b_mature markets 2022Q4 USD'!B13:DU13)/1000</f>
        <v>169.59126103639176</v>
      </c>
      <c r="E16" s="136">
        <f t="shared" si="0"/>
        <v>19.707611192242908</v>
      </c>
      <c r="F16" s="136">
        <f t="shared" si="1"/>
        <v>13.307390448572647</v>
      </c>
      <c r="G16" s="136"/>
    </row>
    <row r="17" spans="2:7">
      <c r="B17" s="69" t="str" cm="1">
        <f t="array" aca="1" ref="B17" ca="1">INDIRECT("'"&amp;"3b_emerging markets "&amp;$B$2&amp;$B$3&amp;" USD"&amp;"'!A"&amp;ROW()-ROW($A$5)+2)</f>
        <v>Q2 2007</v>
      </c>
      <c r="C17" s="136">
        <f>SUM('3b_emerging markets 2022Q4 USD'!B14:EB14)/1000</f>
        <v>20.101466708792696</v>
      </c>
      <c r="D17" s="136">
        <f>SUM('2b_mature markets 2022Q4 USD'!B14:DU14)/1000</f>
        <v>174.59178893077845</v>
      </c>
      <c r="E17" s="136">
        <f t="shared" si="0"/>
        <v>24.535796518115294</v>
      </c>
      <c r="F17" s="136">
        <f t="shared" si="1"/>
        <v>11.490837635740318</v>
      </c>
      <c r="G17" s="136"/>
    </row>
    <row r="18" spans="2:7">
      <c r="B18" s="69" t="str" cm="1">
        <f t="array" aca="1" ref="B18" ca="1">INDIRECT("'"&amp;"3b_emerging markets "&amp;$B$2&amp;$B$3&amp;" USD"&amp;"'!A"&amp;ROW()-ROW($A$5)+2)</f>
        <v>Q3 2007</v>
      </c>
      <c r="C18" s="136">
        <f>SUM('3b_emerging markets 2022Q4 USD'!B15:EB15)/1000</f>
        <v>21.38725876550329</v>
      </c>
      <c r="D18" s="136">
        <f>SUM('2b_mature markets 2022Q4 USD'!B15:DU15)/1000</f>
        <v>183.44474314793874</v>
      </c>
      <c r="E18" s="136">
        <f t="shared" si="0"/>
        <v>27.562355079576722</v>
      </c>
      <c r="F18" s="136">
        <f t="shared" si="1"/>
        <v>15.317768199799861</v>
      </c>
      <c r="G18" s="136"/>
    </row>
    <row r="19" spans="2:7">
      <c r="B19" s="69" t="str" cm="1">
        <f t="array" aca="1" ref="B19" ca="1">INDIRECT("'"&amp;"3b_emerging markets "&amp;$B$2&amp;$B$3&amp;" USD"&amp;"'!A"&amp;ROW()-ROW($A$5)+2)</f>
        <v>Q4 2007</v>
      </c>
      <c r="C19" s="136">
        <f>SUM('3b_emerging markets 2022Q4 USD'!B16:EB16)/1000</f>
        <v>22.588626691923462</v>
      </c>
      <c r="D19" s="136">
        <f>SUM('2b_mature markets 2022Q4 USD'!B16:DU16)/1000</f>
        <v>191.18321053124765</v>
      </c>
      <c r="E19" s="136">
        <f t="shared" si="0"/>
        <v>27.861540995620405</v>
      </c>
      <c r="F19" s="136">
        <f t="shared" si="1"/>
        <v>15.819147821641014</v>
      </c>
      <c r="G19" s="136"/>
    </row>
    <row r="20" spans="2:7">
      <c r="B20" s="69" t="str" cm="1">
        <f t="array" aca="1" ref="B20" ca="1">INDIRECT("'"&amp;"3b_emerging markets "&amp;$B$2&amp;$B$3&amp;" USD"&amp;"'!A"&amp;ROW()-ROW($A$5)+2)</f>
        <v>Q1 2008</v>
      </c>
      <c r="C20" s="136">
        <f>SUM('3b_emerging markets 2022Q4 USD'!B17:EB17)/1000</f>
        <v>24.130536376760361</v>
      </c>
      <c r="D20" s="136">
        <f>SUM('2b_mature markets 2022Q4 USD'!B17:DU17)/1000</f>
        <v>204.81737215528861</v>
      </c>
      <c r="E20" s="136">
        <f t="shared" si="0"/>
        <v>28.940665736627007</v>
      </c>
      <c r="F20" s="136">
        <f t="shared" si="1"/>
        <v>20.771182962863787</v>
      </c>
      <c r="G20" s="136"/>
    </row>
    <row r="21" spans="2:7">
      <c r="B21" s="69" t="str" cm="1">
        <f t="array" aca="1" ref="B21" ca="1">INDIRECT("'"&amp;"3b_emerging markets "&amp;$B$2&amp;$B$3&amp;" USD"&amp;"'!A"&amp;ROW()-ROW($A$5)+2)</f>
        <v>Q2 2008</v>
      </c>
      <c r="C21" s="136">
        <f>SUM('3b_emerging markets 2022Q4 USD'!B18:EB18)/1000</f>
        <v>25.223626847262601</v>
      </c>
      <c r="D21" s="136">
        <f>SUM('2b_mature markets 2022Q4 USD'!B18:DU18)/1000</f>
        <v>206.47163649501346</v>
      </c>
      <c r="E21" s="136">
        <f t="shared" si="0"/>
        <v>25.481524371698665</v>
      </c>
      <c r="F21" s="136">
        <f t="shared" si="1"/>
        <v>18.259648841146028</v>
      </c>
      <c r="G21" s="136"/>
    </row>
    <row r="22" spans="2:7">
      <c r="B22" s="69" t="str" cm="1">
        <f t="array" aca="1" ref="B22" ca="1">INDIRECT("'"&amp;"3b_emerging markets "&amp;$B$2&amp;$B$3&amp;" USD"&amp;"'!A"&amp;ROW()-ROW($A$5)+2)</f>
        <v>Q3 2008</v>
      </c>
      <c r="C22" s="136">
        <f>SUM('3b_emerging markets 2022Q4 USD'!B19:EB19)/1000</f>
        <v>24.786349914154115</v>
      </c>
      <c r="D22" s="136">
        <f>SUM('2b_mature markets 2022Q4 USD'!B19:DU19)/1000</f>
        <v>196.69678576059798</v>
      </c>
      <c r="E22" s="136">
        <f t="shared" si="0"/>
        <v>15.893065988117232</v>
      </c>
      <c r="F22" s="136">
        <f t="shared" si="1"/>
        <v>7.2239969296760647</v>
      </c>
      <c r="G22" s="136"/>
    </row>
    <row r="23" spans="2:7">
      <c r="B23" s="69" t="str" cm="1">
        <f t="array" aca="1" ref="B23" ca="1">INDIRECT("'"&amp;"3b_emerging markets "&amp;$B$2&amp;$B$3&amp;" USD"&amp;"'!A"&amp;ROW()-ROW($A$5)+2)</f>
        <v>Q4 2008</v>
      </c>
      <c r="C23" s="136">
        <f>SUM('3b_emerging markets 2022Q4 USD'!B20:EB20)/1000</f>
        <v>23.956482825244944</v>
      </c>
      <c r="D23" s="136">
        <f>SUM('2b_mature markets 2022Q4 USD'!B20:DU20)/1000</f>
        <v>196.17729392127362</v>
      </c>
      <c r="E23" s="136">
        <f t="shared" si="0"/>
        <v>6.0555081633650492</v>
      </c>
      <c r="F23" s="136">
        <f t="shared" si="1"/>
        <v>2.6121976799891184</v>
      </c>
      <c r="G23" s="136"/>
    </row>
    <row r="24" spans="2:7">
      <c r="B24" s="69" t="str" cm="1">
        <f t="array" aca="1" ref="B24" ca="1">INDIRECT("'"&amp;"3b_emerging markets "&amp;$B$2&amp;$B$3&amp;" USD"&amp;"'!A"&amp;ROW()-ROW($A$5)+2)</f>
        <v>Q1 2009</v>
      </c>
      <c r="C24" s="136">
        <f>SUM('3b_emerging markets 2022Q4 USD'!B21:EB21)/1000</f>
        <v>24.190490975615919</v>
      </c>
      <c r="D24" s="136">
        <f>SUM('2b_mature markets 2022Q4 USD'!B21:DU21)/1000</f>
        <v>193.50506544366635</v>
      </c>
      <c r="E24" s="136">
        <f t="shared" si="0"/>
        <v>0.24845945369577196</v>
      </c>
      <c r="F24" s="136">
        <f t="shared" si="1"/>
        <v>-5.523118763112282</v>
      </c>
      <c r="G24" s="136"/>
    </row>
    <row r="25" spans="2:7">
      <c r="B25" s="69" t="str" cm="1">
        <f t="array" aca="1" ref="B25" ca="1">INDIRECT("'"&amp;"3b_emerging markets "&amp;$B$2&amp;$B$3&amp;" USD"&amp;"'!A"&amp;ROW()-ROW($A$5)+2)</f>
        <v>Q2 2009</v>
      </c>
      <c r="C25" s="136">
        <f>SUM('3b_emerging markets 2022Q4 USD'!B22:EB22)/1000</f>
        <v>26.354120169259595</v>
      </c>
      <c r="D25" s="136">
        <f>SUM('2b_mature markets 2022Q4 USD'!B22:DU22)/1000</f>
        <v>201.3600390228473</v>
      </c>
      <c r="E25" s="136">
        <f t="shared" si="0"/>
        <v>4.4818825176986037</v>
      </c>
      <c r="F25" s="136">
        <f t="shared" si="1"/>
        <v>-2.4756899102166043</v>
      </c>
      <c r="G25" s="136"/>
    </row>
    <row r="26" spans="2:7">
      <c r="B26" s="69" t="str" cm="1">
        <f t="array" aca="1" ref="B26" ca="1">INDIRECT("'"&amp;"3b_emerging markets "&amp;$B$2&amp;$B$3&amp;" USD"&amp;"'!A"&amp;ROW()-ROW($A$5)+2)</f>
        <v>Q3 2009</v>
      </c>
      <c r="C26" s="136">
        <f>SUM('3b_emerging markets 2022Q4 USD'!B23:EB23)/1000</f>
        <v>27.859290240256239</v>
      </c>
      <c r="D26" s="136">
        <f>SUM('2b_mature markets 2022Q4 USD'!B23:DU23)/1000</f>
        <v>207.5977630098167</v>
      </c>
      <c r="E26" s="136">
        <f t="shared" si="0"/>
        <v>12.397712195402105</v>
      </c>
      <c r="F26" s="136">
        <f t="shared" si="1"/>
        <v>5.542021038659187</v>
      </c>
      <c r="G26" s="136"/>
    </row>
    <row r="27" spans="2:7">
      <c r="B27" s="69" t="str" cm="1">
        <f t="array" aca="1" ref="B27" ca="1">INDIRECT("'"&amp;"3b_emerging markets "&amp;$B$2&amp;$B$3&amp;" USD"&amp;"'!A"&amp;ROW()-ROW($A$5)+2)</f>
        <v>Q4 2009</v>
      </c>
      <c r="C27" s="136">
        <f>SUM('3b_emerging markets 2022Q4 USD'!B24:EB24)/1000</f>
        <v>29.003913185244514</v>
      </c>
      <c r="D27" s="136">
        <f>SUM('2b_mature markets 2022Q4 USD'!B24:DU24)/1000</f>
        <v>207.24377564491115</v>
      </c>
      <c r="E27" s="136">
        <f t="shared" si="0"/>
        <v>21.069162768253577</v>
      </c>
      <c r="F27" s="136">
        <f t="shared" si="1"/>
        <v>5.6410614615157968</v>
      </c>
      <c r="G27" s="136"/>
    </row>
    <row r="28" spans="2:7">
      <c r="B28" s="69" t="str" cm="1">
        <f t="array" aca="1" ref="B28" ca="1">INDIRECT("'"&amp;"3b_emerging markets "&amp;$B$2&amp;$B$3&amp;" USD"&amp;"'!A"&amp;ROW()-ROW($A$5)+2)</f>
        <v>Q1 2010</v>
      </c>
      <c r="C28" s="136">
        <f>SUM('3b_emerging markets 2022Q4 USD'!B25:EB25)/1000</f>
        <v>30.300984636464502</v>
      </c>
      <c r="D28" s="136">
        <f>SUM('2b_mature markets 2022Q4 USD'!B25:DU25)/1000</f>
        <v>201.13942257919589</v>
      </c>
      <c r="E28" s="136">
        <f t="shared" si="0"/>
        <v>25.259899300960765</v>
      </c>
      <c r="F28" s="136">
        <f t="shared" si="1"/>
        <v>3.9453009243068484</v>
      </c>
      <c r="G28" s="136"/>
    </row>
    <row r="29" spans="2:7">
      <c r="B29" s="69" t="str" cm="1">
        <f t="array" aca="1" ref="B29" ca="1">INDIRECT("'"&amp;"3b_emerging markets "&amp;$B$2&amp;$B$3&amp;" USD"&amp;"'!A"&amp;ROW()-ROW($A$5)+2)</f>
        <v>Q2 2010</v>
      </c>
      <c r="C29" s="136">
        <f>SUM('3b_emerging markets 2022Q4 USD'!B26:EB26)/1000</f>
        <v>30.907677589257975</v>
      </c>
      <c r="D29" s="136">
        <f>SUM('2b_mature markets 2022Q4 USD'!B26:DU26)/1000</f>
        <v>193.39806032725321</v>
      </c>
      <c r="E29" s="136">
        <f t="shared" si="0"/>
        <v>17.278351129740297</v>
      </c>
      <c r="F29" s="136">
        <f t="shared" si="1"/>
        <v>-3.9541006915928802</v>
      </c>
      <c r="G29" s="136"/>
    </row>
    <row r="30" spans="2:7">
      <c r="B30" s="69" t="str" cm="1">
        <f t="array" aca="1" ref="B30" ca="1">INDIRECT("'"&amp;"3b_emerging markets "&amp;$B$2&amp;$B$3&amp;" USD"&amp;"'!A"&amp;ROW()-ROW($A$5)+2)</f>
        <v>Q3 2010</v>
      </c>
      <c r="C30" s="136">
        <f>SUM('3b_emerging markets 2022Q4 USD'!B27:EB27)/1000</f>
        <v>33.172003556251497</v>
      </c>
      <c r="D30" s="136">
        <f>SUM('2b_mature markets 2022Q4 USD'!B27:DU27)/1000</f>
        <v>207.95618783509886</v>
      </c>
      <c r="E30" s="136">
        <f t="shared" si="0"/>
        <v>19.069808563602489</v>
      </c>
      <c r="F30" s="136">
        <f t="shared" si="1"/>
        <v>0.17265351036812848</v>
      </c>
      <c r="G30" s="136"/>
    </row>
    <row r="31" spans="2:7">
      <c r="B31" s="69" t="str" cm="1">
        <f t="array" aca="1" ref="B31" ca="1">INDIRECT("'"&amp;"3b_emerging markets "&amp;$B$2&amp;$B$3&amp;" USD"&amp;"'!A"&amp;ROW()-ROW($A$5)+2)</f>
        <v>Q4 2010</v>
      </c>
      <c r="C31" s="136">
        <f>SUM('3b_emerging markets 2022Q4 USD'!B28:EB28)/1000</f>
        <v>34.526680251307909</v>
      </c>
      <c r="D31" s="136">
        <f>SUM('2b_mature markets 2022Q4 USD'!B28:DU28)/1000</f>
        <v>207.8273014873505</v>
      </c>
      <c r="E31" s="136">
        <f t="shared" si="0"/>
        <v>19.041454960888014</v>
      </c>
      <c r="F31" s="136">
        <f t="shared" si="1"/>
        <v>0.28156495442311802</v>
      </c>
      <c r="G31" s="136"/>
    </row>
    <row r="32" spans="2:7">
      <c r="B32" s="69" t="str" cm="1">
        <f t="array" aca="1" ref="B32" ca="1">INDIRECT("'"&amp;"3b_emerging markets "&amp;$B$2&amp;$B$3&amp;" USD"&amp;"'!A"&amp;ROW()-ROW($A$5)+2)</f>
        <v>Q1 2011</v>
      </c>
      <c r="C32" s="136">
        <f>SUM('3b_emerging markets 2022Q4 USD'!B29:EB29)/1000</f>
        <v>36.311456966410397</v>
      </c>
      <c r="D32" s="136">
        <f>SUM('2b_mature markets 2022Q4 USD'!B29:DU29)/1000</f>
        <v>215.71976309757355</v>
      </c>
      <c r="E32" s="136">
        <f t="shared" si="0"/>
        <v>19.835897750704884</v>
      </c>
      <c r="F32" s="136">
        <f t="shared" si="1"/>
        <v>7.2488726135409101</v>
      </c>
      <c r="G32" s="136"/>
    </row>
    <row r="33" spans="2:7">
      <c r="B33" s="69" t="str" cm="1">
        <f t="array" aca="1" ref="B33" ca="1">INDIRECT("'"&amp;"3b_emerging markets "&amp;$B$2&amp;$B$3&amp;" USD"&amp;"'!A"&amp;ROW()-ROW($A$5)+2)</f>
        <v>Q2 2011</v>
      </c>
      <c r="C33" s="136">
        <f>SUM('3b_emerging markets 2022Q4 USD'!B30:EB30)/1000</f>
        <v>38.107792265639752</v>
      </c>
      <c r="D33" s="136">
        <f>SUM('2b_mature markets 2022Q4 USD'!B30:DU30)/1000</f>
        <v>220.21689259627007</v>
      </c>
      <c r="E33" s="136">
        <f t="shared" si="0"/>
        <v>23.295553849326392</v>
      </c>
      <c r="F33" s="136">
        <f t="shared" si="1"/>
        <v>13.867167138923792</v>
      </c>
      <c r="G33" s="136"/>
    </row>
    <row r="34" spans="2:7">
      <c r="B34" s="69" t="str" cm="1">
        <f t="array" aca="1" ref="B34" ca="1">INDIRECT("'"&amp;"3b_emerging markets "&amp;$B$2&amp;$B$3&amp;" USD"&amp;"'!A"&amp;ROW()-ROW($A$5)+2)</f>
        <v>Q3 2011</v>
      </c>
      <c r="C34" s="136">
        <f>SUM('3b_emerging markets 2022Q4 USD'!B31:EB31)/1000</f>
        <v>37.503447978990984</v>
      </c>
      <c r="D34" s="136">
        <f>SUM('2b_mature markets 2022Q4 USD'!B31:DU31)/1000</f>
        <v>215.58995096074196</v>
      </c>
      <c r="E34" s="136">
        <f t="shared" si="0"/>
        <v>13.057530321900609</v>
      </c>
      <c r="F34" s="136">
        <f t="shared" si="1"/>
        <v>3.6708516371229001</v>
      </c>
      <c r="G34" s="136"/>
    </row>
    <row r="35" spans="2:7">
      <c r="B35" s="69" t="str" cm="1">
        <f t="array" aca="1" ref="B35" ca="1">INDIRECT("'"&amp;"3b_emerging markets "&amp;$B$2&amp;$B$3&amp;" USD"&amp;"'!A"&amp;ROW()-ROW($A$5)+2)</f>
        <v>Q4 2011</v>
      </c>
      <c r="C35" s="136">
        <f>SUM('3b_emerging markets 2022Q4 USD'!B32:EB32)/1000</f>
        <v>38.320417585413402</v>
      </c>
      <c r="D35" s="136">
        <f>SUM('2b_mature markets 2022Q4 USD'!B32:DU32)/1000</f>
        <v>212.2965929372501</v>
      </c>
      <c r="E35" s="136">
        <f t="shared" si="0"/>
        <v>10.987842753754997</v>
      </c>
      <c r="F35" s="136">
        <f t="shared" si="1"/>
        <v>2.1504833185603509</v>
      </c>
      <c r="G35" s="136"/>
    </row>
    <row r="36" spans="2:7">
      <c r="B36" s="69" t="str" cm="1">
        <f t="array" aca="1" ref="B36" ca="1">INDIRECT("'"&amp;"3b_emerging markets "&amp;$B$2&amp;$B$3&amp;" USD"&amp;"'!A"&amp;ROW()-ROW($A$5)+2)</f>
        <v>Q1 2012</v>
      </c>
      <c r="C36" s="136">
        <f>SUM('3b_emerging markets 2022Q4 USD'!B33:EB33)/1000</f>
        <v>40.408880417708396</v>
      </c>
      <c r="D36" s="136">
        <f>SUM('2b_mature markets 2022Q4 USD'!B33:DU33)/1000</f>
        <v>218.92216080004431</v>
      </c>
      <c r="E36" s="136">
        <f t="shared" si="0"/>
        <v>11.284106432546306</v>
      </c>
      <c r="F36" s="136">
        <f t="shared" si="1"/>
        <v>1.4845175316747707</v>
      </c>
      <c r="G36" s="136"/>
    </row>
    <row r="37" spans="2:7">
      <c r="B37" s="69" t="str" cm="1">
        <f t="array" aca="1" ref="B37" ca="1">INDIRECT("'"&amp;"3b_emerging markets "&amp;$B$2&amp;$B$3&amp;" USD"&amp;"'!A"&amp;ROW()-ROW($A$5)+2)</f>
        <v>Q2 2012</v>
      </c>
      <c r="C37" s="136">
        <f>SUM('3b_emerging markets 2022Q4 USD'!B34:EB34)/1000</f>
        <v>40.470038647167321</v>
      </c>
      <c r="D37" s="136">
        <f>SUM('2b_mature markets 2022Q4 USD'!B34:DU34)/1000</f>
        <v>213.83723841241522</v>
      </c>
      <c r="E37" s="136">
        <f t="shared" si="0"/>
        <v>6.198853937958277</v>
      </c>
      <c r="F37" s="136">
        <f t="shared" si="1"/>
        <v>-2.8969867427703901</v>
      </c>
      <c r="G37" s="136"/>
    </row>
    <row r="38" spans="2:7">
      <c r="B38" s="69" t="str" cm="1">
        <f t="array" aca="1" ref="B38" ca="1">INDIRECT("'"&amp;"3b_emerging markets "&amp;$B$2&amp;$B$3&amp;" USD"&amp;"'!A"&amp;ROW()-ROW($A$5)+2)</f>
        <v>Q3 2012</v>
      </c>
      <c r="C38" s="136">
        <f>SUM('3b_emerging markets 2022Q4 USD'!B35:EB35)/1000</f>
        <v>42.290227006335435</v>
      </c>
      <c r="D38" s="136">
        <f>SUM('2b_mature markets 2022Q4 USD'!B35:DU35)/1000</f>
        <v>219.59445835904012</v>
      </c>
      <c r="E38" s="136">
        <f t="shared" si="0"/>
        <v>12.763570512305833</v>
      </c>
      <c r="F38" s="136">
        <f t="shared" si="1"/>
        <v>1.8574647753537283</v>
      </c>
      <c r="G38" s="136"/>
    </row>
    <row r="39" spans="2:7">
      <c r="B39" s="69" t="str" cm="1">
        <f t="array" aca="1" ref="B39" ca="1">INDIRECT("'"&amp;"3b_emerging markets "&amp;$B$2&amp;$B$3&amp;" USD"&amp;"'!A"&amp;ROW()-ROW($A$5)+2)</f>
        <v>Q4 2012</v>
      </c>
      <c r="C39" s="136">
        <f>SUM('3b_emerging markets 2022Q4 USD'!B36:EB36)/1000</f>
        <v>43.9082587708304</v>
      </c>
      <c r="D39" s="136">
        <f>SUM('2b_mature markets 2022Q4 USD'!B36:DU36)/1000</f>
        <v>222.44910516526778</v>
      </c>
      <c r="E39" s="136">
        <f t="shared" si="0"/>
        <v>14.581890118921878</v>
      </c>
      <c r="F39" s="136">
        <f t="shared" si="1"/>
        <v>4.7822304105551661</v>
      </c>
      <c r="G39" s="136"/>
    </row>
    <row r="40" spans="2:7">
      <c r="B40" s="69" t="str" cm="1">
        <f t="array" aca="1" ref="B40" ca="1">INDIRECT("'"&amp;"3b_emerging markets "&amp;$B$2&amp;$B$3&amp;" USD"&amp;"'!A"&amp;ROW()-ROW($A$5)+2)</f>
        <v>Q1 2013</v>
      </c>
      <c r="C40" s="136">
        <f>SUM('3b_emerging markets 2022Q4 USD'!B37:EB37)/1000</f>
        <v>45.564636581462793</v>
      </c>
      <c r="D40" s="136">
        <f>SUM('2b_mature markets 2022Q4 USD'!B37:DU37)/1000</f>
        <v>215.48613164469205</v>
      </c>
      <c r="E40" s="136">
        <f t="shared" si="0"/>
        <v>12.758968104186794</v>
      </c>
      <c r="F40" s="136">
        <f t="shared" si="1"/>
        <v>-1.5695209396780097</v>
      </c>
      <c r="G40" s="136"/>
    </row>
    <row r="41" spans="2:7">
      <c r="B41" s="69" t="str" cm="1">
        <f t="array" aca="1" ref="B41" ca="1">INDIRECT("'"&amp;"3b_emerging markets "&amp;$B$2&amp;$B$3&amp;" USD"&amp;"'!A"&amp;ROW()-ROW($A$5)+2)</f>
        <v>Q2 2013</v>
      </c>
      <c r="C41" s="136">
        <f>SUM('3b_emerging markets 2022Q4 USD'!B38:EB38)/1000</f>
        <v>46.193905219294528</v>
      </c>
      <c r="D41" s="136">
        <f>SUM('2b_mature markets 2022Q4 USD'!B38:DU38)/1000</f>
        <v>215.78159719432369</v>
      </c>
      <c r="E41" s="136">
        <f t="shared" si="0"/>
        <v>14.143467027620064</v>
      </c>
      <c r="F41" s="136">
        <f t="shared" si="1"/>
        <v>0.90927043219596171</v>
      </c>
      <c r="G41" s="136"/>
    </row>
    <row r="42" spans="2:7">
      <c r="B42" s="69" t="str" cm="1">
        <f t="array" aca="1" ref="B42" ca="1">INDIRECT("'"&amp;"3b_emerging markets "&amp;$B$2&amp;$B$3&amp;" USD"&amp;"'!A"&amp;ROW()-ROW($A$5)+2)</f>
        <v>Q3 2013</v>
      </c>
      <c r="C42" s="136">
        <f>SUM('3b_emerging markets 2022Q4 USD'!B39:EB39)/1000</f>
        <v>47.8009242753932</v>
      </c>
      <c r="D42" s="136">
        <f>SUM('2b_mature markets 2022Q4 USD'!B39:DU39)/1000</f>
        <v>219.06737620282215</v>
      </c>
      <c r="E42" s="136">
        <f t="shared" si="0"/>
        <v>13.0306637233993</v>
      </c>
      <c r="F42" s="136">
        <f t="shared" si="1"/>
        <v>-0.24002525389606372</v>
      </c>
      <c r="G42" s="136"/>
    </row>
    <row r="43" spans="2:7">
      <c r="B43" s="69" t="str" cm="1">
        <f t="array" aca="1" ref="B43" ca="1">INDIRECT("'"&amp;"3b_emerging markets "&amp;$B$2&amp;$B$3&amp;" USD"&amp;"'!A"&amp;ROW()-ROW($A$5)+2)</f>
        <v>Q4 2013</v>
      </c>
      <c r="C43" s="136">
        <f>SUM('3b_emerging markets 2022Q4 USD'!B40:EB40)/1000</f>
        <v>49.243352660785177</v>
      </c>
      <c r="D43" s="136">
        <f>SUM('2b_mature markets 2022Q4 USD'!B40:DU40)/1000</f>
        <v>222.06615524283905</v>
      </c>
      <c r="E43" s="136">
        <f t="shared" si="0"/>
        <v>12.150547617477018</v>
      </c>
      <c r="F43" s="136">
        <f t="shared" si="1"/>
        <v>-0.17215170281050346</v>
      </c>
      <c r="G43" s="136"/>
    </row>
    <row r="44" spans="2:7">
      <c r="B44" s="69" t="str" cm="1">
        <f t="array" aca="1" ref="B44" ca="1">INDIRECT("'"&amp;"3b_emerging markets "&amp;$B$2&amp;$B$3&amp;" USD"&amp;"'!A"&amp;ROW()-ROW($A$5)+2)</f>
        <v>Q1 2014</v>
      </c>
      <c r="C44" s="136">
        <f>SUM('3b_emerging markets 2022Q4 USD'!B41:EB41)/1000</f>
        <v>50.711588139452289</v>
      </c>
      <c r="D44" s="136">
        <f>SUM('2b_mature markets 2022Q4 USD'!B41:DU41)/1000</f>
        <v>223.92112292727117</v>
      </c>
      <c r="E44" s="136">
        <f t="shared" si="0"/>
        <v>11.295934619795577</v>
      </c>
      <c r="F44" s="136">
        <f t="shared" si="1"/>
        <v>3.9144009956461132</v>
      </c>
      <c r="G44" s="136"/>
    </row>
    <row r="45" spans="2:7">
      <c r="B45" s="69" t="str" cm="1">
        <f t="array" aca="1" ref="B45" ca="1">INDIRECT("'"&amp;"3b_emerging markets "&amp;$B$2&amp;$B$3&amp;" USD"&amp;"'!A"&amp;ROW()-ROW($A$5)+2)</f>
        <v>Q2 2014</v>
      </c>
      <c r="C45" s="136">
        <f>SUM('3b_emerging markets 2022Q4 USD'!B42:EB42)/1000</f>
        <v>52.814704332734038</v>
      </c>
      <c r="D45" s="136">
        <f>SUM('2b_mature markets 2022Q4 USD'!B42:DU42)/1000</f>
        <v>225.59592148212766</v>
      </c>
      <c r="E45" s="136">
        <f t="shared" si="0"/>
        <v>14.332624795433183</v>
      </c>
      <c r="F45" s="136">
        <f t="shared" si="1"/>
        <v>4.548267514660024</v>
      </c>
      <c r="G45" s="136"/>
    </row>
    <row r="46" spans="2:7">
      <c r="B46" s="69" t="str" cm="1">
        <f t="array" aca="1" ref="B46" ca="1">INDIRECT("'"&amp;"3b_emerging markets "&amp;$B$2&amp;$B$3&amp;" USD"&amp;"'!A"&amp;ROW()-ROW($A$5)+2)</f>
        <v>Q3 2014</v>
      </c>
      <c r="C46" s="136">
        <f>SUM('3b_emerging markets 2022Q4 USD'!B43:EB43)/1000</f>
        <v>52.828655192443669</v>
      </c>
      <c r="D46" s="136">
        <f>SUM('2b_mature markets 2022Q4 USD'!B43:DU43)/1000</f>
        <v>217.14645593176729</v>
      </c>
      <c r="E46" s="136">
        <f t="shared" si="0"/>
        <v>10.518062136381383</v>
      </c>
      <c r="F46" s="136">
        <f t="shared" si="1"/>
        <v>-0.87686277361371334</v>
      </c>
      <c r="G46" s="136"/>
    </row>
    <row r="47" spans="2:7">
      <c r="B47" s="69" t="str" cm="1">
        <f t="array" aca="1" ref="B47" ca="1">INDIRECT("'"&amp;"3b_emerging markets "&amp;$B$2&amp;$B$3&amp;" USD"&amp;"'!A"&amp;ROW()-ROW($A$5)+2)</f>
        <v>Q4 2014</v>
      </c>
      <c r="C47" s="136">
        <f>SUM('3b_emerging markets 2022Q4 USD'!B44:EB44)/1000</f>
        <v>52.866688223138325</v>
      </c>
      <c r="D47" s="136">
        <f>SUM('2b_mature markets 2022Q4 USD'!B44:DU44)/1000</f>
        <v>214.00124573565296</v>
      </c>
      <c r="E47" s="136">
        <f t="shared" si="0"/>
        <v>7.3580196444231598</v>
      </c>
      <c r="F47" s="136">
        <f t="shared" si="1"/>
        <v>-3.6317598682999468</v>
      </c>
      <c r="G47" s="136"/>
    </row>
    <row r="48" spans="2:7">
      <c r="B48" s="69" t="str" cm="1">
        <f t="array" aca="1" ref="B48" ca="1">INDIRECT("'"&amp;"3b_emerging markets "&amp;$B$2&amp;$B$3&amp;" USD"&amp;"'!A"&amp;ROW()-ROW($A$5)+2)</f>
        <v>Q1 2015</v>
      </c>
      <c r="C48" s="136">
        <f>SUM('3b_emerging markets 2022Q4 USD'!B45:EB45)/1000</f>
        <v>53.270889358508995</v>
      </c>
      <c r="D48" s="136">
        <f>SUM('2b_mature markets 2022Q4 USD'!B45:DU45)/1000</f>
        <v>204.54876514986637</v>
      </c>
      <c r="E48" s="136">
        <f t="shared" si="0"/>
        <v>5.0467778923011828</v>
      </c>
      <c r="F48" s="136">
        <f t="shared" si="1"/>
        <v>-8.651420430620508</v>
      </c>
      <c r="G48" s="136"/>
    </row>
    <row r="49" spans="2:7">
      <c r="B49" s="69" t="str" cm="1">
        <f t="array" aca="1" ref="B49" ca="1">INDIRECT("'"&amp;"3b_emerging markets "&amp;$B$2&amp;$B$3&amp;" USD"&amp;"'!A"&amp;ROW()-ROW($A$5)+2)</f>
        <v xml:space="preserve">Q2 2015 </v>
      </c>
      <c r="C49" s="136">
        <f>SUM('3b_emerging markets 2022Q4 USD'!B46:EB46)/1000</f>
        <v>54.955088423433786</v>
      </c>
      <c r="D49" s="136">
        <f>SUM('2b_mature markets 2022Q4 USD'!B46:DU46)/1000</f>
        <v>207.39703940944526</v>
      </c>
      <c r="E49" s="136">
        <f t="shared" si="0"/>
        <v>4.0526291261904461</v>
      </c>
      <c r="F49" s="136">
        <f t="shared" si="1"/>
        <v>-8.0670261913951204</v>
      </c>
      <c r="G49" s="136"/>
    </row>
    <row r="50" spans="2:7">
      <c r="B50" s="69" t="str" cm="1">
        <f t="array" aca="1" ref="B50" ca="1">INDIRECT("'"&amp;"3b_emerging markets "&amp;$B$2&amp;$B$3&amp;" USD"&amp;"'!A"&amp;ROW()-ROW($A$5)+2)</f>
        <v>Q3 2015</v>
      </c>
      <c r="C50" s="136">
        <f>SUM('3b_emerging markets 2022Q4 USD'!B47:EB47)/1000</f>
        <v>53.598612361201518</v>
      </c>
      <c r="D50" s="136">
        <f>SUM('2b_mature markets 2022Q4 USD'!B47:DU47)/1000</f>
        <v>207.16111563507721</v>
      </c>
      <c r="E50" s="136">
        <f t="shared" si="0"/>
        <v>1.4574612318883691</v>
      </c>
      <c r="F50" s="136">
        <f t="shared" si="1"/>
        <v>-4.5984357671615506</v>
      </c>
      <c r="G50" s="136"/>
    </row>
    <row r="51" spans="2:7">
      <c r="B51" s="69" t="str" cm="1">
        <f t="array" aca="1" ref="B51" ca="1">INDIRECT("'"&amp;"3b_emerging markets "&amp;$B$2&amp;$B$3&amp;" USD"&amp;"'!A"&amp;ROW()-ROW($A$5)+2)</f>
        <v xml:space="preserve">Q4 2015 </v>
      </c>
      <c r="C51" s="136">
        <f>SUM('3b_emerging markets 2022Q4 USD'!B48:EB48)/1000</f>
        <v>54.65706294000028</v>
      </c>
      <c r="D51" s="136">
        <f>SUM('2b_mature markets 2022Q4 USD'!B48:DU48)/1000</f>
        <v>205.02178858300434</v>
      </c>
      <c r="E51" s="136">
        <f t="shared" si="0"/>
        <v>3.3865838338599694</v>
      </c>
      <c r="F51" s="136">
        <f t="shared" si="1"/>
        <v>-4.1959835896191837</v>
      </c>
      <c r="G51" s="136"/>
    </row>
    <row r="52" spans="2:7">
      <c r="B52" s="69" t="str" cm="1">
        <f t="array" aca="1" ref="B52" ca="1">INDIRECT("'"&amp;"3b_emerging markets "&amp;$B$2&amp;$B$3&amp;" USD"&amp;"'!A"&amp;ROW()-ROW($A$5)+2)</f>
        <v xml:space="preserve">Q1 2016 </v>
      </c>
      <c r="C52" s="136">
        <f>SUM('3b_emerging markets 2022Q4 USD'!B49:EB49)/1000</f>
        <v>57.043037424571466</v>
      </c>
      <c r="D52" s="136">
        <f>SUM('2b_mature markets 2022Q4 USD'!B49:DU49)/1000</f>
        <v>212.8391778402279</v>
      </c>
      <c r="E52" s="136">
        <f t="shared" si="0"/>
        <v>7.081068312331344</v>
      </c>
      <c r="F52" s="136">
        <f t="shared" si="1"/>
        <v>4.0530250496928755</v>
      </c>
      <c r="G52" s="136"/>
    </row>
    <row r="53" spans="2:7">
      <c r="B53" s="69" t="str" cm="1">
        <f t="array" aca="1" ref="B53" ca="1">INDIRECT("'"&amp;"3b_emerging markets "&amp;$B$2&amp;$B$3&amp;" USD"&amp;"'!A"&amp;ROW()-ROW($A$5)+2)</f>
        <v xml:space="preserve">Q2 2016 </v>
      </c>
      <c r="C53" s="136">
        <f>SUM('3b_emerging markets 2022Q4 USD'!B50:EB50)/1000</f>
        <v>57.837391385653</v>
      </c>
      <c r="D53" s="136">
        <f>SUM('2b_mature markets 2022Q4 USD'!B50:DU50)/1000</f>
        <v>214.10544967240273</v>
      </c>
      <c r="E53" s="136">
        <f t="shared" si="0"/>
        <v>5.244833635806053</v>
      </c>
      <c r="F53" s="136">
        <f t="shared" si="1"/>
        <v>3.2345737827595804</v>
      </c>
      <c r="G53" s="136"/>
    </row>
    <row r="54" spans="2:7">
      <c r="B54" s="69" t="str" cm="1">
        <f t="array" aca="1" ref="B54" ca="1">INDIRECT("'"&amp;"3b_emerging markets "&amp;$B$2&amp;$B$3&amp;" USD"&amp;"'!A"&amp;ROW()-ROW($A$5)+2)</f>
        <v xml:space="preserve">Q3 2016 </v>
      </c>
      <c r="C54" s="136">
        <f>SUM('3b_emerging markets 2022Q4 USD'!B51:EB51)/1000</f>
        <v>59.073822222470632</v>
      </c>
      <c r="D54" s="136">
        <f>SUM('2b_mature markets 2022Q4 USD'!B51:DU51)/1000</f>
        <v>216.79644315095021</v>
      </c>
      <c r="E54" s="136">
        <f t="shared" si="0"/>
        <v>10.215208230339298</v>
      </c>
      <c r="F54" s="136">
        <f t="shared" si="1"/>
        <v>4.6511274504072597</v>
      </c>
      <c r="G54" s="136"/>
    </row>
    <row r="55" spans="2:7">
      <c r="B55" s="69" t="s">
        <v>157</v>
      </c>
      <c r="C55" s="136">
        <f>SUM('3b_emerging markets 2022Q4 USD'!B52:EB52)/1000</f>
        <v>58.41237156619583</v>
      </c>
      <c r="D55" s="136">
        <f>SUM('2b_mature markets 2022Q4 USD'!B52:DU52)/1000</f>
        <v>208.36563944801003</v>
      </c>
      <c r="E55" s="136">
        <f t="shared" si="0"/>
        <v>6.8706740249067808</v>
      </c>
      <c r="F55" s="136">
        <f t="shared" si="1"/>
        <v>1.6309734141510102</v>
      </c>
      <c r="G55" s="136"/>
    </row>
    <row r="56" spans="2:7">
      <c r="B56" s="69" t="str" cm="1">
        <f t="array" aca="1" ref="B56" ca="1">INDIRECT("'"&amp;"3b_emerging markets "&amp;$B$2&amp;$B$3&amp;" USD"&amp;"'!A"&amp;ROW()-ROW($A$5)+2)</f>
        <v>Q1 2017</v>
      </c>
      <c r="C56" s="136">
        <f>SUM('3b_emerging markets 2022Q4 USD'!B53:EB53)/1000</f>
        <v>61.611488351172795</v>
      </c>
      <c r="D56" s="136">
        <f>SUM('2b_mature markets 2022Q4 USD'!B53:DU53)/1000</f>
        <v>210.83338736892745</v>
      </c>
      <c r="E56" s="136">
        <f t="shared" si="0"/>
        <v>8.0087792180460831</v>
      </c>
      <c r="F56" s="136">
        <f t="shared" si="1"/>
        <v>-0.94239720884758593</v>
      </c>
      <c r="G56" s="136"/>
    </row>
    <row r="57" spans="2:7">
      <c r="B57" s="69" t="str" cm="1">
        <f t="array" aca="1" ref="B57" ca="1">INDIRECT("'"&amp;"3b_emerging markets "&amp;$B$2&amp;$B$3&amp;" USD"&amp;"'!A"&amp;ROW()-ROW($A$5)+2)</f>
        <v xml:space="preserve">Q2 2017 </v>
      </c>
      <c r="C57" s="136">
        <f>SUM('3b_emerging markets 2022Q4 USD'!B54:EB54)/1000</f>
        <v>63.785538618481688</v>
      </c>
      <c r="D57" s="136">
        <f>SUM('2b_mature markets 2022Q4 USD'!B54:DU54)/1000</f>
        <v>218.72882518423435</v>
      </c>
      <c r="E57" s="136">
        <f t="shared" si="0"/>
        <v>10.284259179614679</v>
      </c>
      <c r="F57" s="136">
        <f t="shared" si="1"/>
        <v>2.1593917945132803</v>
      </c>
      <c r="G57" s="136"/>
    </row>
    <row r="58" spans="2:7">
      <c r="B58" s="69" t="str" cm="1">
        <f t="array" aca="1" ref="B58" ca="1">INDIRECT("'"&amp;"3b_emerging markets "&amp;$B$2&amp;$B$3&amp;" USD"&amp;"'!A"&amp;ROW()-ROW($A$5)+2)</f>
        <v xml:space="preserve">Q3 2017 </v>
      </c>
      <c r="C58" s="136">
        <f>SUM('3b_emerging markets 2022Q4 USD'!B55:EB55)/1000</f>
        <v>66.264746812975517</v>
      </c>
      <c r="D58" s="136">
        <f>SUM('2b_mature markets 2022Q4 USD'!B55:DU55)/1000</f>
        <v>224.51124760327249</v>
      </c>
      <c r="E58" s="136">
        <f t="shared" si="0"/>
        <v>12.1727769085671</v>
      </c>
      <c r="F58" s="136">
        <f t="shared" si="1"/>
        <v>3.5585475205193515</v>
      </c>
      <c r="G58" s="136"/>
    </row>
    <row r="59" spans="2:7">
      <c r="B59" s="69" t="str" cm="1">
        <f t="array" aca="1" ref="B59" ca="1">INDIRECT("'"&amp;"3b_emerging markets "&amp;$B$2&amp;$B$3&amp;" USD"&amp;"'!A"&amp;ROW()-ROW($A$5)+2)</f>
        <v>Q4 2017</v>
      </c>
      <c r="C59" s="136">
        <f>SUM('3b_emerging markets 2022Q4 USD'!B56:EB56)/1000</f>
        <v>68.86927161170145</v>
      </c>
      <c r="D59" s="136">
        <f>SUM('2b_mature markets 2022Q4 USD'!B56:DU56)/1000</f>
        <v>225.83706114061229</v>
      </c>
      <c r="E59" s="136">
        <f t="shared" si="0"/>
        <v>17.901858399389479</v>
      </c>
      <c r="F59" s="136">
        <f t="shared" si="1"/>
        <v>8.3849821587122157</v>
      </c>
      <c r="G59" s="136"/>
    </row>
    <row r="60" spans="2:7">
      <c r="B60" s="69" t="str" cm="1">
        <f t="array" aca="1" ref="B60" ca="1">INDIRECT("'"&amp;"3b_emerging markets "&amp;$B$2&amp;$B$3&amp;" USD"&amp;"'!A"&amp;ROW()-ROW($A$5)+2)</f>
        <v>Q1 2018</v>
      </c>
      <c r="C60" s="136">
        <f>SUM('3b_emerging markets 2022Q4 USD'!B57:EB57)/1000</f>
        <v>72.389755711352919</v>
      </c>
      <c r="D60" s="136">
        <f>SUM('2b_mature markets 2022Q4 USD'!B57:DU57)/1000</f>
        <v>233.08421999193146</v>
      </c>
      <c r="E60" s="136">
        <f t="shared" si="0"/>
        <v>17.493924669935286</v>
      </c>
      <c r="F60" s="136">
        <f t="shared" si="1"/>
        <v>10.553751898919277</v>
      </c>
      <c r="G60" s="136"/>
    </row>
    <row r="61" spans="2:7">
      <c r="B61" s="69" t="str" cm="1">
        <f t="array" aca="1" ref="B61" ca="1">INDIRECT("'"&amp;"3b_emerging markets "&amp;$B$2&amp;$B$3&amp;" USD"&amp;"'!A"&amp;ROW()-ROW($A$5)+2)</f>
        <v>Q2 2018</v>
      </c>
      <c r="C61" s="136">
        <f>SUM('3b_emerging markets 2022Q4 USD'!B58:EB58)/1000</f>
        <v>70.093038965689786</v>
      </c>
      <c r="D61" s="136">
        <f>SUM('2b_mature markets 2022Q4 USD'!B58:DU58)/1000</f>
        <v>227.64955751086117</v>
      </c>
      <c r="E61" s="136">
        <f t="shared" si="0"/>
        <v>9.8886056053158686</v>
      </c>
      <c r="F61" s="136">
        <f t="shared" si="1"/>
        <v>4.0784438535309304</v>
      </c>
      <c r="G61" s="136"/>
    </row>
    <row r="62" spans="2:7">
      <c r="B62" s="69" t="str" cm="1">
        <f t="array" aca="1" ref="B62" ca="1">INDIRECT("'"&amp;"3b_emerging markets "&amp;$B$2&amp;$B$3&amp;" USD"&amp;"'!A"&amp;ROW()-ROW($A$5)+2)</f>
        <v>Q3 2018</v>
      </c>
      <c r="C62" s="136">
        <f>SUM('3b_emerging markets 2022Q4 USD'!B59:EB59)/1000</f>
        <v>69.213622114861025</v>
      </c>
      <c r="D62" s="136">
        <f>SUM('2b_mature markets 2022Q4 USD'!B59:DU59)/1000</f>
        <v>227.39008811516848</v>
      </c>
      <c r="E62" s="136">
        <f t="shared" si="0"/>
        <v>4.4501419589036733</v>
      </c>
      <c r="F62" s="136">
        <f t="shared" si="1"/>
        <v>1.2822700611343558</v>
      </c>
      <c r="G62" s="136"/>
    </row>
    <row r="63" spans="2:7">
      <c r="B63" s="69" t="str" cm="1">
        <f t="array" aca="1" ref="B63" ca="1">INDIRECT("'"&amp;"3b_emerging markets "&amp;$B$2&amp;$B$3&amp;" USD"&amp;"'!A"&amp;ROW()-ROW($A$5)+2)</f>
        <v>Q4 2018</v>
      </c>
      <c r="C63" s="136">
        <f>SUM('3b_emerging markets 2022Q4 USD'!B60:EB60)/1000</f>
        <v>70.772589073422367</v>
      </c>
      <c r="D63" s="136">
        <f>SUM('2b_mature markets 2022Q4 USD'!B60:DU60)/1000</f>
        <v>226.14338081430839</v>
      </c>
      <c r="E63" s="136">
        <f t="shared" si="0"/>
        <v>2.7636671873810377</v>
      </c>
      <c r="F63" s="136">
        <f t="shared" si="1"/>
        <v>0.13563746895615675</v>
      </c>
      <c r="G63" s="136"/>
    </row>
    <row r="64" spans="2:7">
      <c r="B64" s="69" t="str" cm="1">
        <f t="array" aca="1" ref="B64" ca="1">INDIRECT("'"&amp;"3b_emerging markets "&amp;$B$2&amp;$B$3&amp;" USD"&amp;"'!A"&amp;ROW()-ROW($A$5)+2)</f>
        <v>Q1 2019</v>
      </c>
      <c r="C64" s="136">
        <f>SUM('3b_emerging markets 2022Q4 USD'!B61:EB61)/1000</f>
        <v>73.567322714900556</v>
      </c>
      <c r="D64" s="136">
        <f>SUM('2b_mature markets 2022Q4 USD'!B61:DU61)/1000</f>
        <v>227.56328415288036</v>
      </c>
      <c r="E64" s="136">
        <f t="shared" si="0"/>
        <v>1.62670393341714</v>
      </c>
      <c r="F64" s="136">
        <f t="shared" si="1"/>
        <v>-2.3686441918900476</v>
      </c>
      <c r="G64" s="136"/>
    </row>
    <row r="65" spans="2:7">
      <c r="B65" s="69" t="str" cm="1">
        <f t="array" aca="1" ref="B65" ca="1">INDIRECT("'"&amp;"3b_emerging markets "&amp;$B$2&amp;$B$3&amp;" USD"&amp;"'!A"&amp;ROW()-ROW($A$5)+2)</f>
        <v>Q2 2019</v>
      </c>
      <c r="C65" s="136">
        <f>SUM('3b_emerging markets 2022Q4 USD'!B62:EB62)/1000</f>
        <v>74.403220805358274</v>
      </c>
      <c r="D65" s="136">
        <f>SUM('2b_mature markets 2022Q4 USD'!B62:DU62)/1000</f>
        <v>230.90060838710195</v>
      </c>
      <c r="E65" s="136">
        <f t="shared" si="0"/>
        <v>6.1492295144719034</v>
      </c>
      <c r="F65" s="136">
        <f t="shared" si="1"/>
        <v>1.4280945290595062</v>
      </c>
      <c r="G65" s="136"/>
    </row>
    <row r="66" spans="2:7">
      <c r="B66" s="69" t="str" cm="1">
        <f t="array" aca="1" ref="B66" ca="1">INDIRECT("'"&amp;"3b_emerging markets "&amp;$B$2&amp;$B$3&amp;" USD"&amp;"'!A"&amp;ROW()-ROW($A$5)+2)</f>
        <v>Q3 2019</v>
      </c>
      <c r="C66" s="136">
        <f>SUM('3b_emerging markets 2022Q4 USD'!B63:EB63)/1000</f>
        <v>73.887986773208397</v>
      </c>
      <c r="D66" s="136">
        <f>SUM('2b_mature markets 2022Q4 USD'!B63:DU63)/1000</f>
        <v>230.33552811274137</v>
      </c>
      <c r="E66" s="136">
        <f t="shared" si="0"/>
        <v>6.7535327808595182</v>
      </c>
      <c r="F66" s="136">
        <f t="shared" si="1"/>
        <v>1.2953247091760152</v>
      </c>
      <c r="G66" s="136"/>
    </row>
    <row r="67" spans="2:7">
      <c r="B67" s="69" t="str" cm="1">
        <f t="array" aca="1" ref="B67" ca="1">INDIRECT("'"&amp;"3b_emerging markets "&amp;$B$2&amp;$B$3&amp;" USD"&amp;"'!A"&amp;ROW()-ROW($A$5)+2)</f>
        <v>Q4 2019</v>
      </c>
      <c r="C67" s="136">
        <f>SUM('3b_emerging markets 2022Q4 USD'!B64:EB64)/1000</f>
        <v>76.639324876662528</v>
      </c>
      <c r="D67" s="136">
        <f>SUM('2b_mature markets 2022Q4 USD'!B64:DU64)/1000</f>
        <v>233.21571763076389</v>
      </c>
      <c r="E67" s="136">
        <f t="shared" si="0"/>
        <v>8.2895593902234808</v>
      </c>
      <c r="F67" s="136">
        <f t="shared" si="1"/>
        <v>3.1273684823270442</v>
      </c>
      <c r="G67" s="136"/>
    </row>
    <row r="68" spans="2:7">
      <c r="B68" s="69" t="str" cm="1">
        <f t="array" aca="1" ref="B68" ca="1">INDIRECT("'"&amp;"3b_emerging markets "&amp;$B$2&amp;$B$3&amp;" USD"&amp;"'!A"&amp;ROW()-ROW($A$5)+2)</f>
        <v>Q1 2020</v>
      </c>
      <c r="C68" s="136">
        <f>SUM('3b_emerging markets 2022Q4 USD'!B65:EB65)/1000</f>
        <v>75.966135084405721</v>
      </c>
      <c r="D68" s="136">
        <f>SUM('2b_mature markets 2022Q4 USD'!B65:DU65)/1000</f>
        <v>234.32912318483864</v>
      </c>
      <c r="E68" s="136">
        <f t="shared" si="0"/>
        <v>3.260703639850282</v>
      </c>
      <c r="F68" s="136">
        <f t="shared" si="1"/>
        <v>2.9731681264596661</v>
      </c>
      <c r="G68" s="136"/>
    </row>
    <row r="69" spans="2:7">
      <c r="B69" s="69" t="str" cm="1">
        <f t="array" aca="1" ref="B69" ca="1">INDIRECT("'"&amp;"3b_emerging markets "&amp;$B$2&amp;$B$3&amp;" USD"&amp;"'!A"&amp;ROW()-ROW($A$5)+2)</f>
        <v>Q2 2020</v>
      </c>
      <c r="C69" s="136">
        <f>SUM('3b_emerging markets 2022Q4 USD'!B66:EB66)/1000</f>
        <v>78.595150953945861</v>
      </c>
      <c r="D69" s="136">
        <f>SUM('2b_mature markets 2022Q4 USD'!B66:DU66)/1000</f>
        <v>245.39936461825377</v>
      </c>
      <c r="E69" s="136">
        <f t="shared" si="0"/>
        <v>5.6340708146947565</v>
      </c>
      <c r="F69" s="136">
        <f t="shared" si="1"/>
        <v>6.2792195882155646</v>
      </c>
      <c r="G69" s="136"/>
    </row>
    <row r="70" spans="2:7">
      <c r="B70" s="69" t="str" cm="1">
        <f t="array" aca="1" ref="B70" ca="1">INDIRECT("'"&amp;"3b_emerging markets "&amp;$B$2&amp;$B$3&amp;" USD"&amp;"'!A"&amp;ROW()-ROW($A$5)+2)</f>
        <v>Q3 2020</v>
      </c>
      <c r="C70" s="136">
        <f>SUM('3b_emerging markets 2022Q4 USD'!B67:EB67)/1000</f>
        <v>82.586385129639382</v>
      </c>
      <c r="D70" s="136">
        <f>SUM('2b_mature markets 2022Q4 USD'!B67:DU67)/1000</f>
        <v>253.78729811083036</v>
      </c>
      <c r="E70" s="136">
        <f t="shared" si="0"/>
        <v>11.772412182686514</v>
      </c>
      <c r="F70" s="136">
        <f t="shared" si="1"/>
        <v>10.181568683842013</v>
      </c>
      <c r="G70" s="136"/>
    </row>
    <row r="71" spans="2:7">
      <c r="B71" s="69" t="s">
        <v>276</v>
      </c>
      <c r="C71" s="136">
        <f>SUM('3b_emerging markets 2022Q4 USD'!B68:EB68)/1000</f>
        <v>88.000648222631284</v>
      </c>
      <c r="D71" s="136">
        <f>SUM('2b_mature markets 2022Q4 USD'!B68:DU68)/1000</f>
        <v>262.61707152878409</v>
      </c>
      <c r="E71" s="136">
        <f t="shared" si="0"/>
        <v>14.824404265372642</v>
      </c>
      <c r="F71" s="136">
        <f t="shared" si="1"/>
        <v>12.606934985646875</v>
      </c>
      <c r="G71" s="136"/>
    </row>
    <row r="72" spans="2:7">
      <c r="B72" s="69" t="str" cm="1">
        <f t="array" aca="1" ref="B72" ca="1">INDIRECT("'"&amp;"3b_emerging markets "&amp;$B$2&amp;$B$3&amp;" USD"&amp;"'!A"&amp;ROW()-ROW($A$5)+2)</f>
        <v>Q1 2021</v>
      </c>
      <c r="C72" s="136">
        <f>SUM('3b_emerging markets 2022Q4 USD'!B69:EB69)/1000</f>
        <v>89.50736218871431</v>
      </c>
      <c r="D72" s="136">
        <f>SUM('2b_mature markets 2022Q4 USD'!B69:DU69)/1000</f>
        <v>259.74439722235905</v>
      </c>
      <c r="E72" s="136">
        <f t="shared" si="0"/>
        <v>17.825346898671331</v>
      </c>
      <c r="F72" s="136">
        <f t="shared" si="1"/>
        <v>10.845973258506527</v>
      </c>
      <c r="G72" s="136"/>
    </row>
    <row r="73" spans="2:7">
      <c r="B73" s="69" t="str" cm="1">
        <f t="array" aca="1" ref="B73" ca="1">INDIRECT("'"&amp;"3b_emerging markets "&amp;$B$2&amp;$B$3&amp;" USD"&amp;"'!A"&amp;ROW()-ROW($A$5)+2)</f>
        <v>Q2 2021</v>
      </c>
      <c r="C73" s="136">
        <f>SUM('3b_emerging markets 2022Q4 USD'!B70:EB70)/1000</f>
        <v>93.028358021803442</v>
      </c>
      <c r="D73" s="136">
        <f>SUM('2b_mature markets 2022Q4 USD'!B70:DU70)/1000</f>
        <v>263.56881984641262</v>
      </c>
      <c r="E73" s="136">
        <f t="shared" si="0"/>
        <v>18.363991789156252</v>
      </c>
      <c r="F73" s="136">
        <f t="shared" si="1"/>
        <v>7.4040351556832587</v>
      </c>
      <c r="G73" s="136"/>
    </row>
    <row r="74" spans="2:7">
      <c r="B74" s="69" t="str" cm="1">
        <f t="array" aca="1" ref="B74" ca="1">INDIRECT("'"&amp;"3b_emerging markets "&amp;$B$2&amp;$B$3&amp;" USD"&amp;"'!A"&amp;ROW()-ROW($A$5)+2)</f>
        <v>Q3 2021</v>
      </c>
      <c r="C74" s="136">
        <f>SUM('3b_emerging markets 2022Q4 USD'!B71:EB71)/1000</f>
        <v>93.950963381732663</v>
      </c>
      <c r="D74" s="136">
        <f>SUM('2b_mature markets 2022Q4 USD'!B71:DU71)/1000</f>
        <v>261.86416384997949</v>
      </c>
      <c r="E74" s="136">
        <f t="shared" si="0"/>
        <v>13.760837496705802</v>
      </c>
      <c r="F74" s="136">
        <f t="shared" si="1"/>
        <v>3.1825334834613805</v>
      </c>
      <c r="G74" s="136"/>
    </row>
    <row r="75" spans="2:7">
      <c r="B75" s="69" t="str" cm="1">
        <f t="array" aca="1" ref="B75" ca="1">INDIRECT("'"&amp;"3b_emerging markets "&amp;$B$2&amp;$B$3&amp;" USD"&amp;"'!A"&amp;ROW()-ROW($A$5)+2)</f>
        <v>Q4 2021</v>
      </c>
      <c r="C75" s="136">
        <f>SUM('3b_emerging markets 2022Q4 USD'!B72:EB72)/1000</f>
        <v>96.517663999497586</v>
      </c>
      <c r="D75" s="136">
        <f>SUM('2b_mature markets 2022Q4 USD'!B72:DU72)/1000</f>
        <v>261.54216795000309</v>
      </c>
      <c r="E75" s="136">
        <f t="shared" si="0"/>
        <v>9.6783557267888014</v>
      </c>
      <c r="F75" s="136">
        <f t="shared" si="1"/>
        <v>-0.40930453322155408</v>
      </c>
      <c r="G75" s="136"/>
    </row>
    <row r="76" spans="2:7">
      <c r="B76" s="69" t="str" cm="1">
        <f t="array" aca="1" ref="B76" ca="1">INDIRECT("'"&amp;"3b_emerging markets "&amp;$B$2&amp;$B$3&amp;" USD"&amp;"'!A"&amp;ROW()-ROW($A$5)+2)</f>
        <v>Q1 2022</v>
      </c>
      <c r="C76" s="136">
        <f>SUM('3b_emerging markets 2022Q4 USD'!B73:EB73)/1000</f>
        <v>99.763668584363657</v>
      </c>
      <c r="D76" s="136">
        <f>SUM('2b_mature markets 2022Q4 USD'!B73:DU73)/1000</f>
        <v>260.30734669959918</v>
      </c>
      <c r="E76" s="136">
        <f t="shared" si="0"/>
        <v>11.458617643122244</v>
      </c>
      <c r="F76" s="136">
        <f t="shared" si="1"/>
        <v>0.21673209634554738</v>
      </c>
      <c r="G76" s="136"/>
    </row>
    <row r="77" spans="2:7">
      <c r="B77" s="69" t="str" cm="1">
        <f t="array" aca="1" ref="B77" ca="1">INDIRECT("'"&amp;"3b_emerging markets "&amp;$B$2&amp;$B$3&amp;" USD"&amp;"'!A"&amp;ROW()-ROW($A$5)+2)</f>
        <v>Q2 2022</v>
      </c>
      <c r="C77" s="136">
        <f>SUM('3b_emerging markets 2022Q4 USD'!B74:EB74)/1000</f>
        <v>98.192035276422089</v>
      </c>
      <c r="D77" s="136">
        <f>SUM('2b_mature markets 2022Q4 USD'!B74:DU74)/1000</f>
        <v>249.0780529097795</v>
      </c>
      <c r="E77" s="136">
        <f t="shared" ref="E77:E79" si="2">(C77-C73)/C73 * 100</f>
        <v>5.5506486026641637</v>
      </c>
      <c r="F77" s="136">
        <f t="shared" ref="F77:F79" si="3">(D77-D73)/D73 * 100</f>
        <v>-5.4979063703655129</v>
      </c>
      <c r="G77" s="136"/>
    </row>
    <row r="78" spans="2:7">
      <c r="B78" s="69" t="str" cm="1">
        <f t="array" aca="1" ref="B78" ca="1">INDIRECT("'"&amp;"3b_emerging markets "&amp;$B$2&amp;$B$3&amp;" USD"&amp;"'!A"&amp;ROW()-ROW($A$5)+2)</f>
        <v>Q3 2022</v>
      </c>
      <c r="C78" s="136">
        <f>SUM('3b_emerging markets 2022Q4 USD'!B75:EB75)/1000</f>
        <v>95.041774531255868</v>
      </c>
      <c r="D78" s="136">
        <f>SUM('2b_mature markets 2022Q4 USD'!B75:DU75)/1000</f>
        <v>240.06776777564804</v>
      </c>
      <c r="E78" s="136">
        <f t="shared" si="2"/>
        <v>1.1610430699801599</v>
      </c>
      <c r="F78" s="136">
        <f t="shared" si="3"/>
        <v>-8.3235505591435146</v>
      </c>
      <c r="G78" s="136"/>
    </row>
    <row r="79" spans="2:7">
      <c r="B79" s="69" t="str" cm="1">
        <f t="array" aca="1" ref="B79" ca="1">INDIRECT("'"&amp;"3b_emerging markets "&amp;$B$2&amp;$B$3&amp;" USD"&amp;"'!A"&amp;ROW()-ROW($A$5)+2)</f>
        <v>Q4 2022</v>
      </c>
      <c r="C79" s="136">
        <f>SUM('3b_emerging markets 2022Q4 USD'!B76:EB76)/1000</f>
        <v>98.177275109301874</v>
      </c>
      <c r="D79" s="136">
        <f>SUM('2b_mature markets 2022Q4 USD'!B76:DU76)/1000</f>
        <v>252.14705649245553</v>
      </c>
      <c r="E79" s="136">
        <f t="shared" si="2"/>
        <v>1.719489512109335</v>
      </c>
      <c r="F79" s="136">
        <f t="shared" si="3"/>
        <v>-3.5921975913817255</v>
      </c>
      <c r="G79" s="136"/>
    </row>
    <row r="80" spans="2:7">
      <c r="C80" s="136"/>
      <c r="G80" s="136"/>
    </row>
    <row r="81" spans="3:7">
      <c r="C81" s="136"/>
      <c r="G81" s="136"/>
    </row>
    <row r="82" spans="3:7">
      <c r="C82" s="136"/>
      <c r="G82" s="136"/>
    </row>
    <row r="83" spans="3:7">
      <c r="C83" s="136"/>
      <c r="G83" s="136"/>
    </row>
    <row r="84" spans="3:7">
      <c r="C84" s="136"/>
      <c r="G84" s="136"/>
    </row>
    <row r="85" spans="3:7">
      <c r="C85" s="136"/>
      <c r="G85" s="136"/>
    </row>
    <row r="86" spans="3:7">
      <c r="C86" s="136"/>
      <c r="G86" s="136"/>
    </row>
    <row r="87" spans="3:7">
      <c r="C87" s="136"/>
      <c r="G87" s="136"/>
    </row>
    <row r="88" spans="3:7">
      <c r="C88" s="136"/>
      <c r="G88" s="136"/>
    </row>
    <row r="89" spans="3:7">
      <c r="C89" s="136"/>
      <c r="G89" s="136"/>
    </row>
    <row r="90" spans="3:7">
      <c r="C90" s="136"/>
      <c r="G90" s="136"/>
    </row>
    <row r="91" spans="3:7">
      <c r="C91" s="136"/>
      <c r="G91" s="136"/>
    </row>
    <row r="92" spans="3:7">
      <c r="C92" s="136"/>
      <c r="G92" s="136"/>
    </row>
    <row r="93" spans="3:7">
      <c r="C93" s="136"/>
      <c r="G93" s="136"/>
    </row>
    <row r="94" spans="3:7">
      <c r="C94" s="136"/>
      <c r="G94" s="136"/>
    </row>
    <row r="95" spans="3:7">
      <c r="C95" s="136"/>
      <c r="G95" s="136"/>
    </row>
    <row r="96" spans="3:7">
      <c r="C96" s="136"/>
      <c r="G96" s="136"/>
    </row>
    <row r="97" spans="3:7">
      <c r="C97" s="136"/>
      <c r="G97" s="136"/>
    </row>
    <row r="98" spans="3:7">
      <c r="C98" s="136"/>
      <c r="G98" s="136"/>
    </row>
    <row r="99" spans="3:7">
      <c r="C99" s="136"/>
      <c r="G99" s="136"/>
    </row>
    <row r="100" spans="3:7">
      <c r="C100" s="136"/>
      <c r="G100" s="136"/>
    </row>
    <row r="101" spans="3:7">
      <c r="C101" s="136"/>
      <c r="G101" s="136"/>
    </row>
    <row r="102" spans="3:7">
      <c r="C102" s="136"/>
      <c r="G102" s="136"/>
    </row>
    <row r="103" spans="3:7">
      <c r="C103" s="136"/>
      <c r="G103" s="136"/>
    </row>
    <row r="104" spans="3:7">
      <c r="C104" s="136"/>
      <c r="G104" s="136"/>
    </row>
    <row r="105" spans="3:7">
      <c r="C105" s="136"/>
      <c r="G105" s="136"/>
    </row>
    <row r="106" spans="3:7">
      <c r="C106" s="136"/>
      <c r="G106" s="136"/>
    </row>
    <row r="107" spans="3:7">
      <c r="C107" s="136"/>
      <c r="G107" s="136"/>
    </row>
    <row r="108" spans="3:7">
      <c r="C108" s="136"/>
      <c r="G108" s="136"/>
    </row>
    <row r="109" spans="3:7">
      <c r="C109" s="136"/>
      <c r="G109" s="136"/>
    </row>
    <row r="110" spans="3:7">
      <c r="C110" s="136"/>
      <c r="G110" s="136"/>
    </row>
    <row r="111" spans="3:7">
      <c r="C111" s="136"/>
      <c r="G111" s="136"/>
    </row>
    <row r="112" spans="3:7">
      <c r="C112" s="136"/>
      <c r="G112" s="136"/>
    </row>
    <row r="113" spans="3:7">
      <c r="C113" s="136"/>
      <c r="G113" s="136"/>
    </row>
    <row r="114" spans="3:7">
      <c r="C114" s="136"/>
      <c r="G114" s="136"/>
    </row>
    <row r="115" spans="3:7">
      <c r="C115" s="136"/>
      <c r="G115" s="136"/>
    </row>
    <row r="116" spans="3:7">
      <c r="C116" s="136"/>
      <c r="G116" s="136"/>
    </row>
    <row r="117" spans="3:7">
      <c r="C117" s="136"/>
      <c r="G117" s="136"/>
    </row>
    <row r="118" spans="3:7">
      <c r="C118" s="136"/>
      <c r="G118" s="136"/>
    </row>
    <row r="119" spans="3:7">
      <c r="C119" s="136"/>
      <c r="G119" s="136"/>
    </row>
    <row r="120" spans="3:7">
      <c r="C120" s="136"/>
      <c r="G120" s="136"/>
    </row>
    <row r="121" spans="3:7">
      <c r="C121" s="136"/>
      <c r="G121" s="136"/>
    </row>
    <row r="122" spans="3:7">
      <c r="C122" s="136"/>
      <c r="G122" s="136"/>
    </row>
    <row r="123" spans="3:7">
      <c r="C123" s="136"/>
      <c r="G123" s="136"/>
    </row>
    <row r="124" spans="3:7">
      <c r="C124" s="136"/>
      <c r="G124" s="136"/>
    </row>
    <row r="125" spans="3:7">
      <c r="C125" s="136"/>
      <c r="G125" s="136"/>
    </row>
    <row r="126" spans="3:7">
      <c r="C126" s="136"/>
      <c r="G126" s="136"/>
    </row>
    <row r="127" spans="3:7">
      <c r="C127" s="136"/>
      <c r="G127" s="136"/>
    </row>
    <row r="128" spans="3:7">
      <c r="C128" s="136"/>
      <c r="G128" s="136"/>
    </row>
    <row r="129" spans="3:7">
      <c r="C129" s="136"/>
      <c r="G129" s="136"/>
    </row>
    <row r="130" spans="3:7">
      <c r="C130" s="136"/>
      <c r="G130" s="136"/>
    </row>
    <row r="131" spans="3:7">
      <c r="C131" s="136"/>
      <c r="G131" s="136"/>
    </row>
    <row r="132" spans="3:7">
      <c r="C132" s="136"/>
      <c r="G132" s="136"/>
    </row>
    <row r="133" spans="3:7">
      <c r="C133" s="136"/>
      <c r="G133" s="136"/>
    </row>
    <row r="134" spans="3:7">
      <c r="C134" s="136"/>
      <c r="G134" s="136"/>
    </row>
    <row r="135" spans="3:7">
      <c r="C135" s="136"/>
      <c r="G135" s="136"/>
    </row>
    <row r="136" spans="3:7">
      <c r="C136" s="136"/>
      <c r="G136" s="136"/>
    </row>
    <row r="137" spans="3:7">
      <c r="C137" s="136"/>
      <c r="G137" s="136"/>
    </row>
    <row r="138" spans="3:7">
      <c r="C138" s="136"/>
      <c r="G138" s="136"/>
    </row>
    <row r="139" spans="3:7">
      <c r="C139" s="136"/>
      <c r="G139" s="136"/>
    </row>
    <row r="140" spans="3:7">
      <c r="C140" s="136"/>
      <c r="G140" s="136"/>
    </row>
    <row r="141" spans="3:7">
      <c r="C141" s="136"/>
      <c r="G141" s="136"/>
    </row>
    <row r="142" spans="3:7">
      <c r="C142" s="136"/>
      <c r="G142" s="136"/>
    </row>
    <row r="143" spans="3:7">
      <c r="C143" s="136"/>
      <c r="G143" s="136"/>
    </row>
    <row r="144" spans="3:7">
      <c r="C144" s="136"/>
      <c r="G144" s="136"/>
    </row>
    <row r="145" spans="3:7">
      <c r="C145" s="136"/>
      <c r="G145" s="136"/>
    </row>
    <row r="146" spans="3:7">
      <c r="C146" s="136"/>
      <c r="G146" s="136"/>
    </row>
    <row r="147" spans="3:7">
      <c r="C147" s="136"/>
      <c r="G147" s="136"/>
    </row>
    <row r="148" spans="3:7">
      <c r="C148" s="136"/>
      <c r="G148" s="136"/>
    </row>
    <row r="149" spans="3:7">
      <c r="C149" s="136"/>
      <c r="G149" s="136"/>
    </row>
    <row r="150" spans="3:7">
      <c r="C150" s="136"/>
      <c r="G150" s="136"/>
    </row>
    <row r="151" spans="3:7">
      <c r="C151" s="136"/>
      <c r="G151" s="136"/>
    </row>
    <row r="152" spans="3:7">
      <c r="C152" s="136"/>
      <c r="G152" s="136"/>
    </row>
    <row r="153" spans="3:7">
      <c r="C153" s="136"/>
      <c r="G153" s="136"/>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zoomScale="115" zoomScaleNormal="115" workbookViewId="0">
      <selection activeCell="C7" sqref="C7"/>
    </sheetView>
  </sheetViews>
  <sheetFormatPr defaultColWidth="9.42578125" defaultRowHeight="15"/>
  <cols>
    <col min="1" max="1" width="4.42578125" customWidth="1"/>
    <col min="2" max="2" width="2.42578125" customWidth="1"/>
    <col min="3" max="3" width="63.42578125" customWidth="1"/>
    <col min="4" max="4" width="53" bestFit="1" customWidth="1"/>
  </cols>
  <sheetData>
    <row r="1" spans="1:4">
      <c r="A1" s="1" t="s">
        <v>0</v>
      </c>
      <c r="B1" s="1"/>
    </row>
    <row r="2" spans="1:4">
      <c r="A2" s="30" t="s">
        <v>1</v>
      </c>
      <c r="B2" s="30"/>
      <c r="C2" s="31" t="s">
        <v>2</v>
      </c>
      <c r="D2" t="s">
        <v>3</v>
      </c>
    </row>
    <row r="3" spans="1:4">
      <c r="A3" s="1">
        <v>1</v>
      </c>
      <c r="B3" s="1" t="s">
        <v>4</v>
      </c>
      <c r="C3" s="31" t="s">
        <v>289</v>
      </c>
      <c r="D3" t="s">
        <v>5</v>
      </c>
    </row>
    <row r="4" spans="1:4">
      <c r="A4" s="1">
        <v>2</v>
      </c>
      <c r="B4" s="1" t="s">
        <v>6</v>
      </c>
      <c r="C4" s="31" t="s">
        <v>290</v>
      </c>
      <c r="D4" t="s">
        <v>7</v>
      </c>
    </row>
    <row r="5" spans="1:4">
      <c r="A5" s="1"/>
      <c r="B5" s="1" t="s">
        <v>8</v>
      </c>
      <c r="C5" s="31" t="s">
        <v>291</v>
      </c>
      <c r="D5" t="s">
        <v>9</v>
      </c>
    </row>
    <row r="6" spans="1:4">
      <c r="A6" s="1">
        <v>3</v>
      </c>
      <c r="B6" s="1" t="s">
        <v>6</v>
      </c>
      <c r="C6" s="31" t="s">
        <v>292</v>
      </c>
      <c r="D6" t="s">
        <v>7</v>
      </c>
    </row>
    <row r="7" spans="1:4">
      <c r="A7" s="1"/>
      <c r="B7" s="1" t="s">
        <v>8</v>
      </c>
      <c r="C7" s="31" t="s">
        <v>293</v>
      </c>
      <c r="D7" t="s">
        <v>9</v>
      </c>
    </row>
    <row r="8" spans="1:4">
      <c r="A8" s="1">
        <v>4</v>
      </c>
      <c r="B8" s="1" t="s">
        <v>4</v>
      </c>
      <c r="C8" s="31" t="s">
        <v>10</v>
      </c>
      <c r="D8" t="s">
        <v>11</v>
      </c>
    </row>
    <row r="9" spans="1:4">
      <c r="A9" s="1">
        <v>5</v>
      </c>
      <c r="B9" s="1" t="s">
        <v>6</v>
      </c>
      <c r="C9" s="31" t="s">
        <v>12</v>
      </c>
      <c r="D9" t="s">
        <v>13</v>
      </c>
    </row>
    <row r="10" spans="1:4">
      <c r="A10" s="1"/>
      <c r="B10" s="1" t="s">
        <v>8</v>
      </c>
      <c r="C10" s="31" t="s">
        <v>12</v>
      </c>
      <c r="D10" t="s">
        <v>9</v>
      </c>
    </row>
    <row r="11" spans="1:4">
      <c r="A11" s="1">
        <v>6</v>
      </c>
      <c r="B11" s="1" t="s">
        <v>6</v>
      </c>
      <c r="C11" s="31" t="s">
        <v>14</v>
      </c>
      <c r="D11" t="s">
        <v>13</v>
      </c>
    </row>
    <row r="12" spans="1:4">
      <c r="A12" s="1"/>
      <c r="B12" s="1" t="s">
        <v>8</v>
      </c>
      <c r="C12" s="31" t="s">
        <v>14</v>
      </c>
      <c r="D12" t="s">
        <v>9</v>
      </c>
    </row>
    <row r="13" spans="1:4">
      <c r="A13" s="1">
        <v>7</v>
      </c>
      <c r="B13" s="1" t="s">
        <v>6</v>
      </c>
      <c r="C13" s="31" t="s">
        <v>15</v>
      </c>
      <c r="D13" t="s">
        <v>13</v>
      </c>
    </row>
    <row r="14" spans="1:4">
      <c r="A14" s="1"/>
      <c r="B14" s="1" t="s">
        <v>8</v>
      </c>
      <c r="C14" s="31" t="s">
        <v>15</v>
      </c>
      <c r="D14" t="s">
        <v>9</v>
      </c>
    </row>
    <row r="15" spans="1:4">
      <c r="A15" s="1">
        <v>8</v>
      </c>
      <c r="B15" s="1" t="s">
        <v>6</v>
      </c>
      <c r="C15" s="31" t="s">
        <v>16</v>
      </c>
      <c r="D15" t="s">
        <v>13</v>
      </c>
    </row>
    <row r="16" spans="1:4">
      <c r="A16" s="1"/>
      <c r="B16" s="1" t="s">
        <v>8</v>
      </c>
      <c r="C16" s="31" t="s">
        <v>16</v>
      </c>
      <c r="D16" t="s">
        <v>9</v>
      </c>
    </row>
    <row r="17" spans="1:4">
      <c r="A17" s="1">
        <v>9</v>
      </c>
      <c r="B17" s="1" t="s">
        <v>4</v>
      </c>
      <c r="C17" s="31" t="s">
        <v>17</v>
      </c>
      <c r="D17" t="s">
        <v>9</v>
      </c>
    </row>
    <row r="18" spans="1:4">
      <c r="A18" s="1">
        <v>10</v>
      </c>
      <c r="B18" s="1" t="s">
        <v>4</v>
      </c>
      <c r="C18" s="31" t="s">
        <v>18</v>
      </c>
      <c r="D18" t="s">
        <v>9</v>
      </c>
    </row>
    <row r="19" spans="1:4">
      <c r="A19" s="1">
        <v>11</v>
      </c>
      <c r="B19" s="1" t="s">
        <v>4</v>
      </c>
      <c r="C19" s="31" t="s">
        <v>19</v>
      </c>
      <c r="D19" t="s">
        <v>20</v>
      </c>
    </row>
    <row r="20" spans="1:4">
      <c r="A20" s="1">
        <v>12</v>
      </c>
      <c r="B20" s="1" t="s">
        <v>4</v>
      </c>
      <c r="C20" s="62" t="s">
        <v>21</v>
      </c>
      <c r="D20" t="s">
        <v>22</v>
      </c>
    </row>
  </sheetData>
  <hyperlinks>
    <hyperlink ref="C2" location="'A. General Information'!A1" display="General information " xr:uid="{A077CA7F-7C0D-49BE-8440-A00EA1EAB7DD}"/>
    <hyperlink ref="C3" location="'1_global debt figures 2022Q4'!A1" display="Global debt figures 2022Q4" xr:uid="{A91564BA-12AA-4D55-B9AF-62D05A32715A}"/>
    <hyperlink ref="C4" location="'2a_mature markets 2022Q4'!A1" display="Mature markets 2022Q4" xr:uid="{A170D18E-5581-4F0D-8499-667EA2DC875A}"/>
    <hyperlink ref="C5" location="'2b_mature markets 2022Q4 USD'!A1" display="Mature markets 2022Q4 in USD by country " xr:uid="{E5D90869-6965-4CB4-8945-6B59B32D17A7}"/>
    <hyperlink ref="C6" location="'3a_emerging markets 2022Q4'!A1" display="Emerging markets 2022Q4" xr:uid="{59970EF1-4456-4C28-A858-154DFA70F657}"/>
    <hyperlink ref="C7" location="'3b_emerging markets 2022Q4 USD'!A1" display="Emerging markets 2022Q4 in USD by country " xr:uid="{6C9F073F-51EF-4DEA-92F4-EA4C9DC67884}"/>
    <hyperlink ref="C8" location="'4_foreign owner. of govt. sec.'!A1" display="Foreign ownership of emerging market government bond market " xr:uid="{D45679E5-ABC7-4090-98A6-55EDE6D01C73}"/>
    <hyperlink ref="C9" location="'5a_NFC debt curr breakdown'!A1" display="Emerging market non-financial corporates debt currency breakdown " xr:uid="{6DCB0EEC-E487-4119-99DC-57E4E969F912}"/>
    <hyperlink ref="C10" location="'5b_NFC debt curr breakdown USD'!A1" display="Emerging market non-financial corporates debt currency breakdown " xr:uid="{9A7F21FC-27B0-4139-A4CA-B28ED176BF46}"/>
    <hyperlink ref="C11" location="'6a_FS debt curr breakdown'!A1" display="Emerging market financial sector debt currency breakdown " xr:uid="{52CA4ABA-7235-4BFF-B046-C3B7C5FB6731}"/>
    <hyperlink ref="C12" location="'6b_FS debt curr breakdown USD'!A1" display="Emerging market financial sector debt currency breakdown " xr:uid="{C2F65C33-FC3A-4EF3-9963-B00AE71AEDAC}"/>
    <hyperlink ref="C13" location="'7a_Gov debt curr breakdown'!A1" display="Emerging market government debt currency breakdown " xr:uid="{A949CE2B-43C2-4184-9EB4-72C676F1E202}"/>
    <hyperlink ref="C14" location="'7b_Gov debt curr breakdown USD'!A1" display="Emerging market government debt currency breakdown " xr:uid="{1DB674B4-6A68-4A7C-8CC4-3D16E1C612BE}"/>
    <hyperlink ref="C15" location="'8a_HH debt curr breakdown'!A1" display="Emerging market household debt currency breakdown " xr:uid="{77A320B5-F8A8-43E6-9C89-2036F854AD4D}"/>
    <hyperlink ref="C16" location="'8b_HH debt curr breakdown USD'!A1" display="Emerging market household debt currency breakdown " xr:uid="{EBFEE4AE-E125-4A6A-8F78-5976480539E3}"/>
    <hyperlink ref="C17" location="'9_EM bond redemption profile '!A1" display="Emerging market bond redemption profile" xr:uid="{04D3A414-43FF-4EA7-A195-C02FDE37360C}"/>
    <hyperlink ref="C18" location="'10_EM loan redemption profile'!A1" display="Emerging market loan redemption profile " xr:uid="{A3E56B4E-43C4-442B-929F-21759E7DB3C0}"/>
    <hyperlink ref="C19" location="'11_Global bond markets'!A1" display="Size of the global bond markets" xr:uid="{6F1924D7-9B40-4126-BEC6-26EA53A74DFF}"/>
    <hyperlink ref="C20" location="'12_SOE'!A1" display="Debt of state-owned enterprise (SOEs) in major emerging markets " xr:uid="{1B80F568-95C6-4434-9C65-000B9183E0AE}"/>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7"/>
  <sheetViews>
    <sheetView zoomScale="80" zoomScaleNormal="80" workbookViewId="0">
      <selection activeCell="Z22" sqref="Z22"/>
    </sheetView>
  </sheetViews>
  <sheetFormatPr defaultColWidth="8.5703125" defaultRowHeight="15"/>
  <cols>
    <col min="1" max="1" width="4.5703125" style="1" customWidth="1"/>
    <col min="22" max="22" width="13.42578125" customWidth="1"/>
  </cols>
  <sheetData>
    <row r="1" spans="1:22">
      <c r="A1" s="62" t="s">
        <v>23</v>
      </c>
    </row>
    <row r="2" spans="1:22">
      <c r="A2" s="1" t="s">
        <v>24</v>
      </c>
    </row>
    <row r="4" spans="1:22" ht="14.45" customHeight="1">
      <c r="A4" s="1">
        <v>1</v>
      </c>
      <c r="B4" s="148" t="s">
        <v>298</v>
      </c>
      <c r="C4" s="148"/>
      <c r="D4" s="148"/>
      <c r="E4" s="148"/>
      <c r="F4" s="148"/>
      <c r="G4" s="148"/>
      <c r="H4" s="148"/>
      <c r="I4" s="148"/>
      <c r="J4" s="148"/>
      <c r="K4" s="148"/>
      <c r="L4" s="148"/>
      <c r="M4" s="148"/>
      <c r="N4" s="148"/>
      <c r="O4" s="148"/>
      <c r="P4" s="148"/>
      <c r="Q4" s="148"/>
      <c r="R4" s="148"/>
      <c r="S4" s="148"/>
      <c r="T4" s="148"/>
      <c r="U4" s="148"/>
      <c r="V4" s="148"/>
    </row>
    <row r="5" spans="1:22">
      <c r="B5" s="148"/>
      <c r="C5" s="148"/>
      <c r="D5" s="148"/>
      <c r="E5" s="148"/>
      <c r="F5" s="148"/>
      <c r="G5" s="148"/>
      <c r="H5" s="148"/>
      <c r="I5" s="148"/>
      <c r="J5" s="148"/>
      <c r="K5" s="148"/>
      <c r="L5" s="148"/>
      <c r="M5" s="148"/>
      <c r="N5" s="148"/>
      <c r="O5" s="148"/>
      <c r="P5" s="148"/>
      <c r="Q5" s="148"/>
      <c r="R5" s="148"/>
      <c r="S5" s="148"/>
      <c r="T5" s="148"/>
      <c r="U5" s="148"/>
      <c r="V5" s="148"/>
    </row>
    <row r="6" spans="1:22">
      <c r="B6" s="148"/>
      <c r="C6" s="148"/>
      <c r="D6" s="148"/>
      <c r="E6" s="148"/>
      <c r="F6" s="148"/>
      <c r="G6" s="148"/>
      <c r="H6" s="148"/>
      <c r="I6" s="148"/>
      <c r="J6" s="148"/>
      <c r="K6" s="148"/>
      <c r="L6" s="148"/>
      <c r="M6" s="148"/>
      <c r="N6" s="148"/>
      <c r="O6" s="148"/>
      <c r="P6" s="148"/>
      <c r="Q6" s="148"/>
      <c r="R6" s="148"/>
      <c r="S6" s="148"/>
      <c r="T6" s="148"/>
      <c r="U6" s="148"/>
      <c r="V6" s="148"/>
    </row>
    <row r="7" spans="1:22">
      <c r="B7" s="53"/>
      <c r="C7" s="53"/>
      <c r="D7" s="53"/>
      <c r="E7" s="53"/>
      <c r="F7" s="53"/>
      <c r="G7" s="53"/>
      <c r="H7" s="53"/>
      <c r="I7" s="53"/>
      <c r="J7" s="53"/>
      <c r="K7" s="53"/>
      <c r="L7" s="53"/>
      <c r="M7" s="53"/>
      <c r="N7" s="53"/>
      <c r="O7" s="53"/>
      <c r="P7" s="53"/>
      <c r="Q7" s="53"/>
      <c r="R7" s="53"/>
      <c r="S7" s="53"/>
      <c r="T7" s="53"/>
      <c r="U7" s="53"/>
      <c r="V7" s="53"/>
    </row>
    <row r="8" spans="1:22" ht="15" customHeight="1">
      <c r="A8" s="1">
        <v>2</v>
      </c>
      <c r="B8" s="148" t="s">
        <v>278</v>
      </c>
      <c r="C8" s="148"/>
      <c r="D8" s="148"/>
      <c r="E8" s="148"/>
      <c r="F8" s="148"/>
      <c r="G8" s="148"/>
      <c r="H8" s="148"/>
      <c r="I8" s="148"/>
      <c r="J8" s="148"/>
      <c r="K8" s="148"/>
      <c r="L8" s="148"/>
      <c r="M8" s="148"/>
      <c r="N8" s="148"/>
      <c r="O8" s="148"/>
      <c r="P8" s="148"/>
      <c r="Q8" s="148"/>
      <c r="R8" s="148"/>
      <c r="S8" s="148"/>
      <c r="T8" s="148"/>
      <c r="U8" s="148"/>
      <c r="V8" s="148"/>
    </row>
    <row r="9" spans="1:22" ht="15" customHeight="1">
      <c r="B9" s="53"/>
      <c r="C9" s="53"/>
      <c r="D9" s="53"/>
      <c r="E9" s="53"/>
      <c r="F9" s="53"/>
      <c r="G9" s="53"/>
      <c r="H9" s="53"/>
      <c r="I9" s="53"/>
      <c r="J9" s="53"/>
      <c r="K9" s="53"/>
      <c r="L9" s="53"/>
      <c r="M9" s="53"/>
      <c r="N9" s="53"/>
      <c r="O9" s="53"/>
      <c r="P9" s="53"/>
      <c r="Q9" s="53"/>
      <c r="R9" s="53"/>
      <c r="S9" s="53"/>
      <c r="T9" s="53"/>
      <c r="U9" s="53"/>
      <c r="V9" s="53"/>
    </row>
    <row r="10" spans="1:22">
      <c r="A10" s="1">
        <v>3</v>
      </c>
      <c r="B10" s="148" t="s">
        <v>295</v>
      </c>
      <c r="C10" s="148"/>
      <c r="D10" s="148"/>
      <c r="E10" s="148"/>
      <c r="F10" s="148"/>
      <c r="G10" s="148"/>
      <c r="H10" s="148"/>
      <c r="I10" s="148"/>
      <c r="J10" s="148"/>
      <c r="K10" s="148"/>
      <c r="L10" s="148"/>
      <c r="M10" s="148"/>
      <c r="N10" s="148"/>
      <c r="O10" s="148"/>
      <c r="P10" s="148"/>
      <c r="Q10" s="148"/>
      <c r="R10" s="148"/>
      <c r="S10" s="148"/>
      <c r="T10" s="148"/>
      <c r="U10" s="148"/>
      <c r="V10" s="148"/>
    </row>
    <row r="11" spans="1:22">
      <c r="B11" s="148"/>
      <c r="C11" s="148"/>
      <c r="D11" s="148"/>
      <c r="E11" s="148"/>
      <c r="F11" s="148"/>
      <c r="G11" s="148"/>
      <c r="H11" s="148"/>
      <c r="I11" s="148"/>
      <c r="J11" s="148"/>
      <c r="K11" s="148"/>
      <c r="L11" s="148"/>
      <c r="M11" s="148"/>
      <c r="N11" s="148"/>
      <c r="O11" s="148"/>
      <c r="P11" s="148"/>
      <c r="Q11" s="148"/>
      <c r="R11" s="148"/>
      <c r="S11" s="148"/>
      <c r="T11" s="148"/>
      <c r="U11" s="148"/>
      <c r="V11" s="148"/>
    </row>
    <row r="12" spans="1:22">
      <c r="B12" s="53"/>
      <c r="C12" s="53"/>
      <c r="D12" s="53"/>
      <c r="E12" s="53"/>
      <c r="F12" s="53"/>
      <c r="G12" s="53"/>
      <c r="H12" s="53"/>
      <c r="I12" s="53"/>
      <c r="J12" s="53"/>
      <c r="K12" s="53"/>
      <c r="L12" s="53"/>
      <c r="M12" s="53"/>
      <c r="N12" s="53"/>
      <c r="O12" s="53"/>
      <c r="P12" s="53"/>
      <c r="Q12" s="53"/>
      <c r="R12" s="53"/>
      <c r="S12" s="53"/>
      <c r="T12" s="53"/>
      <c r="U12" s="53"/>
      <c r="V12" s="53"/>
    </row>
    <row r="13" spans="1:22">
      <c r="A13" s="1">
        <v>4</v>
      </c>
      <c r="B13" s="148" t="s">
        <v>25</v>
      </c>
      <c r="C13" s="148"/>
      <c r="D13" s="148"/>
      <c r="E13" s="148"/>
      <c r="F13" s="148"/>
      <c r="G13" s="148"/>
      <c r="H13" s="148"/>
      <c r="I13" s="148"/>
      <c r="J13" s="148"/>
      <c r="K13" s="148"/>
      <c r="L13" s="148"/>
      <c r="M13" s="148"/>
      <c r="N13" s="148"/>
      <c r="O13" s="148"/>
      <c r="P13" s="148"/>
      <c r="Q13" s="148"/>
      <c r="R13" s="148"/>
      <c r="S13" s="148"/>
      <c r="T13" s="148"/>
      <c r="U13" s="148"/>
      <c r="V13" s="148"/>
    </row>
    <row r="14" spans="1:22">
      <c r="B14" s="148"/>
      <c r="C14" s="148"/>
      <c r="D14" s="148"/>
      <c r="E14" s="148"/>
      <c r="F14" s="148"/>
      <c r="G14" s="148"/>
      <c r="H14" s="148"/>
      <c r="I14" s="148"/>
      <c r="J14" s="148"/>
      <c r="K14" s="148"/>
      <c r="L14" s="148"/>
      <c r="M14" s="148"/>
      <c r="N14" s="148"/>
      <c r="O14" s="148"/>
      <c r="P14" s="148"/>
      <c r="Q14" s="148"/>
      <c r="R14" s="148"/>
      <c r="S14" s="148"/>
      <c r="T14" s="148"/>
      <c r="U14" s="148"/>
      <c r="V14" s="148"/>
    </row>
    <row r="15" spans="1:22">
      <c r="B15" s="148"/>
      <c r="C15" s="148"/>
      <c r="D15" s="148"/>
      <c r="E15" s="148"/>
      <c r="F15" s="148"/>
      <c r="G15" s="148"/>
      <c r="H15" s="148"/>
      <c r="I15" s="148"/>
      <c r="J15" s="148"/>
      <c r="K15" s="148"/>
      <c r="L15" s="148"/>
      <c r="M15" s="148"/>
      <c r="N15" s="148"/>
      <c r="O15" s="148"/>
      <c r="P15" s="148"/>
      <c r="Q15" s="148"/>
      <c r="R15" s="148"/>
      <c r="S15" s="148"/>
      <c r="T15" s="148"/>
      <c r="U15" s="148"/>
      <c r="V15" s="148"/>
    </row>
    <row r="16" spans="1:22">
      <c r="B16" s="53"/>
      <c r="C16" s="53"/>
      <c r="D16" s="53"/>
      <c r="E16" s="53"/>
      <c r="F16" s="53"/>
      <c r="G16" s="53"/>
      <c r="H16" s="53"/>
      <c r="I16" s="53"/>
      <c r="J16" s="53"/>
      <c r="K16" s="53"/>
      <c r="L16" s="53"/>
      <c r="M16" s="53"/>
      <c r="N16" s="53"/>
      <c r="O16" s="53"/>
      <c r="P16" s="53"/>
      <c r="Q16" s="53"/>
      <c r="R16" s="53"/>
      <c r="S16" s="53"/>
      <c r="T16" s="53"/>
      <c r="U16" s="53"/>
      <c r="V16" s="53"/>
    </row>
    <row r="17" spans="1:22">
      <c r="A17" s="1">
        <v>5</v>
      </c>
      <c r="B17" s="149" t="s">
        <v>26</v>
      </c>
      <c r="C17" s="149"/>
      <c r="D17" s="149"/>
      <c r="E17" s="149"/>
      <c r="F17" s="149"/>
      <c r="G17" s="149"/>
      <c r="H17" s="149"/>
      <c r="I17" s="149"/>
      <c r="J17" s="149"/>
      <c r="K17" s="149"/>
      <c r="L17" s="149"/>
      <c r="M17" s="149"/>
      <c r="N17" s="149"/>
      <c r="O17" s="149"/>
      <c r="P17" s="149"/>
      <c r="Q17" s="149"/>
      <c r="R17" s="149"/>
      <c r="S17" s="149"/>
      <c r="T17" s="149"/>
      <c r="U17" s="149"/>
      <c r="V17" s="149"/>
    </row>
    <row r="18" spans="1:22">
      <c r="B18" s="32" t="s">
        <v>4</v>
      </c>
      <c r="C18" t="s">
        <v>27</v>
      </c>
      <c r="D18" s="29"/>
      <c r="E18" s="29"/>
      <c r="F18" s="29"/>
      <c r="G18" s="29"/>
      <c r="H18" s="29"/>
      <c r="I18" s="29"/>
      <c r="J18" s="29"/>
      <c r="K18" s="29"/>
      <c r="L18" s="29"/>
      <c r="M18" s="29"/>
      <c r="N18" s="29"/>
      <c r="O18" s="29"/>
      <c r="P18" s="29"/>
      <c r="Q18" s="29"/>
      <c r="R18" s="29"/>
      <c r="S18" s="29"/>
      <c r="T18" s="29"/>
      <c r="U18" s="29"/>
      <c r="V18" s="29"/>
    </row>
    <row r="19" spans="1:22">
      <c r="B19" s="32" t="s">
        <v>4</v>
      </c>
      <c r="C19" s="29" t="s">
        <v>28</v>
      </c>
      <c r="D19" s="29"/>
      <c r="E19" s="29"/>
      <c r="F19" s="29"/>
      <c r="G19" s="29"/>
      <c r="H19" s="29"/>
      <c r="I19" s="29"/>
      <c r="J19" s="29"/>
      <c r="K19" s="29"/>
      <c r="L19" s="29"/>
      <c r="M19" s="29"/>
      <c r="N19" s="29"/>
      <c r="O19" s="29"/>
      <c r="P19" s="29"/>
      <c r="Q19" s="29"/>
      <c r="R19" s="29"/>
      <c r="S19" s="29"/>
      <c r="T19" s="29"/>
      <c r="U19" s="29"/>
    </row>
    <row r="20" spans="1:22">
      <c r="B20" s="32" t="s">
        <v>4</v>
      </c>
      <c r="C20" s="29" t="s">
        <v>29</v>
      </c>
      <c r="D20" s="29"/>
      <c r="E20" s="29"/>
      <c r="F20" s="29"/>
      <c r="G20" s="29"/>
      <c r="H20" s="29"/>
      <c r="I20" s="29"/>
      <c r="J20" s="29"/>
      <c r="K20" s="29"/>
      <c r="L20" s="29"/>
      <c r="M20" s="29"/>
      <c r="N20" s="29"/>
      <c r="O20" s="29"/>
      <c r="P20" s="29"/>
      <c r="Q20" s="29"/>
      <c r="R20" s="29"/>
      <c r="S20" s="29"/>
      <c r="T20" s="29"/>
      <c r="U20" s="29"/>
    </row>
    <row r="21" spans="1:22">
      <c r="B21" s="32"/>
      <c r="C21" s="29"/>
      <c r="D21" s="29"/>
      <c r="E21" s="29"/>
      <c r="F21" s="29"/>
      <c r="G21" s="29"/>
      <c r="H21" s="29"/>
      <c r="I21" s="29"/>
      <c r="J21" s="29"/>
      <c r="K21" s="29"/>
      <c r="L21" s="29"/>
      <c r="M21" s="29"/>
      <c r="N21" s="29"/>
      <c r="O21" s="29"/>
      <c r="P21" s="29"/>
      <c r="Q21" s="29"/>
      <c r="R21" s="29"/>
      <c r="S21" s="29"/>
      <c r="T21" s="29"/>
      <c r="U21" s="29"/>
    </row>
    <row r="22" spans="1:22">
      <c r="A22" s="1">
        <v>6</v>
      </c>
      <c r="B22" s="148" t="s">
        <v>30</v>
      </c>
      <c r="C22" s="148"/>
      <c r="D22" s="148"/>
      <c r="E22" s="148"/>
      <c r="F22" s="148"/>
      <c r="G22" s="148"/>
      <c r="H22" s="148"/>
      <c r="I22" s="148"/>
      <c r="J22" s="148"/>
      <c r="K22" s="148"/>
      <c r="L22" s="148"/>
      <c r="M22" s="148"/>
      <c r="N22" s="148"/>
      <c r="O22" s="148"/>
      <c r="P22" s="148"/>
      <c r="Q22" s="148"/>
      <c r="R22" s="148"/>
      <c r="S22" s="148"/>
      <c r="T22" s="148"/>
      <c r="U22" s="148"/>
      <c r="V22" s="148"/>
    </row>
    <row r="23" spans="1:22">
      <c r="B23" s="148"/>
      <c r="C23" s="148"/>
      <c r="D23" s="148"/>
      <c r="E23" s="148"/>
      <c r="F23" s="148"/>
      <c r="G23" s="148"/>
      <c r="H23" s="148"/>
      <c r="I23" s="148"/>
      <c r="J23" s="148"/>
      <c r="K23" s="148"/>
      <c r="L23" s="148"/>
      <c r="M23" s="148"/>
      <c r="N23" s="148"/>
      <c r="O23" s="148"/>
      <c r="P23" s="148"/>
      <c r="Q23" s="148"/>
      <c r="R23" s="148"/>
      <c r="S23" s="148"/>
      <c r="T23" s="148"/>
      <c r="U23" s="148"/>
      <c r="V23" s="148"/>
    </row>
    <row r="24" spans="1:22">
      <c r="B24" s="29"/>
      <c r="C24" s="29"/>
      <c r="D24" s="29"/>
      <c r="E24" s="29"/>
      <c r="F24" s="29"/>
      <c r="G24" s="29"/>
      <c r="H24" s="29"/>
      <c r="I24" s="29"/>
      <c r="J24" s="29"/>
      <c r="K24" s="29"/>
      <c r="L24" s="29"/>
      <c r="M24" s="29"/>
      <c r="N24" s="29"/>
      <c r="O24" s="29"/>
      <c r="P24" s="29"/>
      <c r="Q24" s="29"/>
      <c r="R24" s="29"/>
      <c r="S24" s="29"/>
      <c r="T24" s="29"/>
      <c r="U24" s="29"/>
      <c r="V24" s="29"/>
    </row>
    <row r="25" spans="1:22">
      <c r="A25" s="1">
        <v>7</v>
      </c>
      <c r="B25" s="35" t="s">
        <v>31</v>
      </c>
    </row>
    <row r="27" spans="1:22">
      <c r="A27" s="1">
        <v>8</v>
      </c>
      <c r="B27" t="s">
        <v>32</v>
      </c>
    </row>
  </sheetData>
  <mergeCells count="6">
    <mergeCell ref="B4:V6"/>
    <mergeCell ref="B22:V23"/>
    <mergeCell ref="B8:V8"/>
    <mergeCell ref="B10:V11"/>
    <mergeCell ref="B13:V15"/>
    <mergeCell ref="B17:V17"/>
  </mergeCells>
  <hyperlinks>
    <hyperlink ref="A1" location="'Table of contents'!A1" display="Table of contents" xr:uid="{91C31B1C-5D3C-4271-A66C-8A883B413C89}"/>
  </hyperlinks>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8765E-68F4-4720-BBAD-B1D03AF03483}">
  <dimension ref="A1:W125"/>
  <sheetViews>
    <sheetView zoomScaleNormal="100" workbookViewId="0">
      <pane xSplit="1" ySplit="5" topLeftCell="B6" activePane="bottomRight" state="frozen"/>
      <selection pane="topRight" activeCell="B1" sqref="B1"/>
      <selection pane="bottomLeft" activeCell="A6" sqref="A6"/>
      <selection pane="bottomRight" activeCell="A23" sqref="A23"/>
    </sheetView>
  </sheetViews>
  <sheetFormatPr defaultColWidth="9.42578125" defaultRowHeight="15"/>
  <cols>
    <col min="1" max="1" width="21.42578125" customWidth="1"/>
    <col min="2" max="2" width="30.42578125" customWidth="1"/>
    <col min="3" max="3" width="24.42578125" customWidth="1"/>
    <col min="4" max="4" width="17" customWidth="1"/>
    <col min="5" max="5" width="26.42578125" customWidth="1"/>
    <col min="6" max="6" width="9.42578125" style="3"/>
    <col min="7" max="7" width="28" customWidth="1"/>
    <col min="8" max="8" width="15.85546875" bestFit="1" customWidth="1"/>
    <col min="9" max="9" width="24.5703125" bestFit="1" customWidth="1"/>
    <col min="10" max="10" width="16.85546875" bestFit="1" customWidth="1"/>
    <col min="11" max="11" width="26.42578125" bestFit="1" customWidth="1"/>
    <col min="12" max="12" width="6.85546875" bestFit="1" customWidth="1"/>
    <col min="15" max="15" width="23.42578125" customWidth="1"/>
    <col min="16" max="16" width="9" customWidth="1"/>
    <col min="17" max="17" width="10.28515625" bestFit="1" customWidth="1"/>
    <col min="18" max="18" width="7.85546875" customWidth="1"/>
  </cols>
  <sheetData>
    <row r="1" spans="1:23">
      <c r="A1" s="31" t="s">
        <v>23</v>
      </c>
    </row>
    <row r="2" spans="1:23" ht="26.25">
      <c r="A2" s="6" t="s">
        <v>33</v>
      </c>
      <c r="B2" s="6"/>
      <c r="C2" s="6"/>
      <c r="D2" s="6"/>
      <c r="E2" s="6"/>
      <c r="F2" s="7"/>
      <c r="G2" s="6" t="s">
        <v>33</v>
      </c>
    </row>
    <row r="3" spans="1:23" ht="19.5">
      <c r="A3" s="8" t="s">
        <v>34</v>
      </c>
      <c r="B3" s="8"/>
      <c r="C3" s="8"/>
      <c r="D3" s="8"/>
      <c r="E3" s="8"/>
      <c r="F3" s="9"/>
      <c r="G3" s="8" t="s">
        <v>35</v>
      </c>
    </row>
    <row r="4" spans="1:23" ht="19.5">
      <c r="A4" s="8" t="s">
        <v>294</v>
      </c>
      <c r="B4" s="8"/>
      <c r="C4" s="8"/>
      <c r="D4" s="8"/>
      <c r="E4" s="8"/>
      <c r="G4" s="8"/>
      <c r="H4" s="8"/>
    </row>
    <row r="5" spans="1:23" ht="19.5">
      <c r="B5" s="8" t="s">
        <v>36</v>
      </c>
      <c r="C5" s="8" t="s">
        <v>37</v>
      </c>
      <c r="D5" s="8" t="s">
        <v>38</v>
      </c>
      <c r="E5" s="8" t="s">
        <v>39</v>
      </c>
      <c r="G5" s="8"/>
      <c r="H5" s="8" t="s">
        <v>36</v>
      </c>
      <c r="I5" s="8" t="s">
        <v>37</v>
      </c>
      <c r="J5" s="8" t="s">
        <v>38</v>
      </c>
      <c r="K5" s="8" t="s">
        <v>39</v>
      </c>
      <c r="L5" s="8" t="s">
        <v>69</v>
      </c>
    </row>
    <row r="6" spans="1:23">
      <c r="A6" s="2">
        <v>36220</v>
      </c>
      <c r="B6" s="10">
        <v>43.876909577577663</v>
      </c>
      <c r="C6" s="10">
        <v>68.873619665081634</v>
      </c>
      <c r="D6" s="10">
        <v>58.572814689469354</v>
      </c>
      <c r="E6" s="10">
        <v>55.835556964354993</v>
      </c>
      <c r="F6" s="55"/>
      <c r="G6" s="2">
        <v>36220</v>
      </c>
      <c r="H6" s="10">
        <v>15.716972586467355</v>
      </c>
      <c r="I6" s="10">
        <v>21.964186228599843</v>
      </c>
      <c r="J6" s="10">
        <v>20.18684452933697</v>
      </c>
      <c r="K6" s="10">
        <v>20.787937190015136</v>
      </c>
      <c r="L6" s="10">
        <f t="shared" ref="L6:L37" si="0">SUM(H6:K6)</f>
        <v>78.655940534419301</v>
      </c>
      <c r="O6" s="147" t="s">
        <v>303</v>
      </c>
      <c r="P6" s="147"/>
      <c r="Q6" s="147"/>
      <c r="R6" s="147"/>
      <c r="S6" s="147"/>
      <c r="T6" s="147"/>
      <c r="U6" s="147"/>
      <c r="V6" s="147"/>
      <c r="W6" s="147"/>
    </row>
    <row r="7" spans="1:23" ht="15.75" thickBot="1">
      <c r="A7" s="2">
        <v>36312</v>
      </c>
      <c r="B7" s="10">
        <v>44.208895950391046</v>
      </c>
      <c r="C7" s="10">
        <v>68.681778762860802</v>
      </c>
      <c r="D7" s="10">
        <v>58.133016247423505</v>
      </c>
      <c r="E7" s="10">
        <v>55.278272826856842</v>
      </c>
      <c r="F7" s="55"/>
      <c r="G7" s="2">
        <v>36312</v>
      </c>
      <c r="H7" s="10">
        <v>15.77201567113819</v>
      </c>
      <c r="I7" s="10">
        <v>21.769375371845399</v>
      </c>
      <c r="J7" s="10">
        <v>19.985109811647892</v>
      </c>
      <c r="K7" s="10">
        <v>20.334732301173105</v>
      </c>
      <c r="L7" s="10">
        <f t="shared" si="0"/>
        <v>77.861233155804584</v>
      </c>
      <c r="O7" s="145" t="s">
        <v>306</v>
      </c>
      <c r="P7" s="145"/>
      <c r="Q7" s="145"/>
      <c r="R7" s="145"/>
      <c r="S7" s="145"/>
      <c r="T7" s="145"/>
      <c r="U7" s="145"/>
      <c r="V7" s="145"/>
      <c r="W7" s="145"/>
    </row>
    <row r="8" spans="1:23">
      <c r="A8" s="2">
        <v>36404</v>
      </c>
      <c r="B8" s="10">
        <v>44.516258518290563</v>
      </c>
      <c r="C8" s="10">
        <v>69.136387688930142</v>
      </c>
      <c r="D8" s="10">
        <v>57.514157137002059</v>
      </c>
      <c r="E8" s="10">
        <v>55.717176856984587</v>
      </c>
      <c r="F8" s="55"/>
      <c r="G8" s="2">
        <v>36404</v>
      </c>
      <c r="H8" s="10">
        <v>16.371845106379872</v>
      </c>
      <c r="I8" s="10">
        <v>22.588142364269711</v>
      </c>
      <c r="J8" s="10">
        <v>20.493305932319387</v>
      </c>
      <c r="K8" s="10">
        <v>21.287327686561614</v>
      </c>
      <c r="L8" s="10">
        <f t="shared" si="0"/>
        <v>80.740621089530578</v>
      </c>
      <c r="O8" s="69"/>
      <c r="P8" s="142" t="s">
        <v>69</v>
      </c>
      <c r="Q8" s="150"/>
      <c r="R8" s="153" t="s">
        <v>299</v>
      </c>
      <c r="S8" s="153"/>
      <c r="T8" s="154" t="s">
        <v>304</v>
      </c>
      <c r="U8" s="153"/>
      <c r="V8" s="153" t="s">
        <v>305</v>
      </c>
      <c r="W8" s="153"/>
    </row>
    <row r="9" spans="1:23">
      <c r="A9" s="2">
        <v>36495</v>
      </c>
      <c r="B9" s="10">
        <v>44.852579770135463</v>
      </c>
      <c r="C9" s="10">
        <v>71.054486447499627</v>
      </c>
      <c r="D9" s="10">
        <v>57.066105260410822</v>
      </c>
      <c r="E9" s="10">
        <v>57.243110291918256</v>
      </c>
      <c r="F9" s="55"/>
      <c r="G9" s="2">
        <v>36495</v>
      </c>
      <c r="H9" s="10">
        <v>16.727484308633244</v>
      </c>
      <c r="I9" s="10">
        <v>23.396411935708567</v>
      </c>
      <c r="J9" s="10">
        <v>20.782219372904727</v>
      </c>
      <c r="K9" s="10">
        <v>22.505599236337709</v>
      </c>
      <c r="L9" s="10">
        <f t="shared" si="0"/>
        <v>83.411714853584243</v>
      </c>
      <c r="O9" s="69"/>
      <c r="P9" s="72" t="s">
        <v>300</v>
      </c>
      <c r="Q9" s="87" t="s">
        <v>34</v>
      </c>
      <c r="R9" s="70" t="s">
        <v>300</v>
      </c>
      <c r="S9" s="78" t="s">
        <v>301</v>
      </c>
      <c r="T9" s="70" t="s">
        <v>300</v>
      </c>
      <c r="U9" s="78" t="s">
        <v>301</v>
      </c>
      <c r="V9" s="71" t="s">
        <v>300</v>
      </c>
      <c r="W9" s="80" t="s">
        <v>301</v>
      </c>
    </row>
    <row r="10" spans="1:23">
      <c r="A10" s="2">
        <v>36586</v>
      </c>
      <c r="B10" s="10">
        <v>45.142395325888423</v>
      </c>
      <c r="C10" s="10">
        <v>70.897135043382335</v>
      </c>
      <c r="D10" s="10">
        <v>56.434197593519357</v>
      </c>
      <c r="E10" s="10">
        <v>58.869491722197026</v>
      </c>
      <c r="F10" s="55"/>
      <c r="G10" s="2">
        <v>36586</v>
      </c>
      <c r="H10" s="10">
        <v>16.773223053848366</v>
      </c>
      <c r="I10" s="10">
        <v>23.237162547695974</v>
      </c>
      <c r="J10" s="10">
        <v>20.526260243274287</v>
      </c>
      <c r="K10" s="10">
        <v>22.583977046393159</v>
      </c>
      <c r="L10" s="10">
        <f t="shared" si="0"/>
        <v>83.120622891211781</v>
      </c>
      <c r="O10" s="100" t="s">
        <v>302</v>
      </c>
      <c r="P10" s="89">
        <f>L101</f>
        <v>298.96002954962478</v>
      </c>
      <c r="Q10" s="92">
        <f>L101/C109 *100</f>
        <v>330.32179048479185</v>
      </c>
      <c r="R10" s="89">
        <f>L101-L93</f>
        <v>5.9631439040312557</v>
      </c>
      <c r="S10" s="88">
        <f>100 * (L$101/L$93 - 1)</f>
        <v>2.0352243304197604</v>
      </c>
      <c r="T10" s="90">
        <f>L101-L81</f>
        <v>56.119722866366175</v>
      </c>
      <c r="U10" s="88">
        <f>100 * (L$101/L$81 - 1)</f>
        <v>23.109723271583672</v>
      </c>
      <c r="V10" s="90">
        <f>L101-L21</f>
        <v>203.41732389404243</v>
      </c>
      <c r="W10" s="91">
        <f>100 * (L$101/L$21 - 1)</f>
        <v>212.9072256204806</v>
      </c>
    </row>
    <row r="11" spans="1:23">
      <c r="A11" s="2">
        <v>36678</v>
      </c>
      <c r="B11" s="10">
        <v>45.143024654609647</v>
      </c>
      <c r="C11" s="10">
        <v>70.458839857925412</v>
      </c>
      <c r="D11" s="10">
        <v>55.713024927380175</v>
      </c>
      <c r="E11" s="10">
        <v>58.779318942252075</v>
      </c>
      <c r="F11" s="55"/>
      <c r="G11" s="2">
        <v>36678</v>
      </c>
      <c r="H11" s="10">
        <v>16.949531726420581</v>
      </c>
      <c r="I11" s="10">
        <v>23.443471353983007</v>
      </c>
      <c r="J11" s="10">
        <v>20.592347777266955</v>
      </c>
      <c r="K11" s="10">
        <v>22.670285190591446</v>
      </c>
      <c r="L11" s="10">
        <f t="shared" si="0"/>
        <v>83.655636048261982</v>
      </c>
      <c r="O11" s="101" t="s">
        <v>36</v>
      </c>
      <c r="P11" s="75">
        <f>H101</f>
        <v>56.997376501284691</v>
      </c>
      <c r="Q11" s="93">
        <f>B101</f>
        <v>62.976564081838106</v>
      </c>
      <c r="R11" s="75">
        <f>H101-H97</f>
        <v>0.2186478788693762</v>
      </c>
      <c r="S11" s="83">
        <f>100 * (H$101/H$97 - 1)</f>
        <v>0.38508766253539939</v>
      </c>
      <c r="T11" s="84">
        <f>H101-H81</f>
        <v>11.001408208099484</v>
      </c>
      <c r="U11" s="83">
        <f>100 * (H$101/H$81 - 1)</f>
        <v>23.918201130096573</v>
      </c>
      <c r="V11" s="86">
        <f>H101-H21</f>
        <v>37.100208046789845</v>
      </c>
      <c r="W11" s="85">
        <f>100 * (H$101/H$21 - 1)</f>
        <v>186.45973738242523</v>
      </c>
    </row>
    <row r="12" spans="1:23">
      <c r="A12" s="2">
        <v>36770</v>
      </c>
      <c r="B12" s="10">
        <v>45.361658700779131</v>
      </c>
      <c r="C12" s="10">
        <v>70.821152787885893</v>
      </c>
      <c r="D12" s="10">
        <v>54.848655411275793</v>
      </c>
      <c r="E12" s="10">
        <v>58.891376072957954</v>
      </c>
      <c r="F12" s="55"/>
      <c r="G12" s="2">
        <v>36770</v>
      </c>
      <c r="H12" s="10">
        <v>16.85413999178607</v>
      </c>
      <c r="I12" s="10">
        <v>23.231901884486824</v>
      </c>
      <c r="J12" s="10">
        <v>20.047129069329323</v>
      </c>
      <c r="K12" s="10">
        <v>22.555104662406389</v>
      </c>
      <c r="L12" s="10">
        <f t="shared" si="0"/>
        <v>82.68827560800861</v>
      </c>
      <c r="O12" s="101" t="s">
        <v>37</v>
      </c>
      <c r="P12" s="75">
        <f>I101</f>
        <v>89.734887506243382</v>
      </c>
      <c r="Q12" s="93">
        <f>C101</f>
        <v>96.951470189238066</v>
      </c>
      <c r="R12" s="75">
        <f>I101-I93</f>
        <v>3.8088318194732267</v>
      </c>
      <c r="S12" s="83">
        <f>100 * (I$101/I$93 - 1)</f>
        <v>4.4326855096872064</v>
      </c>
      <c r="T12" s="75">
        <f>I101-I81</f>
        <v>17.76470362442231</v>
      </c>
      <c r="U12" s="83">
        <f>100 * (I$101/I$81 - 1)</f>
        <v>24.683421197857314</v>
      </c>
      <c r="V12" s="75">
        <f>I101-I21</f>
        <v>63.8067875242496</v>
      </c>
      <c r="W12" s="85">
        <f>100 * (I$101/I$21 - 1)</f>
        <v>246.09125839749672</v>
      </c>
    </row>
    <row r="13" spans="1:23">
      <c r="A13" s="2">
        <v>36861</v>
      </c>
      <c r="B13" s="10">
        <v>45.506925594129541</v>
      </c>
      <c r="C13" s="10">
        <v>71.635004015563396</v>
      </c>
      <c r="D13" s="10">
        <v>54.462681160458274</v>
      </c>
      <c r="E13" s="10">
        <v>59.799618440311399</v>
      </c>
      <c r="F13" s="55"/>
      <c r="G13" s="2">
        <v>36861</v>
      </c>
      <c r="H13" s="10">
        <v>17.175898818466596</v>
      </c>
      <c r="I13" s="10">
        <v>23.79297731227847</v>
      </c>
      <c r="J13" s="10">
        <v>20.307230220555827</v>
      </c>
      <c r="K13" s="10">
        <v>23.29704168856836</v>
      </c>
      <c r="L13" s="10">
        <f t="shared" si="0"/>
        <v>84.573148039869253</v>
      </c>
      <c r="O13" s="101" t="s">
        <v>38</v>
      </c>
      <c r="P13" s="75">
        <f>J101</f>
        <v>84.117306677441078</v>
      </c>
      <c r="Q13" s="93">
        <f>D101</f>
        <v>97.032912798851456</v>
      </c>
      <c r="R13" s="84">
        <f>J101-J93</f>
        <v>-0.59255512321651338</v>
      </c>
      <c r="S13" s="83">
        <f>100 * (J$101/J$93 - 1)</f>
        <v>-0.69951137992756429</v>
      </c>
      <c r="T13" s="84">
        <f>J101-J81</f>
        <v>19.084327361705419</v>
      </c>
      <c r="U13" s="83">
        <f>100 * (J$101/J$81 - 1)</f>
        <v>29.345614429028167</v>
      </c>
      <c r="V13" s="86">
        <f>J101-J21</f>
        <v>61.647010656919363</v>
      </c>
      <c r="W13" s="85">
        <f>100 * (J$101/J$21 - 1)</f>
        <v>274.34890310576355</v>
      </c>
    </row>
    <row r="14" spans="1:23" ht="15.75" thickBot="1">
      <c r="A14" s="2">
        <v>36951</v>
      </c>
      <c r="B14" s="10">
        <v>45.474697503460987</v>
      </c>
      <c r="C14" s="10">
        <v>70.433284683839105</v>
      </c>
      <c r="D14" s="10">
        <v>54.782799417134314</v>
      </c>
      <c r="E14" s="10">
        <v>61.551175193183802</v>
      </c>
      <c r="F14" s="55"/>
      <c r="G14" s="2">
        <v>36951</v>
      </c>
      <c r="H14" s="10">
        <v>16.842909128564187</v>
      </c>
      <c r="I14" s="10">
        <v>23.124712096537717</v>
      </c>
      <c r="J14" s="10">
        <v>19.935672026691453</v>
      </c>
      <c r="K14" s="10">
        <v>23.430602842430979</v>
      </c>
      <c r="L14" s="10">
        <f t="shared" si="0"/>
        <v>83.333896094224343</v>
      </c>
      <c r="O14" s="102" t="s">
        <v>39</v>
      </c>
      <c r="P14" s="94">
        <f>K101</f>
        <v>68.110458864655641</v>
      </c>
      <c r="Q14" s="95">
        <f>E101</f>
        <v>80.335430532771994</v>
      </c>
      <c r="R14" s="96">
        <f>K101-K93</f>
        <v>-0.1298245229099706</v>
      </c>
      <c r="S14" s="97">
        <f>100 * (K$101/K$93 - 1)</f>
        <v>-0.19024616614301548</v>
      </c>
      <c r="T14" s="96">
        <f>K101-K81</f>
        <v>8.2692836721389895</v>
      </c>
      <c r="U14" s="97">
        <f>100 * (K$101/K$81 - 1)</f>
        <v>13.818718709209254</v>
      </c>
      <c r="V14" s="98">
        <f>K101-K21</f>
        <v>40.863317666083638</v>
      </c>
      <c r="W14" s="99">
        <f>100 * (K$101/K$81 - 1)</f>
        <v>13.818718709209254</v>
      </c>
    </row>
    <row r="15" spans="1:23">
      <c r="A15" s="2">
        <v>37043</v>
      </c>
      <c r="B15" s="10">
        <v>45.847324088426625</v>
      </c>
      <c r="C15" s="10">
        <v>70.788864269978774</v>
      </c>
      <c r="D15" s="10">
        <v>54.798679509903387</v>
      </c>
      <c r="E15" s="10">
        <v>61.309490617241245</v>
      </c>
      <c r="F15" s="55"/>
      <c r="G15" s="2">
        <v>37043</v>
      </c>
      <c r="H15" s="10">
        <v>16.859992485991793</v>
      </c>
      <c r="I15" s="10">
        <v>22.932886689690338</v>
      </c>
      <c r="J15" s="10">
        <v>19.647806291322414</v>
      </c>
      <c r="K15" s="10">
        <v>22.936216506984373</v>
      </c>
      <c r="L15" s="10">
        <f t="shared" si="0"/>
        <v>82.376901973988907</v>
      </c>
      <c r="O15" s="151" t="s">
        <v>308</v>
      </c>
      <c r="P15" s="151"/>
      <c r="Q15" s="151"/>
      <c r="R15" s="151"/>
      <c r="S15" s="151"/>
      <c r="T15" s="151"/>
      <c r="U15" s="151"/>
      <c r="V15" s="151"/>
      <c r="W15" s="151"/>
    </row>
    <row r="16" spans="1:23">
      <c r="A16" s="2">
        <v>37135</v>
      </c>
      <c r="B16" s="10">
        <v>46.528218922558217</v>
      </c>
      <c r="C16" s="10">
        <v>71.037082828277391</v>
      </c>
      <c r="D16" s="10">
        <v>55.216663331997673</v>
      </c>
      <c r="E16" s="10">
        <v>62.100815072360597</v>
      </c>
      <c r="F16" s="55"/>
      <c r="G16" s="2">
        <v>37135</v>
      </c>
      <c r="H16" s="10">
        <v>17.538881904254268</v>
      </c>
      <c r="I16" s="10">
        <v>23.622822052693621</v>
      </c>
      <c r="J16" s="10">
        <v>20.190114823747574</v>
      </c>
      <c r="K16" s="10">
        <v>23.83029535940053</v>
      </c>
      <c r="L16" s="10">
        <f t="shared" si="0"/>
        <v>85.18211414009599</v>
      </c>
      <c r="O16" s="152"/>
      <c r="P16" s="152"/>
      <c r="Q16" s="152"/>
      <c r="R16" s="152"/>
      <c r="S16" s="152"/>
      <c r="T16" s="152"/>
      <c r="U16" s="152"/>
      <c r="V16" s="152"/>
      <c r="W16" s="152"/>
    </row>
    <row r="17" spans="1:23">
      <c r="A17" s="2">
        <v>37226</v>
      </c>
      <c r="B17" s="10">
        <v>46.858287939532389</v>
      </c>
      <c r="C17" s="10">
        <v>71.66925426338058</v>
      </c>
      <c r="D17" s="10">
        <v>55.422731593121142</v>
      </c>
      <c r="E17" s="10">
        <v>62.773970297957376</v>
      </c>
      <c r="F17" s="55"/>
      <c r="G17" s="2">
        <v>37226</v>
      </c>
      <c r="H17" s="10">
        <v>17.550859057333611</v>
      </c>
      <c r="I17" s="10">
        <v>23.623779120106636</v>
      </c>
      <c r="J17" s="10">
        <v>20.110836120294366</v>
      </c>
      <c r="K17" s="10">
        <v>23.934570416783647</v>
      </c>
      <c r="L17" s="10">
        <f t="shared" si="0"/>
        <v>85.220044714518252</v>
      </c>
      <c r="O17" s="103" t="s">
        <v>307</v>
      </c>
      <c r="P17" s="103"/>
      <c r="Q17" s="103"/>
      <c r="R17" s="103"/>
      <c r="S17" s="103"/>
      <c r="T17" s="103"/>
      <c r="U17" s="103"/>
      <c r="V17" s="103"/>
      <c r="W17" s="103"/>
    </row>
    <row r="18" spans="1:23">
      <c r="A18" s="2">
        <v>37316</v>
      </c>
      <c r="B18" s="10">
        <v>47.567521775338136</v>
      </c>
      <c r="C18" s="10">
        <v>73.364310895981319</v>
      </c>
      <c r="D18" s="10">
        <v>55.970173326406069</v>
      </c>
      <c r="E18" s="10">
        <v>63.534309859307214</v>
      </c>
      <c r="F18" s="55"/>
      <c r="G18" s="2">
        <v>37316</v>
      </c>
      <c r="H18" s="10">
        <v>17.602871694915493</v>
      </c>
      <c r="I18" s="10">
        <v>23.47775766432051</v>
      </c>
      <c r="J18" s="10">
        <v>19.912904455939902</v>
      </c>
      <c r="K18" s="10">
        <v>24.105921980717252</v>
      </c>
      <c r="L18" s="10">
        <f t="shared" si="0"/>
        <v>85.099455795893149</v>
      </c>
    </row>
    <row r="19" spans="1:23">
      <c r="A19" s="2">
        <v>37408</v>
      </c>
      <c r="B19" s="10">
        <v>48.221628156560556</v>
      </c>
      <c r="C19" s="10">
        <v>73.813139689196035</v>
      </c>
      <c r="D19" s="10">
        <v>57.032966515881697</v>
      </c>
      <c r="E19" s="10">
        <v>64.508540219320949</v>
      </c>
      <c r="F19" s="55"/>
      <c r="G19" s="2">
        <v>37408</v>
      </c>
      <c r="H19" s="10">
        <v>18.714794869662612</v>
      </c>
      <c r="I19" s="10">
        <v>24.87609566800402</v>
      </c>
      <c r="J19" s="10">
        <v>21.327029796415076</v>
      </c>
      <c r="K19" s="10">
        <v>25.687255337600089</v>
      </c>
      <c r="L19" s="10">
        <f t="shared" si="0"/>
        <v>90.605175671681806</v>
      </c>
    </row>
    <row r="20" spans="1:23">
      <c r="A20" s="2">
        <v>37500</v>
      </c>
      <c r="B20" s="10">
        <v>48.788588486965416</v>
      </c>
      <c r="C20" s="10">
        <v>74.044814274937877</v>
      </c>
      <c r="D20" s="10">
        <v>57.862577163175878</v>
      </c>
      <c r="E20" s="10">
        <v>65.127525679514306</v>
      </c>
      <c r="F20" s="55"/>
      <c r="G20" s="2">
        <v>37500</v>
      </c>
      <c r="H20" s="10">
        <v>19.217811162863313</v>
      </c>
      <c r="I20" s="10">
        <v>25.24854619956022</v>
      </c>
      <c r="J20" s="10">
        <v>21.964286383100465</v>
      </c>
      <c r="K20" s="10">
        <v>26.386846292410524</v>
      </c>
      <c r="L20" s="10">
        <f t="shared" si="0"/>
        <v>92.817490037934533</v>
      </c>
    </row>
    <row r="21" spans="1:23">
      <c r="A21" s="2">
        <v>37591</v>
      </c>
      <c r="B21" s="10">
        <v>49.355105709072966</v>
      </c>
      <c r="C21" s="10">
        <v>74.066570865425831</v>
      </c>
      <c r="D21" s="10">
        <v>57.825165015913157</v>
      </c>
      <c r="E21" s="10">
        <v>65.781412940617656</v>
      </c>
      <c r="F21" s="55"/>
      <c r="G21" s="2">
        <v>37591</v>
      </c>
      <c r="H21" s="10">
        <v>19.897168454494846</v>
      </c>
      <c r="I21" s="10">
        <v>25.928099981993778</v>
      </c>
      <c r="J21" s="10">
        <v>22.470296020521715</v>
      </c>
      <c r="K21" s="10">
        <v>27.247141198572002</v>
      </c>
      <c r="L21" s="10">
        <f t="shared" si="0"/>
        <v>95.542705655582353</v>
      </c>
    </row>
    <row r="22" spans="1:23">
      <c r="A22" s="2">
        <v>37681</v>
      </c>
      <c r="B22" s="10">
        <v>49.8059549597805</v>
      </c>
      <c r="C22" s="10">
        <v>74.014076056297469</v>
      </c>
      <c r="D22" s="10">
        <v>58.330696987968039</v>
      </c>
      <c r="E22" s="10">
        <v>67.435592440205895</v>
      </c>
      <c r="F22" s="55"/>
      <c r="G22" s="2">
        <v>37681</v>
      </c>
      <c r="H22" s="10">
        <v>20.503126446766551</v>
      </c>
      <c r="I22" s="10">
        <v>26.436870983757551</v>
      </c>
      <c r="J22" s="10">
        <v>23.476417123499445</v>
      </c>
      <c r="K22" s="10">
        <v>28.692450066468012</v>
      </c>
      <c r="L22" s="10">
        <f t="shared" si="0"/>
        <v>99.108864620491559</v>
      </c>
    </row>
    <row r="23" spans="1:23">
      <c r="A23" s="2">
        <v>37773</v>
      </c>
      <c r="B23" s="10">
        <v>50.784490837610818</v>
      </c>
      <c r="C23" s="10">
        <v>74.463893377001</v>
      </c>
      <c r="D23" s="10">
        <v>59.058944934335109</v>
      </c>
      <c r="E23" s="10">
        <v>68.210125115102088</v>
      </c>
      <c r="F23" s="55"/>
      <c r="G23" s="2">
        <v>37773</v>
      </c>
      <c r="H23" s="10">
        <v>21.489067684437529</v>
      </c>
      <c r="I23" s="10">
        <v>27.29507752115946</v>
      </c>
      <c r="J23" s="10">
        <v>24.65112695444493</v>
      </c>
      <c r="K23" s="10">
        <v>29.829647084977744</v>
      </c>
      <c r="L23" s="10">
        <f t="shared" si="0"/>
        <v>103.26491924501966</v>
      </c>
    </row>
    <row r="24" spans="1:23">
      <c r="A24" s="2">
        <v>37865</v>
      </c>
      <c r="B24" s="10">
        <v>51.377522448006474</v>
      </c>
      <c r="C24" s="10">
        <v>74.289680415619287</v>
      </c>
      <c r="D24" s="10">
        <v>58.970798999224215</v>
      </c>
      <c r="E24" s="10">
        <v>69.033823819312161</v>
      </c>
      <c r="F24" s="55"/>
      <c r="G24" s="2">
        <v>37865</v>
      </c>
      <c r="H24" s="10">
        <v>22.126076424777626</v>
      </c>
      <c r="I24" s="10">
        <v>27.636325410906707</v>
      </c>
      <c r="J24" s="10">
        <v>24.994832894104213</v>
      </c>
      <c r="K24" s="10">
        <v>30.587254230873487</v>
      </c>
      <c r="L24" s="10">
        <f t="shared" si="0"/>
        <v>105.34448896066202</v>
      </c>
      <c r="Q24" s="22"/>
    </row>
    <row r="25" spans="1:23">
      <c r="A25" s="2">
        <v>37956</v>
      </c>
      <c r="B25" s="10">
        <v>51.916596320868841</v>
      </c>
      <c r="C25" s="10">
        <v>73.709950551608557</v>
      </c>
      <c r="D25" s="10">
        <v>58.681017929943046</v>
      </c>
      <c r="E25" s="10">
        <v>68.677641009874506</v>
      </c>
      <c r="F25" s="55"/>
      <c r="G25" s="2">
        <v>37956</v>
      </c>
      <c r="H25" s="10">
        <v>23.520668514089618</v>
      </c>
      <c r="I25" s="10">
        <v>29.177536010258326</v>
      </c>
      <c r="J25" s="10">
        <v>26.427175634954846</v>
      </c>
      <c r="K25" s="10">
        <v>32.248244756227734</v>
      </c>
      <c r="L25" s="10">
        <f t="shared" si="0"/>
        <v>111.37362491553053</v>
      </c>
    </row>
    <row r="26" spans="1:23">
      <c r="A26" s="2">
        <v>38047</v>
      </c>
      <c r="B26" s="10">
        <v>52.32325374969821</v>
      </c>
      <c r="C26" s="10">
        <v>74.007873699586952</v>
      </c>
      <c r="D26" s="10">
        <v>61.110436490104092</v>
      </c>
      <c r="E26" s="10">
        <v>70.022500694552448</v>
      </c>
      <c r="F26" s="55"/>
      <c r="G26" s="2">
        <v>38047</v>
      </c>
      <c r="H26" s="10">
        <v>23.952544508275167</v>
      </c>
      <c r="I26" s="10">
        <v>29.377958294734903</v>
      </c>
      <c r="J26" s="10">
        <v>27.990230805393139</v>
      </c>
      <c r="K26" s="10">
        <v>33.304955615020035</v>
      </c>
      <c r="L26" s="10">
        <f t="shared" si="0"/>
        <v>114.62568922342324</v>
      </c>
    </row>
    <row r="27" spans="1:23">
      <c r="A27" s="2">
        <v>38139</v>
      </c>
      <c r="B27" s="10">
        <v>52.805455669269598</v>
      </c>
      <c r="C27" s="10">
        <v>73.15928710943038</v>
      </c>
      <c r="D27" s="10">
        <v>61.147168026579131</v>
      </c>
      <c r="E27" s="10">
        <v>70.586037679658091</v>
      </c>
      <c r="F27" s="55"/>
      <c r="G27" s="2">
        <v>38139</v>
      </c>
      <c r="H27" s="10">
        <v>24.284243946584787</v>
      </c>
      <c r="I27" s="10">
        <v>29.290773185346115</v>
      </c>
      <c r="J27" s="10">
        <v>28.078773598584895</v>
      </c>
      <c r="K27" s="10">
        <v>33.558575326205066</v>
      </c>
      <c r="L27" s="10">
        <f t="shared" si="0"/>
        <v>115.21236605672087</v>
      </c>
    </row>
    <row r="28" spans="1:23">
      <c r="A28" s="2">
        <v>38231</v>
      </c>
      <c r="B28" s="10">
        <v>53.212401951689372</v>
      </c>
      <c r="C28" s="10">
        <v>72.66058656012892</v>
      </c>
      <c r="D28" s="10">
        <v>61.003514397177931</v>
      </c>
      <c r="E28" s="10">
        <v>71.090764036202529</v>
      </c>
      <c r="F28" s="55"/>
      <c r="G28" s="2">
        <v>38231</v>
      </c>
      <c r="H28" s="10">
        <v>24.980343008145965</v>
      </c>
      <c r="I28" s="10">
        <v>29.823603936829883</v>
      </c>
      <c r="J28" s="10">
        <v>28.631057499799901</v>
      </c>
      <c r="K28" s="10">
        <v>34.553108340593418</v>
      </c>
      <c r="L28" s="10">
        <f t="shared" si="0"/>
        <v>117.98811278536917</v>
      </c>
    </row>
    <row r="29" spans="1:23">
      <c r="A29" s="2">
        <v>38322</v>
      </c>
      <c r="B29" s="10">
        <v>53.869881666320829</v>
      </c>
      <c r="C29" s="10">
        <v>72.568189201611858</v>
      </c>
      <c r="D29" s="10">
        <v>60.820650643266987</v>
      </c>
      <c r="E29" s="10">
        <v>72.064310031128088</v>
      </c>
      <c r="F29" s="55"/>
      <c r="G29" s="2">
        <v>38322</v>
      </c>
      <c r="H29" s="10">
        <v>26.70253401310142</v>
      </c>
      <c r="I29" s="10">
        <v>31.809382688473278</v>
      </c>
      <c r="J29" s="10">
        <v>30.340748561726624</v>
      </c>
      <c r="K29" s="10">
        <v>36.981422770457542</v>
      </c>
      <c r="L29" s="10">
        <f t="shared" si="0"/>
        <v>125.83408803375886</v>
      </c>
    </row>
    <row r="30" spans="1:23">
      <c r="A30" s="2">
        <v>38412</v>
      </c>
      <c r="B30" s="10">
        <v>54.017417862167534</v>
      </c>
      <c r="C30" s="10">
        <v>72.633175339772293</v>
      </c>
      <c r="D30" s="10">
        <v>61.206005635652744</v>
      </c>
      <c r="E30" s="10">
        <v>73.563751902661977</v>
      </c>
      <c r="F30" s="55"/>
      <c r="G30" s="2">
        <v>38412</v>
      </c>
      <c r="H30" s="10">
        <v>26.704329680938443</v>
      </c>
      <c r="I30" s="10">
        <v>31.835280023120639</v>
      </c>
      <c r="J30" s="10">
        <v>30.662871872604743</v>
      </c>
      <c r="K30" s="10">
        <v>37.611772908265557</v>
      </c>
      <c r="L30" s="10">
        <f t="shared" si="0"/>
        <v>126.81425448492939</v>
      </c>
    </row>
    <row r="31" spans="1:23">
      <c r="A31" s="2">
        <v>38504</v>
      </c>
      <c r="B31" s="10">
        <v>54.657677682545085</v>
      </c>
      <c r="C31" s="10">
        <v>72.581085765324588</v>
      </c>
      <c r="D31" s="10">
        <v>61.399449883406049</v>
      </c>
      <c r="E31" s="10">
        <v>75.093106061155666</v>
      </c>
      <c r="F31" s="55"/>
      <c r="G31" s="2">
        <v>38504</v>
      </c>
      <c r="H31" s="10">
        <v>26.684802118666408</v>
      </c>
      <c r="I31" s="10">
        <v>31.400542755475666</v>
      </c>
      <c r="J31" s="10">
        <v>30.449962148895541</v>
      </c>
      <c r="K31" s="10">
        <v>37.637014079882597</v>
      </c>
      <c r="L31" s="10">
        <f t="shared" si="0"/>
        <v>126.17232110292022</v>
      </c>
    </row>
    <row r="32" spans="1:23">
      <c r="A32" s="2">
        <v>38596</v>
      </c>
      <c r="B32" s="10">
        <v>55.148946345843889</v>
      </c>
      <c r="C32" s="10">
        <v>72.579016492644783</v>
      </c>
      <c r="D32" s="10">
        <v>60.651046415872678</v>
      </c>
      <c r="E32" s="10">
        <v>75.401476816438588</v>
      </c>
      <c r="F32" s="55"/>
      <c r="G32" s="2">
        <v>38596</v>
      </c>
      <c r="H32" s="10">
        <v>27.188403934298517</v>
      </c>
      <c r="I32" s="10">
        <v>31.798765323672725</v>
      </c>
      <c r="J32" s="10">
        <v>30.222040745753649</v>
      </c>
      <c r="K32" s="10">
        <v>38.007993718255243</v>
      </c>
      <c r="L32" s="10">
        <f t="shared" si="0"/>
        <v>127.21720372198013</v>
      </c>
    </row>
    <row r="33" spans="1:12">
      <c r="A33" s="2">
        <v>38687</v>
      </c>
      <c r="B33" s="10">
        <v>55.649979487931212</v>
      </c>
      <c r="C33" s="10">
        <v>72.638406560655326</v>
      </c>
      <c r="D33" s="10">
        <v>60.311312524077522</v>
      </c>
      <c r="E33" s="10">
        <v>77.342626834062941</v>
      </c>
      <c r="F33" s="55"/>
      <c r="G33" s="2">
        <v>38687</v>
      </c>
      <c r="H33" s="10">
        <v>27.50833737856879</v>
      </c>
      <c r="I33" s="10">
        <v>31.936738665553971</v>
      </c>
      <c r="J33" s="10">
        <v>29.802693773610741</v>
      </c>
      <c r="K33" s="10">
        <v>38.924190188583772</v>
      </c>
      <c r="L33" s="10">
        <f t="shared" si="0"/>
        <v>128.17196000631728</v>
      </c>
    </row>
    <row r="34" spans="1:12">
      <c r="A34" s="2">
        <v>38777</v>
      </c>
      <c r="B34" s="10">
        <v>56.312154163664204</v>
      </c>
      <c r="C34" s="10">
        <v>73.735283289316726</v>
      </c>
      <c r="D34" s="10">
        <v>59.687844363567145</v>
      </c>
      <c r="E34" s="10">
        <v>79.145341919137024</v>
      </c>
      <c r="F34" s="55"/>
      <c r="G34" s="2">
        <v>38777</v>
      </c>
      <c r="H34" s="10">
        <v>28.467593032653205</v>
      </c>
      <c r="I34" s="10">
        <v>33.100807010060421</v>
      </c>
      <c r="J34" s="10">
        <v>30.298114140002681</v>
      </c>
      <c r="K34" s="10">
        <v>40.686131591442702</v>
      </c>
      <c r="L34" s="10">
        <f t="shared" si="0"/>
        <v>132.55264577415903</v>
      </c>
    </row>
    <row r="35" spans="1:12">
      <c r="A35" s="2">
        <v>38869</v>
      </c>
      <c r="B35" s="10">
        <v>56.711274039592752</v>
      </c>
      <c r="C35" s="10">
        <v>74.377859744469788</v>
      </c>
      <c r="D35" s="10">
        <v>59.093287624598929</v>
      </c>
      <c r="E35" s="10">
        <v>79.08627299849806</v>
      </c>
      <c r="F35" s="55"/>
      <c r="G35" s="2">
        <v>38869</v>
      </c>
      <c r="H35" s="10">
        <v>29.772043637137635</v>
      </c>
      <c r="I35" s="10">
        <v>34.759257186409208</v>
      </c>
      <c r="J35" s="10">
        <v>31.046856430691747</v>
      </c>
      <c r="K35" s="10">
        <v>42.165206381502827</v>
      </c>
      <c r="L35" s="10">
        <f t="shared" si="0"/>
        <v>137.74336363574142</v>
      </c>
    </row>
    <row r="36" spans="1:12">
      <c r="A36" s="2">
        <v>38961</v>
      </c>
      <c r="B36" s="10">
        <v>57.285097222391521</v>
      </c>
      <c r="C36" s="10">
        <v>74.365410130729344</v>
      </c>
      <c r="D36" s="10">
        <v>58.864825681181927</v>
      </c>
      <c r="E36" s="10">
        <v>80.051321500759755</v>
      </c>
      <c r="F36" s="55"/>
      <c r="G36" s="2">
        <v>38961</v>
      </c>
      <c r="H36" s="10">
        <v>30.413890708194796</v>
      </c>
      <c r="I36" s="10">
        <v>35.460209288500515</v>
      </c>
      <c r="J36" s="10">
        <v>31.261561212776876</v>
      </c>
      <c r="K36" s="10">
        <v>43.115982302994539</v>
      </c>
      <c r="L36" s="10">
        <f t="shared" si="0"/>
        <v>140.25164351246673</v>
      </c>
    </row>
    <row r="37" spans="1:12">
      <c r="A37" s="2">
        <v>39052</v>
      </c>
      <c r="B37" s="10">
        <v>57.703133302462092</v>
      </c>
      <c r="C37" s="10">
        <v>74.515714401887237</v>
      </c>
      <c r="D37" s="10">
        <v>58.167349888532641</v>
      </c>
      <c r="E37" s="10">
        <v>80.813356562744772</v>
      </c>
      <c r="F37" s="55"/>
      <c r="G37" s="2">
        <v>39052</v>
      </c>
      <c r="H37" s="10">
        <v>31.558025624242184</v>
      </c>
      <c r="I37" s="10">
        <v>36.941986770743632</v>
      </c>
      <c r="J37" s="10">
        <v>31.715778647400516</v>
      </c>
      <c r="K37" s="10">
        <v>44.890321780587627</v>
      </c>
      <c r="L37" s="10">
        <f t="shared" si="0"/>
        <v>145.10611282297396</v>
      </c>
    </row>
    <row r="38" spans="1:12">
      <c r="A38" s="2">
        <v>39142</v>
      </c>
      <c r="B38" s="10">
        <v>59.119286391137692</v>
      </c>
      <c r="C38" s="10">
        <v>74.309916814410769</v>
      </c>
      <c r="D38" s="10">
        <v>58.230786159804047</v>
      </c>
      <c r="E38" s="10">
        <v>83.61470914920271</v>
      </c>
      <c r="F38" s="55"/>
      <c r="G38" s="2">
        <v>39142</v>
      </c>
      <c r="H38" s="10">
        <v>32.385987238806806</v>
      </c>
      <c r="I38" s="10">
        <v>37.763359039117766</v>
      </c>
      <c r="J38" s="10">
        <v>32.159836501507854</v>
      </c>
      <c r="K38" s="10">
        <v>46.996434307406695</v>
      </c>
      <c r="L38" s="10">
        <f t="shared" ref="L38:L69" si="1">SUM(H38:K38)</f>
        <v>149.30561708683911</v>
      </c>
    </row>
    <row r="39" spans="1:12">
      <c r="A39" s="2">
        <v>39234</v>
      </c>
      <c r="B39" s="10">
        <v>59.943000858358971</v>
      </c>
      <c r="C39" s="10">
        <v>74.989572051264773</v>
      </c>
      <c r="D39" s="10">
        <v>57.717299244429363</v>
      </c>
      <c r="E39" s="10">
        <v>84.904288766884051</v>
      </c>
      <c r="F39" s="55"/>
      <c r="G39" s="2">
        <v>39234</v>
      </c>
      <c r="H39" s="10">
        <v>33.589372535493396</v>
      </c>
      <c r="I39" s="10">
        <v>39.287003143558351</v>
      </c>
      <c r="J39" s="10">
        <v>32.538663458520517</v>
      </c>
      <c r="K39" s="10">
        <v>48.885663320166408</v>
      </c>
      <c r="L39" s="10">
        <f t="shared" si="1"/>
        <v>154.30070245773868</v>
      </c>
    </row>
    <row r="40" spans="1:12">
      <c r="A40" s="2">
        <v>39326</v>
      </c>
      <c r="B40" s="10">
        <v>60.275958288640638</v>
      </c>
      <c r="C40" s="10">
        <v>75.648633770609365</v>
      </c>
      <c r="D40" s="10">
        <v>57.551722329805081</v>
      </c>
      <c r="E40" s="10">
        <v>86.11027651323063</v>
      </c>
      <c r="F40" s="55"/>
      <c r="G40" s="2">
        <v>39326</v>
      </c>
      <c r="H40" s="10">
        <v>34.956368282094267</v>
      </c>
      <c r="I40" s="10">
        <v>41.534401782257092</v>
      </c>
      <c r="J40" s="10">
        <v>33.710534687114105</v>
      </c>
      <c r="K40" s="10">
        <v>51.473576795224766</v>
      </c>
      <c r="L40" s="10">
        <f t="shared" si="1"/>
        <v>161.67488154669022</v>
      </c>
    </row>
    <row r="41" spans="1:12">
      <c r="A41" s="2">
        <v>39417</v>
      </c>
      <c r="B41" s="10">
        <v>60.363434266872389</v>
      </c>
      <c r="C41" s="10">
        <v>76.330697429632593</v>
      </c>
      <c r="D41" s="10">
        <v>57.413421489221072</v>
      </c>
      <c r="E41" s="10">
        <v>86.875842372615182</v>
      </c>
      <c r="F41" s="55"/>
      <c r="G41" s="2">
        <v>39417</v>
      </c>
      <c r="H41" s="10">
        <v>36.065086960201263</v>
      </c>
      <c r="I41" s="10">
        <v>43.566885925196303</v>
      </c>
      <c r="J41" s="10">
        <v>34.866215539314204</v>
      </c>
      <c r="K41" s="10">
        <v>53.658354499137282</v>
      </c>
      <c r="L41" s="10">
        <f t="shared" si="1"/>
        <v>168.15654292384906</v>
      </c>
    </row>
    <row r="42" spans="1:12">
      <c r="A42" s="2">
        <v>39508</v>
      </c>
      <c r="B42" s="10">
        <v>60.333900663253885</v>
      </c>
      <c r="C42" s="10">
        <v>77.430093190215842</v>
      </c>
      <c r="D42" s="10">
        <v>57.669916551986859</v>
      </c>
      <c r="E42" s="10">
        <v>89.14206801410991</v>
      </c>
      <c r="F42" s="55"/>
      <c r="G42" s="2">
        <v>39508</v>
      </c>
      <c r="H42" s="10">
        <v>37.51541029384471</v>
      </c>
      <c r="I42" s="10">
        <v>46.593634538204668</v>
      </c>
      <c r="J42" s="10">
        <v>36.978122381196144</v>
      </c>
      <c r="K42" s="10">
        <v>57.586535118939366</v>
      </c>
      <c r="L42" s="10">
        <f t="shared" si="1"/>
        <v>178.67370233218489</v>
      </c>
    </row>
    <row r="43" spans="1:12">
      <c r="A43" s="2">
        <v>39600</v>
      </c>
      <c r="B43" s="10">
        <v>60.191010747701533</v>
      </c>
      <c r="C43" s="10">
        <v>77.866450257349072</v>
      </c>
      <c r="D43" s="10">
        <v>57.227206830698691</v>
      </c>
      <c r="E43" s="10">
        <v>88.915928921071185</v>
      </c>
      <c r="F43" s="55"/>
      <c r="G43" s="2">
        <v>39600</v>
      </c>
      <c r="H43" s="10">
        <v>37.901120797699264</v>
      </c>
      <c r="I43" s="10">
        <v>47.752700488311561</v>
      </c>
      <c r="J43" s="10">
        <v>37.215186930034733</v>
      </c>
      <c r="K43" s="10">
        <v>57.954057887254422</v>
      </c>
      <c r="L43" s="10">
        <f t="shared" si="1"/>
        <v>180.82306610329999</v>
      </c>
    </row>
    <row r="44" spans="1:12">
      <c r="A44" s="2">
        <v>39692</v>
      </c>
      <c r="B44" s="10">
        <v>60.322135390063231</v>
      </c>
      <c r="C44" s="10">
        <v>78.581199508337846</v>
      </c>
      <c r="D44" s="10">
        <v>58.168210519994119</v>
      </c>
      <c r="E44" s="10">
        <v>89.47826266324202</v>
      </c>
      <c r="F44" s="55"/>
      <c r="G44" s="2">
        <v>39692</v>
      </c>
      <c r="H44" s="10">
        <v>36.389309157094566</v>
      </c>
      <c r="I44" s="10">
        <v>46.128059410444394</v>
      </c>
      <c r="J44" s="10">
        <v>36.246750605603118</v>
      </c>
      <c r="K44" s="10">
        <v>55.658221228654526</v>
      </c>
      <c r="L44" s="10">
        <f t="shared" si="1"/>
        <v>174.42234040179662</v>
      </c>
    </row>
    <row r="45" spans="1:12">
      <c r="A45" s="2">
        <v>39783</v>
      </c>
      <c r="B45" s="10">
        <v>59.885015338889801</v>
      </c>
      <c r="C45" s="10">
        <v>79.627955959615761</v>
      </c>
      <c r="D45" s="10">
        <v>61.102684332566795</v>
      </c>
      <c r="E45" s="10">
        <v>89.726625526398124</v>
      </c>
      <c r="F45" s="55"/>
      <c r="G45" s="2">
        <v>39783</v>
      </c>
      <c r="H45" s="10">
        <v>35.129780210938939</v>
      </c>
      <c r="I45" s="10">
        <v>45.816374547074943</v>
      </c>
      <c r="J45" s="10">
        <v>37.92531153085293</v>
      </c>
      <c r="K45" s="10">
        <v>54.431720761550892</v>
      </c>
      <c r="L45" s="10">
        <f t="shared" si="1"/>
        <v>173.3031870504177</v>
      </c>
    </row>
    <row r="46" spans="1:12">
      <c r="A46" s="2">
        <v>39873</v>
      </c>
      <c r="B46" s="10">
        <v>60.479132626430179</v>
      </c>
      <c r="C46" s="10">
        <v>82.439342508082859</v>
      </c>
      <c r="D46" s="10">
        <v>63.715289562031245</v>
      </c>
      <c r="E46" s="10">
        <v>89.441541093362517</v>
      </c>
      <c r="F46" s="55"/>
      <c r="G46" s="2">
        <v>39873</v>
      </c>
      <c r="H46" s="10">
        <v>34.575623395058017</v>
      </c>
      <c r="I46" s="10">
        <v>45.7232420812866</v>
      </c>
      <c r="J46" s="10">
        <v>38.612736887786077</v>
      </c>
      <c r="K46" s="10">
        <v>53.179870706785891</v>
      </c>
      <c r="L46" s="10">
        <f t="shared" si="1"/>
        <v>172.09147307091658</v>
      </c>
    </row>
    <row r="47" spans="1:12">
      <c r="A47" s="2">
        <v>39965</v>
      </c>
      <c r="B47" s="10">
        <v>61.430953598458395</v>
      </c>
      <c r="C47" s="10">
        <v>83.740481610833669</v>
      </c>
      <c r="D47" s="10">
        <v>66.70292727094531</v>
      </c>
      <c r="E47" s="10">
        <v>88.790437843361659</v>
      </c>
      <c r="F47" s="55"/>
      <c r="G47" s="2">
        <v>39965</v>
      </c>
      <c r="H47" s="10">
        <v>36.05954192038962</v>
      </c>
      <c r="I47" s="10">
        <v>47.549357219432864</v>
      </c>
      <c r="J47" s="10">
        <v>40.965334371811949</v>
      </c>
      <c r="K47" s="10">
        <v>54.286641234098603</v>
      </c>
      <c r="L47" s="10">
        <f t="shared" si="1"/>
        <v>178.86087474573304</v>
      </c>
    </row>
    <row r="48" spans="1:12">
      <c r="A48" s="2">
        <v>40057</v>
      </c>
      <c r="B48" s="10">
        <v>62.279766631302678</v>
      </c>
      <c r="C48" s="10">
        <v>84.476405664034559</v>
      </c>
      <c r="D48" s="10">
        <v>69.228003929354912</v>
      </c>
      <c r="E48" s="10">
        <v>89.217945578380409</v>
      </c>
      <c r="F48" s="55"/>
      <c r="G48" s="2">
        <v>40057</v>
      </c>
      <c r="H48" s="10">
        <v>37.077620419430247</v>
      </c>
      <c r="I48" s="10">
        <v>48.89777851251452</v>
      </c>
      <c r="J48" s="10">
        <v>43.238129944595784</v>
      </c>
      <c r="K48" s="10">
        <v>55.35289224088325</v>
      </c>
      <c r="L48" s="10">
        <f t="shared" si="1"/>
        <v>184.5664211174238</v>
      </c>
    </row>
    <row r="49" spans="1:12">
      <c r="A49" s="2">
        <v>40148</v>
      </c>
      <c r="B49" s="10">
        <v>62.613510894623602</v>
      </c>
      <c r="C49" s="10">
        <v>84.099634852499136</v>
      </c>
      <c r="D49" s="10">
        <v>70.480164940724421</v>
      </c>
      <c r="E49" s="10">
        <v>88.521419956382445</v>
      </c>
      <c r="F49" s="55"/>
      <c r="G49" s="2">
        <v>40148</v>
      </c>
      <c r="H49" s="10">
        <v>37.484727520667754</v>
      </c>
      <c r="I49" s="10">
        <v>49.094127523458965</v>
      </c>
      <c r="J49" s="10">
        <v>44.39585683522624</v>
      </c>
      <c r="K49" s="10">
        <v>55.134064502594171</v>
      </c>
      <c r="L49" s="10">
        <f t="shared" si="1"/>
        <v>186.10877638194717</v>
      </c>
    </row>
    <row r="50" spans="1:12">
      <c r="A50" s="2">
        <v>40238</v>
      </c>
      <c r="B50" s="10">
        <v>62.592209701596431</v>
      </c>
      <c r="C50" s="10">
        <v>83.934265722685922</v>
      </c>
      <c r="D50" s="10">
        <v>71.8562587664521</v>
      </c>
      <c r="E50" s="10">
        <v>87.511399141250052</v>
      </c>
      <c r="F50" s="55"/>
      <c r="G50" s="2">
        <v>40238</v>
      </c>
      <c r="H50" s="10">
        <v>37.03932340196738</v>
      </c>
      <c r="I50" s="10">
        <v>48.492862946098647</v>
      </c>
      <c r="J50" s="10">
        <v>44.79941528218221</v>
      </c>
      <c r="K50" s="10">
        <v>53.584975395331789</v>
      </c>
      <c r="L50" s="10">
        <f t="shared" si="1"/>
        <v>183.91657702558004</v>
      </c>
    </row>
    <row r="51" spans="1:12">
      <c r="A51" s="2">
        <v>40330</v>
      </c>
      <c r="B51" s="10">
        <v>62.290313646927586</v>
      </c>
      <c r="C51" s="10">
        <v>83.534657633305258</v>
      </c>
      <c r="D51" s="10">
        <v>73.342781465747692</v>
      </c>
      <c r="E51" s="10">
        <v>86.562288334077479</v>
      </c>
      <c r="F51" s="55"/>
      <c r="G51" s="2">
        <v>40330</v>
      </c>
      <c r="H51" s="10">
        <v>36.234573423056823</v>
      </c>
      <c r="I51" s="10">
        <v>47.315498711536307</v>
      </c>
      <c r="J51" s="10">
        <v>44.961774164947144</v>
      </c>
      <c r="K51" s="10">
        <v>51.774720714039866</v>
      </c>
      <c r="L51" s="10">
        <f t="shared" si="1"/>
        <v>180.28656701358014</v>
      </c>
    </row>
    <row r="52" spans="1:12">
      <c r="A52" s="2">
        <v>40422</v>
      </c>
      <c r="B52" s="10">
        <v>61.815047516585025</v>
      </c>
      <c r="C52" s="10">
        <v>82.913161275873037</v>
      </c>
      <c r="D52" s="10">
        <v>73.988713080585541</v>
      </c>
      <c r="E52" s="10">
        <v>85.920865804891477</v>
      </c>
      <c r="F52" s="55"/>
      <c r="G52" s="2">
        <v>40422</v>
      </c>
      <c r="H52" s="10">
        <v>38.206176735644313</v>
      </c>
      <c r="I52" s="10">
        <v>50.366482256421854</v>
      </c>
      <c r="J52" s="10">
        <v>48.390747122564242</v>
      </c>
      <c r="K52" s="10">
        <v>55.083529228959932</v>
      </c>
      <c r="L52" s="10">
        <f t="shared" si="1"/>
        <v>192.04693534359035</v>
      </c>
    </row>
    <row r="53" spans="1:12">
      <c r="A53" s="2">
        <v>40513</v>
      </c>
      <c r="B53" s="10">
        <v>61.51423382064764</v>
      </c>
      <c r="C53" s="10">
        <v>82.264124351760245</v>
      </c>
      <c r="D53" s="10">
        <v>74.209582885897532</v>
      </c>
      <c r="E53" s="10">
        <v>84.258335506022561</v>
      </c>
      <c r="F53" s="55"/>
      <c r="G53" s="2">
        <v>40513</v>
      </c>
      <c r="H53" s="10">
        <v>38.741722530853423</v>
      </c>
      <c r="I53" s="10">
        <v>51.024326204099545</v>
      </c>
      <c r="J53" s="10">
        <v>49.493139335487641</v>
      </c>
      <c r="K53" s="10">
        <v>54.896088337831344</v>
      </c>
      <c r="L53" s="10">
        <f t="shared" si="1"/>
        <v>194.15527640827193</v>
      </c>
    </row>
    <row r="54" spans="1:12">
      <c r="A54" s="2">
        <v>40603</v>
      </c>
      <c r="B54" s="10">
        <v>61.16415698655662</v>
      </c>
      <c r="C54" s="10">
        <v>81.890432031399158</v>
      </c>
      <c r="D54" s="10">
        <v>74.1885842898253</v>
      </c>
      <c r="E54" s="10">
        <v>83.911089475621651</v>
      </c>
      <c r="F54" s="55"/>
      <c r="G54" s="2">
        <v>40603</v>
      </c>
      <c r="H54" s="10">
        <v>39.832954685641354</v>
      </c>
      <c r="I54" s="10">
        <v>52.889067346795798</v>
      </c>
      <c r="J54" s="10">
        <v>51.062872961311015</v>
      </c>
      <c r="K54" s="10">
        <v>56.842702354030898</v>
      </c>
      <c r="L54" s="10">
        <f t="shared" si="1"/>
        <v>200.62759734777907</v>
      </c>
    </row>
    <row r="55" spans="1:12">
      <c r="A55" s="2">
        <v>40695</v>
      </c>
      <c r="B55" s="10">
        <v>60.965073461454743</v>
      </c>
      <c r="C55" s="10">
        <v>81.761869809742038</v>
      </c>
      <c r="D55" s="10">
        <v>75.203126172401511</v>
      </c>
      <c r="E55" s="10">
        <v>83.12866332718437</v>
      </c>
      <c r="F55" s="55"/>
      <c r="G55" s="2">
        <v>40695</v>
      </c>
      <c r="H55" s="10">
        <v>40.664509353121495</v>
      </c>
      <c r="I55" s="10">
        <v>54.384462752685124</v>
      </c>
      <c r="J55" s="10">
        <v>52.844454852930554</v>
      </c>
      <c r="K55" s="10">
        <v>57.502317547585626</v>
      </c>
      <c r="L55" s="10">
        <f t="shared" si="1"/>
        <v>205.39574450632279</v>
      </c>
    </row>
    <row r="56" spans="1:12">
      <c r="A56" s="2">
        <v>40787</v>
      </c>
      <c r="B56" s="10">
        <v>60.550361372866156</v>
      </c>
      <c r="C56" s="10">
        <v>81.711758236137882</v>
      </c>
      <c r="D56" s="10">
        <v>76.360537402192861</v>
      </c>
      <c r="E56" s="10">
        <v>82.579075597323481</v>
      </c>
      <c r="F56" s="55"/>
      <c r="G56" s="2">
        <v>40787</v>
      </c>
      <c r="H56" s="10">
        <v>39.699398350098974</v>
      </c>
      <c r="I56" s="10">
        <v>53.808817172071258</v>
      </c>
      <c r="J56" s="10">
        <v>53.180612184839788</v>
      </c>
      <c r="K56" s="10">
        <v>56.251924428776988</v>
      </c>
      <c r="L56" s="10">
        <f t="shared" si="1"/>
        <v>202.94075213578702</v>
      </c>
    </row>
    <row r="57" spans="1:12">
      <c r="A57" s="2">
        <v>40878</v>
      </c>
      <c r="B57" s="10">
        <v>60.3522296363126</v>
      </c>
      <c r="C57" s="10">
        <v>82.302095388096589</v>
      </c>
      <c r="D57" s="10">
        <v>76.787059990541223</v>
      </c>
      <c r="E57" s="10">
        <v>81.655871222968358</v>
      </c>
      <c r="F57" s="55"/>
      <c r="G57" s="2">
        <v>40878</v>
      </c>
      <c r="H57" s="10">
        <v>39.533703304467913</v>
      </c>
      <c r="I57" s="10">
        <v>53.915971055110539</v>
      </c>
      <c r="J57" s="10">
        <v>53.235234225661486</v>
      </c>
      <c r="K57" s="10">
        <v>55.2602348109749</v>
      </c>
      <c r="L57" s="10">
        <f t="shared" si="1"/>
        <v>201.94514339621486</v>
      </c>
    </row>
    <row r="58" spans="1:12">
      <c r="A58" s="2">
        <v>40969</v>
      </c>
      <c r="B58" s="10">
        <v>59.99394588836558</v>
      </c>
      <c r="C58" s="10">
        <v>83.132106405659158</v>
      </c>
      <c r="D58" s="10">
        <v>77.648691869008331</v>
      </c>
      <c r="E58" s="10">
        <v>82.647009894912856</v>
      </c>
      <c r="F58" s="55"/>
      <c r="G58" s="2">
        <v>40969</v>
      </c>
      <c r="H58" s="10">
        <v>40.236982105577525</v>
      </c>
      <c r="I58" s="10">
        <v>55.881884559728576</v>
      </c>
      <c r="J58" s="10">
        <v>54.780828931917398</v>
      </c>
      <c r="K58" s="10">
        <v>57.157025680124107</v>
      </c>
      <c r="L58" s="10">
        <f t="shared" si="1"/>
        <v>208.05672127734761</v>
      </c>
    </row>
    <row r="59" spans="1:12">
      <c r="A59" s="2">
        <v>41061</v>
      </c>
      <c r="B59" s="10">
        <v>59.822301116841309</v>
      </c>
      <c r="C59" s="10">
        <v>83.646062514139714</v>
      </c>
      <c r="D59" s="10">
        <v>79.040476383842531</v>
      </c>
      <c r="E59" s="10">
        <v>81.917303103398922</v>
      </c>
      <c r="F59" s="55"/>
      <c r="G59" s="2">
        <v>41061</v>
      </c>
      <c r="H59" s="10">
        <v>39.593299065675886</v>
      </c>
      <c r="I59" s="10">
        <v>55.253778164252779</v>
      </c>
      <c r="J59" s="10">
        <v>54.853611329339572</v>
      </c>
      <c r="K59" s="10">
        <v>55.636120145154067</v>
      </c>
      <c r="L59" s="10">
        <f t="shared" si="1"/>
        <v>205.33680870442231</v>
      </c>
    </row>
    <row r="60" spans="1:12">
      <c r="A60" s="2">
        <v>41153</v>
      </c>
      <c r="B60" s="10">
        <v>59.759076385252499</v>
      </c>
      <c r="C60" s="10">
        <v>84.4016790160521</v>
      </c>
      <c r="D60" s="10">
        <v>79.848411007126217</v>
      </c>
      <c r="E60" s="10">
        <v>81.876276757882351</v>
      </c>
      <c r="F60" s="55"/>
      <c r="G60" s="2">
        <v>41153</v>
      </c>
      <c r="H60" s="10">
        <v>40.46282450394078</v>
      </c>
      <c r="I60" s="10">
        <v>57.142632017911964</v>
      </c>
      <c r="J60" s="10">
        <v>56.655857896034512</v>
      </c>
      <c r="K60" s="10">
        <v>56.976882118644951</v>
      </c>
      <c r="L60" s="10">
        <f t="shared" si="1"/>
        <v>211.2381965365322</v>
      </c>
    </row>
    <row r="61" spans="1:12">
      <c r="A61" s="2">
        <v>41244</v>
      </c>
      <c r="B61" s="10">
        <v>59.738267551957321</v>
      </c>
      <c r="C61" s="10">
        <v>84.647739365058754</v>
      </c>
      <c r="D61" s="10">
        <v>80.837181673849528</v>
      </c>
      <c r="E61" s="10">
        <v>81.357363845374778</v>
      </c>
      <c r="F61" s="55"/>
      <c r="G61" s="2">
        <v>41244</v>
      </c>
      <c r="H61" s="10">
        <v>40.987267222782087</v>
      </c>
      <c r="I61" s="10">
        <v>58.249540390764203</v>
      </c>
      <c r="J61" s="10">
        <v>57.565963987016616</v>
      </c>
      <c r="K61" s="10">
        <v>57.366903704611289</v>
      </c>
      <c r="L61" s="10">
        <f t="shared" si="1"/>
        <v>214.16967530517417</v>
      </c>
    </row>
    <row r="62" spans="1:12">
      <c r="A62" s="2">
        <v>41334</v>
      </c>
      <c r="B62" s="10">
        <v>59.762503397361805</v>
      </c>
      <c r="C62" s="10">
        <v>85.697823021543059</v>
      </c>
      <c r="D62" s="10">
        <v>81.983059557801155</v>
      </c>
      <c r="E62" s="10">
        <v>81.653850391815922</v>
      </c>
      <c r="F62" s="55"/>
      <c r="G62" s="2">
        <v>41334</v>
      </c>
      <c r="H62" s="10">
        <v>40.331179359191893</v>
      </c>
      <c r="I62" s="10">
        <v>57.92770297990991</v>
      </c>
      <c r="J62" s="10">
        <v>56.378978471628578</v>
      </c>
      <c r="K62" s="10">
        <v>55.932884460332225</v>
      </c>
      <c r="L62" s="10">
        <f t="shared" si="1"/>
        <v>210.57074527106261</v>
      </c>
    </row>
    <row r="63" spans="1:12">
      <c r="A63" s="2">
        <v>41426</v>
      </c>
      <c r="B63" s="10">
        <v>59.884924749080014</v>
      </c>
      <c r="C63" s="10">
        <v>86.316541393558225</v>
      </c>
      <c r="D63" s="10">
        <v>82.05611535012217</v>
      </c>
      <c r="E63" s="10">
        <v>81.025541786041586</v>
      </c>
      <c r="F63" s="55"/>
      <c r="G63" s="2">
        <v>41426</v>
      </c>
      <c r="H63" s="10">
        <v>40.271083437277738</v>
      </c>
      <c r="I63" s="10">
        <v>58.487763591630085</v>
      </c>
      <c r="J63" s="10">
        <v>55.947761438830653</v>
      </c>
      <c r="K63" s="10">
        <v>55.528026170040846</v>
      </c>
      <c r="L63" s="10">
        <f t="shared" si="1"/>
        <v>210.23463463777932</v>
      </c>
    </row>
    <row r="64" spans="1:12">
      <c r="A64" s="2">
        <v>41518</v>
      </c>
      <c r="B64" s="10">
        <v>59.875996322103333</v>
      </c>
      <c r="C64" s="10">
        <v>86.656443571303669</v>
      </c>
      <c r="D64" s="10">
        <v>81.95989688148515</v>
      </c>
      <c r="E64" s="10">
        <v>79.23980312872115</v>
      </c>
      <c r="F64" s="55"/>
      <c r="G64" s="2">
        <v>41518</v>
      </c>
      <c r="H64" s="10">
        <v>41.21961599510216</v>
      </c>
      <c r="I64" s="10">
        <v>60.168579961202127</v>
      </c>
      <c r="J64" s="10">
        <v>56.969331175360345</v>
      </c>
      <c r="K64" s="10">
        <v>55.704022578738112</v>
      </c>
      <c r="L64" s="10">
        <f t="shared" si="1"/>
        <v>214.06154971040274</v>
      </c>
    </row>
    <row r="65" spans="1:12">
      <c r="A65" s="2">
        <v>41609</v>
      </c>
      <c r="B65" s="10">
        <v>59.853984349144675</v>
      </c>
      <c r="C65" s="10">
        <v>86.433398282015716</v>
      </c>
      <c r="D65" s="10">
        <v>82.341458845978309</v>
      </c>
      <c r="E65" s="10">
        <v>79.101945955257875</v>
      </c>
      <c r="F65" s="55"/>
      <c r="G65" s="2">
        <v>41609</v>
      </c>
      <c r="H65" s="10">
        <v>41.785446020993668</v>
      </c>
      <c r="I65" s="10">
        <v>61.290431473082506</v>
      </c>
      <c r="J65" s="10">
        <v>57.952161041097881</v>
      </c>
      <c r="K65" s="10">
        <v>56.455945007913449</v>
      </c>
      <c r="L65" s="10">
        <f t="shared" si="1"/>
        <v>217.4839835430875</v>
      </c>
    </row>
    <row r="66" spans="1:12">
      <c r="A66" s="2">
        <v>41699</v>
      </c>
      <c r="B66" s="10">
        <v>59.719763325920788</v>
      </c>
      <c r="C66" s="10">
        <v>87.577295485009387</v>
      </c>
      <c r="D66" s="10">
        <v>83.121438810356864</v>
      </c>
      <c r="E66" s="10">
        <v>79.226991958373645</v>
      </c>
      <c r="F66" s="55"/>
      <c r="G66" s="2">
        <v>41699</v>
      </c>
      <c r="H66" s="10">
        <v>42.019152896905055</v>
      </c>
      <c r="I66" s="10">
        <v>62.438773406354315</v>
      </c>
      <c r="J66" s="10">
        <v>58.778240551452015</v>
      </c>
      <c r="K66" s="10">
        <v>56.828199768566193</v>
      </c>
      <c r="L66" s="10">
        <f t="shared" si="1"/>
        <v>220.06436662327758</v>
      </c>
    </row>
    <row r="67" spans="1:12">
      <c r="A67" s="2">
        <v>41791</v>
      </c>
      <c r="B67" s="10">
        <v>59.687224488635884</v>
      </c>
      <c r="C67" s="10">
        <v>88.147461703535868</v>
      </c>
      <c r="D67" s="10">
        <v>83.879861808758136</v>
      </c>
      <c r="E67" s="10">
        <v>79.06606906203092</v>
      </c>
      <c r="F67" s="55"/>
      <c r="G67" s="2">
        <v>41791</v>
      </c>
      <c r="H67" s="10">
        <v>42.592274692279588</v>
      </c>
      <c r="I67" s="10">
        <v>63.794456512895607</v>
      </c>
      <c r="J67" s="10">
        <v>60.039804153498579</v>
      </c>
      <c r="K67" s="10">
        <v>57.263368560692953</v>
      </c>
      <c r="L67" s="10">
        <f t="shared" si="1"/>
        <v>223.68990391936674</v>
      </c>
    </row>
    <row r="68" spans="1:12">
      <c r="A68" s="2">
        <v>41883</v>
      </c>
      <c r="B68" s="10">
        <v>59.420913440000682</v>
      </c>
      <c r="C68" s="10">
        <v>88.551621810050307</v>
      </c>
      <c r="D68" s="10">
        <v>84.043410295360815</v>
      </c>
      <c r="E68" s="10">
        <v>79.735257765875602</v>
      </c>
      <c r="F68" s="55"/>
      <c r="G68" s="2">
        <v>41883</v>
      </c>
      <c r="H68" s="10">
        <v>41.492417157675085</v>
      </c>
      <c r="I68" s="10">
        <v>62.706450844448753</v>
      </c>
      <c r="J68" s="10">
        <v>58.806839301999673</v>
      </c>
      <c r="K68" s="10">
        <v>56.133626527898855</v>
      </c>
      <c r="L68" s="10">
        <f t="shared" si="1"/>
        <v>219.13933383202237</v>
      </c>
    </row>
    <row r="69" spans="1:12">
      <c r="A69" s="2">
        <v>41974</v>
      </c>
      <c r="B69" s="10">
        <v>59.428354524430212</v>
      </c>
      <c r="C69" s="10">
        <v>89.279370395725721</v>
      </c>
      <c r="D69" s="10">
        <v>84.721548301072644</v>
      </c>
      <c r="E69" s="10">
        <v>80.939856009161872</v>
      </c>
      <c r="F69" s="55"/>
      <c r="G69" s="2">
        <v>41974</v>
      </c>
      <c r="H69" s="10">
        <v>40.69815620558736</v>
      </c>
      <c r="I69" s="10">
        <v>61.87212115945259</v>
      </c>
      <c r="J69" s="10">
        <v>57.801800153559469</v>
      </c>
      <c r="K69" s="10">
        <v>55.905697299592681</v>
      </c>
      <c r="L69" s="10">
        <f t="shared" si="1"/>
        <v>216.27777481819209</v>
      </c>
    </row>
    <row r="70" spans="1:12">
      <c r="A70" s="2">
        <v>42064</v>
      </c>
      <c r="B70" s="10">
        <v>59.350277154013448</v>
      </c>
      <c r="C70" s="10">
        <v>91.40373151548107</v>
      </c>
      <c r="D70" s="10">
        <v>85.462673362089049</v>
      </c>
      <c r="E70" s="10">
        <v>81.898798407666703</v>
      </c>
      <c r="F70" s="55"/>
      <c r="G70" s="2">
        <v>42064</v>
      </c>
      <c r="H70" s="10">
        <v>39.392020873849049</v>
      </c>
      <c r="I70" s="10">
        <v>61.162858458753448</v>
      </c>
      <c r="J70" s="10">
        <v>56.284617346021143</v>
      </c>
      <c r="K70" s="10">
        <v>54.248473333973457</v>
      </c>
      <c r="L70" s="10">
        <f t="shared" ref="L70:L101" si="2">SUM(H70:K70)</f>
        <v>211.08797001259711</v>
      </c>
    </row>
    <row r="71" spans="1:12">
      <c r="A71" s="2">
        <v>42156</v>
      </c>
      <c r="B71" s="10">
        <v>59.45800847005512</v>
      </c>
      <c r="C71" s="10">
        <v>91.488377962679976</v>
      </c>
      <c r="D71" s="10">
        <v>84.562471191896677</v>
      </c>
      <c r="E71" s="10">
        <v>80.455815863351063</v>
      </c>
      <c r="F71" s="55"/>
      <c r="G71" s="2">
        <v>42156</v>
      </c>
      <c r="H71" s="10">
        <v>40.343214216135515</v>
      </c>
      <c r="I71" s="10">
        <v>62.618541457156425</v>
      </c>
      <c r="J71" s="10">
        <v>56.835734154049042</v>
      </c>
      <c r="K71" s="10">
        <v>54.794130457574077</v>
      </c>
      <c r="L71" s="10">
        <f t="shared" si="2"/>
        <v>214.59162028491508</v>
      </c>
    </row>
    <row r="72" spans="1:12">
      <c r="A72" s="2">
        <v>42248</v>
      </c>
      <c r="B72" s="10">
        <v>59.505880213653214</v>
      </c>
      <c r="C72" s="10">
        <v>92.334505799915007</v>
      </c>
      <c r="D72" s="10">
        <v>84.729678666698135</v>
      </c>
      <c r="E72" s="10">
        <v>80.674589555638377</v>
      </c>
      <c r="F72" s="55"/>
      <c r="G72" s="2">
        <v>42248</v>
      </c>
      <c r="H72" s="10">
        <v>39.77625333456001</v>
      </c>
      <c r="I72" s="10">
        <v>62.056654073055967</v>
      </c>
      <c r="J72" s="10">
        <v>56.438556626538698</v>
      </c>
      <c r="K72" s="10">
        <v>54.507292467979809</v>
      </c>
      <c r="L72" s="10">
        <f t="shared" si="2"/>
        <v>212.77875650213451</v>
      </c>
    </row>
    <row r="73" spans="1:12">
      <c r="A73" s="2">
        <v>42339</v>
      </c>
      <c r="B73" s="10">
        <v>59.505884563965644</v>
      </c>
      <c r="C73" s="10">
        <v>93.167175094249416</v>
      </c>
      <c r="D73" s="10">
        <v>84.968875664059922</v>
      </c>
      <c r="E73" s="10">
        <v>80.382416893342693</v>
      </c>
      <c r="F73" s="55"/>
      <c r="G73" s="2">
        <v>42339</v>
      </c>
      <c r="H73" s="10">
        <v>39.79659157864689</v>
      </c>
      <c r="I73" s="10">
        <v>62.544205675797343</v>
      </c>
      <c r="J73" s="10">
        <v>56.643525535344175</v>
      </c>
      <c r="K73" s="10">
        <v>54.00661180860012</v>
      </c>
      <c r="L73" s="10">
        <f t="shared" si="2"/>
        <v>212.99093459838852</v>
      </c>
    </row>
    <row r="74" spans="1:12">
      <c r="A74" s="2">
        <v>42430</v>
      </c>
      <c r="B74" s="10">
        <v>59.618198142135967</v>
      </c>
      <c r="C74" s="10">
        <v>93.84874199371103</v>
      </c>
      <c r="D74" s="10">
        <v>86.551642555786771</v>
      </c>
      <c r="E74" s="10">
        <v>80.631626058888159</v>
      </c>
      <c r="F74" s="55"/>
      <c r="G74" s="2">
        <v>42430</v>
      </c>
      <c r="H74" s="10">
        <v>40.825279814592918</v>
      </c>
      <c r="I74" s="10">
        <v>64.811767278565299</v>
      </c>
      <c r="J74" s="10">
        <v>59.313236307028603</v>
      </c>
      <c r="K74" s="10">
        <v>55.622828818070104</v>
      </c>
      <c r="L74" s="10">
        <f t="shared" si="2"/>
        <v>220.57311221825694</v>
      </c>
    </row>
    <row r="75" spans="1:12">
      <c r="A75" s="2">
        <v>42522</v>
      </c>
      <c r="B75" s="10">
        <v>60.069556247725629</v>
      </c>
      <c r="C75" s="10">
        <v>93.964533082201029</v>
      </c>
      <c r="D75" s="10">
        <v>87.99968384645392</v>
      </c>
      <c r="E75" s="10">
        <v>81.134426723372769</v>
      </c>
      <c r="F75" s="55"/>
      <c r="G75" s="2">
        <v>42522</v>
      </c>
      <c r="H75" s="10">
        <v>41.264599820672537</v>
      </c>
      <c r="I75" s="10">
        <v>65.046824849713659</v>
      </c>
      <c r="J75" s="10">
        <v>60.991104562228898</v>
      </c>
      <c r="K75" s="10">
        <v>56.099178003483296</v>
      </c>
      <c r="L75" s="10">
        <f t="shared" si="2"/>
        <v>223.40170723609839</v>
      </c>
    </row>
    <row r="76" spans="1:12">
      <c r="A76" s="2">
        <v>42614</v>
      </c>
      <c r="B76" s="10">
        <v>60.421717011485363</v>
      </c>
      <c r="C76" s="10">
        <v>93.975505093783426</v>
      </c>
      <c r="D76" s="10">
        <v>88.180736052643624</v>
      </c>
      <c r="E76" s="10">
        <v>81.274661778979791</v>
      </c>
      <c r="F76" s="55"/>
      <c r="G76" s="2">
        <v>42614</v>
      </c>
      <c r="H76" s="10">
        <v>42.063477142525535</v>
      </c>
      <c r="I76" s="10">
        <v>65.959513174338028</v>
      </c>
      <c r="J76" s="10">
        <v>62.214566756556849</v>
      </c>
      <c r="K76" s="10">
        <v>56.88178386471678</v>
      </c>
      <c r="L76" s="10">
        <f t="shared" si="2"/>
        <v>227.11934093813721</v>
      </c>
    </row>
    <row r="77" spans="1:12">
      <c r="A77" s="2">
        <v>42705</v>
      </c>
      <c r="B77" s="10">
        <v>60.553057205140199</v>
      </c>
      <c r="C77" s="10">
        <v>93.722003806398874</v>
      </c>
      <c r="D77" s="10">
        <v>87.460031613710754</v>
      </c>
      <c r="E77" s="10">
        <v>81.326075560088285</v>
      </c>
      <c r="F77" s="55"/>
      <c r="G77" s="2">
        <v>42705</v>
      </c>
      <c r="H77" s="10">
        <v>41.265432981518082</v>
      </c>
      <c r="I77" s="10">
        <v>64.313533449093555</v>
      </c>
      <c r="J77" s="10">
        <v>60.06274378500899</v>
      </c>
      <c r="K77" s="10">
        <v>55.24938227468116</v>
      </c>
      <c r="L77" s="10">
        <f t="shared" si="2"/>
        <v>220.89109249030179</v>
      </c>
    </row>
    <row r="78" spans="1:12">
      <c r="A78" s="2">
        <v>42795</v>
      </c>
      <c r="B78" s="10">
        <v>60.657026287157336</v>
      </c>
      <c r="C78" s="10">
        <v>94.255472404373762</v>
      </c>
      <c r="D78" s="10">
        <v>87.103575068457076</v>
      </c>
      <c r="E78" s="10">
        <v>81.870288139541543</v>
      </c>
      <c r="F78" s="55"/>
      <c r="G78" s="2">
        <v>42795</v>
      </c>
      <c r="H78" s="10">
        <v>42.234187294916751</v>
      </c>
      <c r="I78" s="10">
        <v>66.143472624382667</v>
      </c>
      <c r="J78" s="10">
        <v>60.605482879790756</v>
      </c>
      <c r="K78" s="10">
        <v>56.570460174522587</v>
      </c>
      <c r="L78" s="10">
        <f t="shared" si="2"/>
        <v>225.55360297361275</v>
      </c>
    </row>
    <row r="79" spans="1:12">
      <c r="A79" s="2">
        <v>42887</v>
      </c>
      <c r="B79" s="10">
        <v>60.87620866411681</v>
      </c>
      <c r="C79" s="10">
        <v>93.899499426311678</v>
      </c>
      <c r="D79" s="10">
        <v>87.185074989759158</v>
      </c>
      <c r="E79" s="10">
        <v>81.012020465043847</v>
      </c>
      <c r="F79" s="55"/>
      <c r="G79" s="2">
        <v>42887</v>
      </c>
      <c r="H79" s="10">
        <v>43.705362208928747</v>
      </c>
      <c r="I79" s="10">
        <v>68.359381526011376</v>
      </c>
      <c r="J79" s="10">
        <v>62.64128840225257</v>
      </c>
      <c r="K79" s="10">
        <v>58.024536620082365</v>
      </c>
      <c r="L79" s="10">
        <f t="shared" si="2"/>
        <v>232.73056875727505</v>
      </c>
    </row>
    <row r="80" spans="1:12">
      <c r="A80" s="2">
        <v>42979</v>
      </c>
      <c r="B80" s="10">
        <v>60.915250593586578</v>
      </c>
      <c r="C80" s="10">
        <v>93.465512967538501</v>
      </c>
      <c r="D80" s="10">
        <v>86.914599052418481</v>
      </c>
      <c r="E80" s="10">
        <v>80.963643919624445</v>
      </c>
      <c r="F80" s="55"/>
      <c r="G80" s="2">
        <v>42979</v>
      </c>
      <c r="H80" s="10">
        <v>45.013648244047545</v>
      </c>
      <c r="I80" s="10">
        <v>70.387631240476026</v>
      </c>
      <c r="J80" s="10">
        <v>64.086962469747888</v>
      </c>
      <c r="K80" s="10">
        <v>59.816420418128224</v>
      </c>
      <c r="L80" s="10">
        <f t="shared" si="2"/>
        <v>239.30466237239969</v>
      </c>
    </row>
    <row r="81" spans="1:20">
      <c r="A81" s="2">
        <v>43070</v>
      </c>
      <c r="B81" s="10">
        <v>61.001215763147755</v>
      </c>
      <c r="C81" s="10">
        <v>93.259890734308357</v>
      </c>
      <c r="D81" s="10">
        <v>86.828340742425937</v>
      </c>
      <c r="E81" s="10">
        <v>79.70507843686309</v>
      </c>
      <c r="F81" s="55"/>
      <c r="G81" s="2">
        <v>43070</v>
      </c>
      <c r="H81" s="10">
        <v>45.995968293185207</v>
      </c>
      <c r="I81" s="10">
        <v>71.970183881821072</v>
      </c>
      <c r="J81" s="10">
        <v>65.032979315735659</v>
      </c>
      <c r="K81" s="10">
        <v>59.841175192516651</v>
      </c>
      <c r="L81" s="10">
        <f t="shared" si="2"/>
        <v>242.8403066832586</v>
      </c>
    </row>
    <row r="82" spans="1:20">
      <c r="A82" s="2">
        <v>43160</v>
      </c>
      <c r="B82" s="10">
        <v>60.868716176814694</v>
      </c>
      <c r="C82" s="10">
        <v>93.035291219163611</v>
      </c>
      <c r="D82" s="10">
        <v>87.027201891109243</v>
      </c>
      <c r="E82" s="10">
        <v>80.377861182028454</v>
      </c>
      <c r="F82" s="55"/>
      <c r="G82" s="2">
        <v>43160</v>
      </c>
      <c r="H82" s="10">
        <v>47.314734995020224</v>
      </c>
      <c r="I82" s="10">
        <v>74.567382207525014</v>
      </c>
      <c r="J82" s="10">
        <v>67.296995634185606</v>
      </c>
      <c r="K82" s="10">
        <v>62.382339260917988</v>
      </c>
      <c r="L82" s="10">
        <f t="shared" si="2"/>
        <v>251.56145209764884</v>
      </c>
    </row>
    <row r="83" spans="1:20">
      <c r="A83" s="2">
        <v>43252</v>
      </c>
      <c r="B83" s="10">
        <v>60.888086360835246</v>
      </c>
      <c r="C83" s="10">
        <v>93.169344417503964</v>
      </c>
      <c r="D83" s="10">
        <v>86.951062225122328</v>
      </c>
      <c r="E83" s="10">
        <v>80.171631775068221</v>
      </c>
      <c r="F83" s="55"/>
      <c r="G83" s="2">
        <v>43252</v>
      </c>
      <c r="H83" s="10">
        <v>46.497795936029156</v>
      </c>
      <c r="I83" s="10">
        <v>72.917964714166061</v>
      </c>
      <c r="J83" s="10">
        <v>66.003704184811966</v>
      </c>
      <c r="K83" s="10">
        <v>60.931867152591764</v>
      </c>
      <c r="L83" s="10">
        <f t="shared" si="2"/>
        <v>246.35133198759894</v>
      </c>
    </row>
    <row r="84" spans="1:20">
      <c r="A84" s="2">
        <v>43344</v>
      </c>
      <c r="B84" s="10">
        <v>60.967074316716889</v>
      </c>
      <c r="C84" s="10">
        <v>92.676108023616365</v>
      </c>
      <c r="D84" s="10">
        <v>86.58673512639092</v>
      </c>
      <c r="E84" s="10">
        <v>80.319358603470207</v>
      </c>
      <c r="F84" s="55"/>
      <c r="G84" s="2">
        <v>43344</v>
      </c>
      <c r="H84" s="10">
        <v>46.618485037388297</v>
      </c>
      <c r="I84" s="10">
        <v>72.252922471936216</v>
      </c>
      <c r="J84" s="10">
        <v>65.540022132841983</v>
      </c>
      <c r="K84" s="10">
        <v>60.980711398308429</v>
      </c>
      <c r="L84" s="10">
        <f t="shared" si="2"/>
        <v>245.39214104047494</v>
      </c>
    </row>
    <row r="85" spans="1:20">
      <c r="A85" s="2">
        <v>43435</v>
      </c>
      <c r="B85" s="10">
        <v>61.017146779308916</v>
      </c>
      <c r="C85" s="10">
        <v>91.90856101864459</v>
      </c>
      <c r="D85" s="10">
        <v>86.872937596305178</v>
      </c>
      <c r="E85" s="10">
        <v>79.851674448656254</v>
      </c>
      <c r="F85" s="55"/>
      <c r="G85" s="2">
        <v>43435</v>
      </c>
      <c r="H85" s="10">
        <v>47.021073714172779</v>
      </c>
      <c r="I85" s="10">
        <v>72.520094448362187</v>
      </c>
      <c r="J85" s="10">
        <v>66.169054671688059</v>
      </c>
      <c r="K85" s="10">
        <v>60.717952463101213</v>
      </c>
      <c r="L85" s="10">
        <f t="shared" si="2"/>
        <v>246.42817529732423</v>
      </c>
    </row>
    <row r="86" spans="1:20">
      <c r="A86" s="2">
        <v>43525</v>
      </c>
      <c r="B86" s="10">
        <v>61.002098787502533</v>
      </c>
      <c r="C86" s="10">
        <v>92.835283650950657</v>
      </c>
      <c r="D86" s="10">
        <v>87.81429900041833</v>
      </c>
      <c r="E86" s="10">
        <v>79.938466941808755</v>
      </c>
      <c r="F86" s="55"/>
      <c r="G86" s="2">
        <v>43525</v>
      </c>
      <c r="H86" s="10">
        <v>47.590635444212175</v>
      </c>
      <c r="I86" s="10">
        <v>74.48026837698032</v>
      </c>
      <c r="J86" s="10">
        <v>67.74691484678074</v>
      </c>
      <c r="K86" s="10">
        <v>61.009956805692752</v>
      </c>
      <c r="L86" s="10">
        <f t="shared" si="2"/>
        <v>250.82777547366601</v>
      </c>
    </row>
    <row r="87" spans="1:20">
      <c r="A87" s="2">
        <v>43617</v>
      </c>
      <c r="B87" s="10">
        <v>61.275124599892692</v>
      </c>
      <c r="C87" s="10">
        <v>93.067799301027478</v>
      </c>
      <c r="D87" s="10">
        <v>88.456706153344612</v>
      </c>
      <c r="E87" s="10">
        <v>80.041529157903653</v>
      </c>
      <c r="F87" s="55"/>
      <c r="G87" s="2">
        <v>43617</v>
      </c>
      <c r="H87" s="10">
        <v>48.249456963516671</v>
      </c>
      <c r="I87" s="10">
        <v>75.205799365728069</v>
      </c>
      <c r="J87" s="10">
        <v>68.904639580098461</v>
      </c>
      <c r="K87" s="10">
        <v>61.549737181351695</v>
      </c>
      <c r="L87" s="10">
        <f t="shared" si="2"/>
        <v>253.90963309069491</v>
      </c>
    </row>
    <row r="88" spans="1:20">
      <c r="A88" s="2">
        <v>43709</v>
      </c>
      <c r="B88" s="10">
        <v>61.516482414899158</v>
      </c>
      <c r="C88" s="10">
        <v>93.540939688172728</v>
      </c>
      <c r="D88" s="10">
        <v>89.566614391607359</v>
      </c>
      <c r="E88" s="10">
        <v>81.084294111854149</v>
      </c>
      <c r="F88" s="55"/>
      <c r="G88" s="2">
        <v>43709</v>
      </c>
      <c r="H88" s="10">
        <v>48.095430928245221</v>
      </c>
      <c r="I88" s="10">
        <v>74.81882677499415</v>
      </c>
      <c r="J88" s="10">
        <v>69.482109781825585</v>
      </c>
      <c r="K88" s="10">
        <v>61.792136747174325</v>
      </c>
      <c r="L88" s="10">
        <f t="shared" si="2"/>
        <v>254.18850423223927</v>
      </c>
    </row>
    <row r="89" spans="1:20">
      <c r="A89" s="2">
        <v>43800</v>
      </c>
      <c r="B89" s="10">
        <v>61.737230317576895</v>
      </c>
      <c r="C89" s="10">
        <v>93.21769295880236</v>
      </c>
      <c r="D89" s="10">
        <v>89.083370809007363</v>
      </c>
      <c r="E89" s="10">
        <v>80.105754357530799</v>
      </c>
      <c r="F89" s="55"/>
      <c r="G89" s="2">
        <v>43800</v>
      </c>
      <c r="H89" s="10">
        <v>49.503797631905961</v>
      </c>
      <c r="I89" s="10">
        <v>76.49365532545049</v>
      </c>
      <c r="J89" s="10">
        <v>70.537203840012069</v>
      </c>
      <c r="K89" s="10">
        <v>62.507193025262332</v>
      </c>
      <c r="L89" s="10">
        <f t="shared" si="2"/>
        <v>259.04184982263087</v>
      </c>
    </row>
    <row r="90" spans="1:20">
      <c r="A90" s="2">
        <v>43891</v>
      </c>
      <c r="B90" s="10">
        <v>62.274736990277077</v>
      </c>
      <c r="C90" s="10">
        <v>96.994585182714019</v>
      </c>
      <c r="D90" s="10">
        <v>91.061614427047871</v>
      </c>
      <c r="E90" s="10">
        <v>83.692208467855636</v>
      </c>
      <c r="F90" s="55"/>
      <c r="G90" s="2">
        <v>43891</v>
      </c>
      <c r="H90" s="10">
        <v>48.631840492266754</v>
      </c>
      <c r="I90" s="10">
        <v>77.345505274620919</v>
      </c>
      <c r="J90" s="10">
        <v>70.499715017080149</v>
      </c>
      <c r="K90" s="10">
        <v>63.727547872226964</v>
      </c>
      <c r="L90" s="10">
        <f t="shared" si="2"/>
        <v>260.20460865619481</v>
      </c>
    </row>
    <row r="91" spans="1:20">
      <c r="A91" s="2">
        <v>43983</v>
      </c>
      <c r="B91" s="10">
        <v>64.104618931493604</v>
      </c>
      <c r="C91" s="10">
        <v>101.61573322052388</v>
      </c>
      <c r="D91" s="10">
        <v>101.3383509172927</v>
      </c>
      <c r="E91" s="10">
        <v>85.549960915168455</v>
      </c>
      <c r="F91" s="55"/>
      <c r="G91" s="2">
        <v>43983</v>
      </c>
      <c r="H91" s="10">
        <v>49.595641054258664</v>
      </c>
      <c r="I91" s="10">
        <v>80.387022164656855</v>
      </c>
      <c r="J91" s="10">
        <v>77.299071581379053</v>
      </c>
      <c r="K91" s="10">
        <v>64.148863007118933</v>
      </c>
      <c r="L91" s="10">
        <f t="shared" si="2"/>
        <v>271.43059780741351</v>
      </c>
      <c r="Q91" s="22"/>
      <c r="R91" s="22"/>
      <c r="S91" s="22"/>
      <c r="T91" s="22"/>
    </row>
    <row r="92" spans="1:20" ht="15" customHeight="1">
      <c r="A92" s="2">
        <v>44075</v>
      </c>
      <c r="B92" s="10">
        <v>65.36724274992433</v>
      </c>
      <c r="C92" s="10">
        <v>102.34064099252885</v>
      </c>
      <c r="D92" s="10">
        <v>104.51899950518514</v>
      </c>
      <c r="E92" s="10">
        <v>85.988655712639584</v>
      </c>
      <c r="F92" s="55"/>
      <c r="G92" s="2">
        <v>44075</v>
      </c>
      <c r="H92" s="10">
        <v>51.604815255489854</v>
      </c>
      <c r="I92" s="10">
        <v>82.856636893146145</v>
      </c>
      <c r="J92" s="10">
        <v>80.718397021367281</v>
      </c>
      <c r="K92" s="10">
        <v>66.086190412477748</v>
      </c>
      <c r="L92" s="10">
        <f t="shared" si="2"/>
        <v>281.26603958248103</v>
      </c>
      <c r="Q92" s="22"/>
      <c r="R92" s="22"/>
      <c r="S92" s="22"/>
      <c r="T92" s="22"/>
    </row>
    <row r="93" spans="1:20">
      <c r="A93" s="2">
        <v>44166</v>
      </c>
      <c r="B93" s="10">
        <v>66.316928674276468</v>
      </c>
      <c r="C93" s="10">
        <v>102.14743852915753</v>
      </c>
      <c r="D93" s="10">
        <v>106.62635274103677</v>
      </c>
      <c r="E93" s="10">
        <v>86.129791865087768</v>
      </c>
      <c r="F93" s="55"/>
      <c r="G93" s="2">
        <v>44166</v>
      </c>
      <c r="H93" s="10">
        <v>54.120684770600164</v>
      </c>
      <c r="I93" s="10">
        <v>85.926055686770155</v>
      </c>
      <c r="J93" s="10">
        <v>84.709861800657592</v>
      </c>
      <c r="K93" s="10">
        <v>68.240283387565611</v>
      </c>
      <c r="L93" s="10">
        <f t="shared" si="2"/>
        <v>292.99688564559352</v>
      </c>
      <c r="Q93" s="22"/>
      <c r="R93" s="22"/>
      <c r="S93" s="22"/>
      <c r="T93" s="22"/>
    </row>
    <row r="94" spans="1:20">
      <c r="A94" s="2">
        <v>44256</v>
      </c>
      <c r="B94" s="10">
        <v>66.673932852672706</v>
      </c>
      <c r="C94" s="10">
        <v>102.56563037921026</v>
      </c>
      <c r="D94" s="10">
        <v>106.49181221892765</v>
      </c>
      <c r="E94" s="10">
        <v>87.119834007232953</v>
      </c>
      <c r="F94" s="55"/>
      <c r="G94" s="2">
        <v>44256</v>
      </c>
      <c r="H94" s="10">
        <v>54.350969429496658</v>
      </c>
      <c r="I94" s="10">
        <v>86.288486271184638</v>
      </c>
      <c r="J94" s="10">
        <v>84.329202998618044</v>
      </c>
      <c r="K94" s="10">
        <v>68.545711894020755</v>
      </c>
      <c r="L94" s="10">
        <f t="shared" si="2"/>
        <v>293.51437059332011</v>
      </c>
      <c r="Q94" s="22"/>
      <c r="R94" s="22"/>
      <c r="S94" s="22"/>
      <c r="T94" s="22"/>
    </row>
    <row r="95" spans="1:20">
      <c r="A95" s="2">
        <v>44348</v>
      </c>
      <c r="B95" s="10">
        <v>65.516203650497005</v>
      </c>
      <c r="C95" s="10">
        <v>100.09879634005745</v>
      </c>
      <c r="D95" s="10">
        <v>105.0320983798633</v>
      </c>
      <c r="E95" s="10">
        <v>84.622416820502565</v>
      </c>
      <c r="F95" s="55"/>
      <c r="G95" s="2">
        <v>44348</v>
      </c>
      <c r="H95" s="10">
        <v>55.753596109906653</v>
      </c>
      <c r="I95" s="10">
        <v>88.083044291962636</v>
      </c>
      <c r="J95" s="10">
        <v>86.529532727065273</v>
      </c>
      <c r="K95" s="10">
        <v>69.247244331205806</v>
      </c>
      <c r="L95" s="10">
        <f t="shared" si="2"/>
        <v>299.6134174601404</v>
      </c>
      <c r="Q95" s="22"/>
      <c r="R95" s="22"/>
      <c r="S95" s="22"/>
      <c r="T95" s="22"/>
    </row>
    <row r="96" spans="1:20">
      <c r="A96" s="2">
        <v>44440</v>
      </c>
      <c r="B96" s="10">
        <v>65.150311752334844</v>
      </c>
      <c r="C96" s="10">
        <v>99.079312691498984</v>
      </c>
      <c r="D96" s="10">
        <v>103.83620344157453</v>
      </c>
      <c r="E96" s="10">
        <v>84.185875995247812</v>
      </c>
      <c r="F96" s="55"/>
      <c r="G96" s="2">
        <v>44440</v>
      </c>
      <c r="H96" s="10">
        <v>55.968544932768879</v>
      </c>
      <c r="I96" s="10">
        <v>88.037783358592606</v>
      </c>
      <c r="J96" s="10">
        <v>86.470368070044529</v>
      </c>
      <c r="K96" s="10">
        <v>69.33400188558312</v>
      </c>
      <c r="L96" s="10">
        <f t="shared" si="2"/>
        <v>299.81069824698915</v>
      </c>
    </row>
    <row r="97" spans="1:19">
      <c r="A97" s="2">
        <v>44531</v>
      </c>
      <c r="B97" s="10">
        <v>64.615922931446107</v>
      </c>
      <c r="C97" s="10">
        <v>98.064854102593117</v>
      </c>
      <c r="D97" s="10">
        <v>103.23764222209532</v>
      </c>
      <c r="E97" s="10">
        <v>83.71901224239258</v>
      </c>
      <c r="F97" s="55"/>
      <c r="G97" s="2">
        <v>44531</v>
      </c>
      <c r="H97" s="10">
        <v>56.778728622415315</v>
      </c>
      <c r="I97" s="10">
        <v>88.901148967760051</v>
      </c>
      <c r="J97" s="10">
        <v>87.383318163219911</v>
      </c>
      <c r="K97" s="10">
        <v>69.908228808165063</v>
      </c>
      <c r="L97" s="10">
        <f t="shared" si="2"/>
        <v>302.9714245615603</v>
      </c>
    </row>
    <row r="98" spans="1:19">
      <c r="A98" s="2">
        <v>44621</v>
      </c>
      <c r="B98" s="10">
        <v>64.045335634292968</v>
      </c>
      <c r="C98" s="10">
        <v>98.010677287009798</v>
      </c>
      <c r="D98" s="10">
        <v>101.85607844993736</v>
      </c>
      <c r="E98" s="10">
        <v>83.726716108681387</v>
      </c>
      <c r="F98" s="55"/>
      <c r="G98" s="2">
        <v>44621</v>
      </c>
      <c r="H98" s="10">
        <v>57.335020471370783</v>
      </c>
      <c r="I98" s="10">
        <v>90.472179109014846</v>
      </c>
      <c r="J98" s="10">
        <v>87.742873824100826</v>
      </c>
      <c r="K98" s="10">
        <v>70.637932003772448</v>
      </c>
      <c r="L98" s="10">
        <f t="shared" si="2"/>
        <v>306.1880054082589</v>
      </c>
    </row>
    <row r="99" spans="1:19">
      <c r="A99" s="81">
        <v>44713</v>
      </c>
      <c r="B99" s="82">
        <v>63.684838308884792</v>
      </c>
      <c r="C99" s="82">
        <v>97.704399456557269</v>
      </c>
      <c r="D99" s="82">
        <v>99.712371090214731</v>
      </c>
      <c r="E99" s="82">
        <v>83.001055939785218</v>
      </c>
      <c r="F99" s="82"/>
      <c r="G99" s="81">
        <v>44713</v>
      </c>
      <c r="H99" s="82">
        <v>56.084286177583522</v>
      </c>
      <c r="I99" s="82">
        <v>88.813862070142278</v>
      </c>
      <c r="J99" s="82">
        <v>84.280352912298213</v>
      </c>
      <c r="K99" s="82">
        <v>67.978102491810191</v>
      </c>
      <c r="L99" s="82">
        <f t="shared" si="2"/>
        <v>297.15660365183419</v>
      </c>
    </row>
    <row r="100" spans="1:19">
      <c r="A100" s="2">
        <v>44805</v>
      </c>
      <c r="B100" s="10">
        <v>63.230640223474722</v>
      </c>
      <c r="C100" s="10">
        <v>97.622366628650724</v>
      </c>
      <c r="D100" s="10">
        <v>97.552822783314184</v>
      </c>
      <c r="E100" s="10">
        <v>82.18944372715498</v>
      </c>
      <c r="G100" s="2">
        <v>44805</v>
      </c>
      <c r="H100" s="10">
        <v>54.669356085802306</v>
      </c>
      <c r="I100" s="10">
        <v>86.459726066933413</v>
      </c>
      <c r="J100" s="10">
        <v>81.202804672319743</v>
      </c>
      <c r="K100" s="10">
        <v>65.918282132308121</v>
      </c>
      <c r="L100" s="10">
        <f t="shared" si="2"/>
        <v>288.2501689573636</v>
      </c>
      <c r="Q100" s="22"/>
      <c r="R100" s="22"/>
      <c r="S100" s="22"/>
    </row>
    <row r="101" spans="1:19">
      <c r="A101" s="2">
        <v>44896</v>
      </c>
      <c r="B101" s="10">
        <v>62.976564081838106</v>
      </c>
      <c r="C101" s="10">
        <v>96.951470189238066</v>
      </c>
      <c r="D101" s="10">
        <v>97.032912798851456</v>
      </c>
      <c r="E101" s="10">
        <v>80.335430532771994</v>
      </c>
      <c r="G101" s="2">
        <v>44896</v>
      </c>
      <c r="H101" s="10">
        <v>56.997376501284691</v>
      </c>
      <c r="I101" s="10">
        <v>89.734887506243382</v>
      </c>
      <c r="J101" s="10">
        <v>84.117306677441078</v>
      </c>
      <c r="K101" s="10">
        <v>68.110458864655641</v>
      </c>
      <c r="L101" s="10">
        <f t="shared" si="2"/>
        <v>298.96002954962478</v>
      </c>
      <c r="Q101" s="22"/>
      <c r="R101" s="22"/>
      <c r="S101" s="22"/>
    </row>
    <row r="102" spans="1:19">
      <c r="F102" s="55"/>
      <c r="Q102" s="22"/>
      <c r="R102" s="22"/>
      <c r="S102" s="22"/>
    </row>
    <row r="105" spans="1:19">
      <c r="B105" s="10"/>
      <c r="C105" s="10"/>
      <c r="D105" s="10"/>
      <c r="E105" s="10"/>
    </row>
    <row r="106" spans="1:19">
      <c r="C106" s="10"/>
    </row>
    <row r="109" spans="1:19">
      <c r="B109" s="10"/>
      <c r="C109" s="10">
        <f>H101*100 / B101</f>
        <v>90.505694193186756</v>
      </c>
      <c r="D109" s="10"/>
      <c r="E109" s="10"/>
    </row>
    <row r="113" spans="2:9">
      <c r="B113">
        <f>L101/C109</f>
        <v>3.3032179048479184</v>
      </c>
      <c r="C113" s="10"/>
    </row>
    <row r="114" spans="2:9">
      <c r="C114" s="10"/>
      <c r="H114" s="22"/>
      <c r="I114" s="22"/>
    </row>
    <row r="115" spans="2:9">
      <c r="C115" s="10"/>
      <c r="G115" s="10"/>
      <c r="H115" s="10"/>
      <c r="I115" s="10"/>
    </row>
    <row r="116" spans="2:9">
      <c r="C116" s="10"/>
      <c r="G116" s="10"/>
      <c r="H116" s="10"/>
      <c r="I116" s="10"/>
    </row>
    <row r="117" spans="2:9">
      <c r="G117" s="10"/>
      <c r="H117" s="10"/>
      <c r="I117" s="10"/>
    </row>
    <row r="118" spans="2:9">
      <c r="G118" s="10"/>
      <c r="H118" s="10"/>
      <c r="I118" s="10"/>
    </row>
    <row r="119" spans="2:9">
      <c r="G119" s="10"/>
      <c r="H119" s="10"/>
      <c r="I119" s="10"/>
    </row>
    <row r="122" spans="2:9">
      <c r="C122" s="10"/>
    </row>
    <row r="123" spans="2:9">
      <c r="C123" s="10"/>
    </row>
    <row r="124" spans="2:9">
      <c r="C124" s="10"/>
    </row>
    <row r="125" spans="2:9">
      <c r="C125" s="10"/>
    </row>
  </sheetData>
  <mergeCells count="7">
    <mergeCell ref="O6:W6"/>
    <mergeCell ref="P8:Q8"/>
    <mergeCell ref="O15:W16"/>
    <mergeCell ref="R8:S8"/>
    <mergeCell ref="T8:U8"/>
    <mergeCell ref="V8:W8"/>
    <mergeCell ref="O7:W7"/>
  </mergeCells>
  <hyperlinks>
    <hyperlink ref="A1" location="'Table of contents'!A1" display="Table of contents" xr:uid="{403DBF38-74CE-4A8C-8B0F-B4A9A2CCD4FC}"/>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C4DB1-FE9F-4D70-81C3-5192B0C636C4}">
  <dimension ref="A1:EI122"/>
  <sheetViews>
    <sheetView zoomScale="85" zoomScaleNormal="85" workbookViewId="0">
      <pane xSplit="1" ySplit="4" topLeftCell="B80" activePane="bottomRight" state="frozen"/>
      <selection pane="topRight" activeCell="B1" sqref="B1"/>
      <selection pane="bottomLeft" activeCell="A5" sqref="A5"/>
      <selection pane="bottomRight" activeCell="A108" sqref="A108"/>
    </sheetView>
  </sheetViews>
  <sheetFormatPr defaultColWidth="9.42578125" defaultRowHeight="15"/>
  <cols>
    <col min="1" max="1" width="34.42578125" style="12" customWidth="1"/>
    <col min="2" max="2" width="12" style="12" customWidth="1"/>
    <col min="3" max="3" width="14.42578125" style="12" customWidth="1"/>
    <col min="4" max="5" width="12.42578125" style="12" customWidth="1"/>
    <col min="6" max="6" width="11.42578125" style="12" customWidth="1"/>
    <col min="7" max="7" width="17.5703125" style="12" customWidth="1"/>
    <col min="8" max="8" width="14.42578125" style="12" customWidth="1"/>
    <col min="9" max="10" width="13" style="12" customWidth="1"/>
    <col min="11" max="11" width="9.42578125" style="12" customWidth="1"/>
    <col min="12" max="12" width="11.42578125" style="12" customWidth="1"/>
    <col min="13" max="13" width="10.5703125" style="12" customWidth="1"/>
    <col min="14" max="14" width="8" style="12" customWidth="1"/>
    <col min="15" max="19" width="11.42578125" style="12" customWidth="1"/>
    <col min="20" max="20" width="8.42578125" style="12" customWidth="1"/>
    <col min="21" max="21" width="9.42578125" style="12" customWidth="1"/>
    <col min="22" max="22" width="15.5703125" style="12" customWidth="1"/>
    <col min="23" max="23" width="18" style="12" customWidth="1"/>
    <col min="24" max="24" width="12.5703125" style="12" customWidth="1"/>
    <col min="25" max="25" width="11.5703125" style="12" customWidth="1"/>
    <col min="26" max="26" width="11.42578125" style="12" customWidth="1"/>
    <col min="27" max="27" width="13.42578125" style="12" customWidth="1"/>
    <col min="28" max="28" width="11.42578125" style="12" customWidth="1"/>
    <col min="29" max="29" width="7.5703125" style="12" customWidth="1"/>
    <col min="30" max="30" width="11" style="12" customWidth="1"/>
    <col min="31" max="31" width="12.42578125" style="12" customWidth="1"/>
    <col min="32" max="32" width="9.42578125" style="11"/>
    <col min="33" max="34" width="9.42578125" style="12" bestFit="1" customWidth="1"/>
    <col min="35" max="35" width="10.42578125" style="12" bestFit="1" customWidth="1"/>
    <col min="36" max="36" width="10.42578125" style="12" customWidth="1"/>
    <col min="37" max="38" width="10.42578125" style="12" bestFit="1" customWidth="1"/>
    <col min="39" max="39" width="10.42578125" style="12" customWidth="1"/>
    <col min="40" max="41" width="10.42578125" style="12" bestFit="1" customWidth="1"/>
    <col min="42" max="43" width="9.42578125" style="12" bestFit="1" customWidth="1"/>
    <col min="44" max="44" width="10.42578125" style="12" bestFit="1" customWidth="1"/>
    <col min="45" max="46" width="9.42578125" style="12" bestFit="1" customWidth="1"/>
    <col min="47" max="48" width="9.42578125" style="12" customWidth="1"/>
    <col min="49" max="49" width="10.42578125" style="12" bestFit="1" customWidth="1"/>
    <col min="50" max="50" width="10.42578125" style="12" customWidth="1"/>
    <col min="51" max="51" width="10.42578125" style="12" bestFit="1" customWidth="1"/>
    <col min="52" max="52" width="9.42578125" style="12" bestFit="1" customWidth="1"/>
    <col min="53" max="54" width="10.42578125" style="12" bestFit="1" customWidth="1"/>
    <col min="55" max="56" width="10.42578125" style="12" customWidth="1"/>
    <col min="57" max="57" width="9.42578125" style="12" bestFit="1" customWidth="1"/>
    <col min="58" max="59" width="10.42578125" style="12" bestFit="1" customWidth="1"/>
    <col min="60" max="61" width="9.42578125" style="12" bestFit="1" customWidth="1"/>
    <col min="62" max="62" width="10.42578125" style="12" bestFit="1" customWidth="1"/>
    <col min="63" max="63" width="9.42578125" style="11"/>
    <col min="64" max="64" width="11" style="12" customWidth="1"/>
    <col min="65" max="65" width="13" style="12" customWidth="1"/>
    <col min="66" max="67" width="11.5703125" style="12" customWidth="1"/>
    <col min="68" max="68" width="11" style="12" customWidth="1"/>
    <col min="69" max="69" width="16.42578125" style="12" customWidth="1"/>
    <col min="70" max="70" width="11.5703125" style="12" customWidth="1"/>
    <col min="71" max="72" width="12.42578125" style="12" customWidth="1"/>
    <col min="73" max="73" width="9.5703125" style="12" customWidth="1"/>
    <col min="74" max="74" width="11" style="12" customWidth="1"/>
    <col min="75" max="79" width="10.5703125" style="12" customWidth="1"/>
    <col min="80" max="81" width="10.42578125" style="12" customWidth="1"/>
    <col min="82" max="83" width="9.5703125" style="12" customWidth="1"/>
    <col min="84" max="84" width="14.5703125" style="12" customWidth="1"/>
    <col min="85" max="85" width="16.42578125" style="12" customWidth="1"/>
    <col min="86" max="86" width="11.42578125" style="12" customWidth="1"/>
    <col min="87" max="87" width="12.5703125" style="12" customWidth="1"/>
    <col min="88" max="88" width="11.42578125" style="12" customWidth="1"/>
    <col min="89" max="89" width="12.42578125" style="12" customWidth="1"/>
    <col min="90" max="90" width="11.42578125" style="12" customWidth="1"/>
    <col min="91" max="91" width="9.5703125" style="12" customWidth="1"/>
    <col min="92" max="92" width="10.5703125" style="12" customWidth="1"/>
    <col min="93" max="93" width="9.42578125" style="12" customWidth="1"/>
    <col min="94" max="94" width="9.42578125" style="11"/>
    <col min="95" max="97" width="9.42578125" style="12" bestFit="1" customWidth="1"/>
    <col min="98" max="98" width="9.42578125" style="12" customWidth="1"/>
    <col min="99" max="100" width="9.42578125" style="12" bestFit="1" customWidth="1"/>
    <col min="101" max="101" width="9.42578125" style="12" customWidth="1"/>
    <col min="102" max="108" width="9.42578125" style="12" bestFit="1" customWidth="1"/>
    <col min="109" max="110" width="9.42578125" style="12" customWidth="1"/>
    <col min="111" max="111" width="9.5703125" style="12" bestFit="1" customWidth="1"/>
    <col min="112" max="112" width="9.5703125" style="12" customWidth="1"/>
    <col min="113" max="113" width="9.42578125" style="12" bestFit="1" customWidth="1"/>
    <col min="114" max="114" width="9.42578125" style="12"/>
    <col min="115" max="116" width="9.42578125" style="12" bestFit="1" customWidth="1"/>
    <col min="117" max="118" width="9.42578125" style="12" customWidth="1"/>
    <col min="119" max="124" width="9.42578125" style="12" bestFit="1" customWidth="1"/>
    <col min="125" max="125" width="9.42578125" style="11"/>
    <col min="126" max="126" width="11.42578125" style="12" customWidth="1"/>
    <col min="127" max="127" width="16.42578125" style="12" customWidth="1"/>
    <col min="128" max="128" width="19.42578125" style="12" customWidth="1"/>
    <col min="129" max="129" width="16.42578125" style="12" customWidth="1"/>
    <col min="130" max="130" width="17" style="12" customWidth="1"/>
    <col min="131" max="131" width="16.42578125" bestFit="1" customWidth="1"/>
    <col min="132" max="132" width="9.42578125" style="11"/>
    <col min="133" max="133" width="13.42578125" style="16" customWidth="1"/>
    <col min="134" max="134" width="14.5703125" style="27" customWidth="1"/>
    <col min="135" max="135" width="23.42578125" style="27" customWidth="1"/>
    <col min="136" max="136" width="15.5703125" style="27" customWidth="1"/>
    <col min="137" max="137" width="25" style="27" customWidth="1"/>
    <col min="138" max="138" width="15" style="27" customWidth="1"/>
    <col min="139" max="139" width="11.5703125" style="27" customWidth="1"/>
    <col min="140" max="16384" width="9.42578125" style="27"/>
  </cols>
  <sheetData>
    <row r="1" spans="1:139" ht="17.25" customHeight="1">
      <c r="A1" s="31" t="s">
        <v>23</v>
      </c>
      <c r="EC1" s="156" t="s">
        <v>40</v>
      </c>
      <c r="ED1" s="156"/>
      <c r="EE1" s="156"/>
      <c r="EF1" s="156"/>
      <c r="EG1" s="156"/>
      <c r="EH1" s="156"/>
      <c r="EI1" s="49"/>
    </row>
    <row r="2" spans="1:139" ht="32.25" customHeight="1">
      <c r="A2" s="8" t="s">
        <v>294</v>
      </c>
      <c r="B2" s="157" t="s">
        <v>41</v>
      </c>
      <c r="C2" s="157"/>
      <c r="D2" s="157"/>
      <c r="E2" s="157"/>
      <c r="F2" s="157"/>
      <c r="G2" s="157"/>
      <c r="H2" s="157"/>
      <c r="I2" s="157"/>
      <c r="J2" s="157"/>
      <c r="K2" s="157"/>
      <c r="L2" s="157"/>
      <c r="M2" s="157"/>
      <c r="N2" s="157"/>
      <c r="O2" s="157"/>
      <c r="P2" s="157"/>
      <c r="Q2" s="157"/>
      <c r="R2" s="157"/>
      <c r="S2" s="157"/>
      <c r="T2" s="157"/>
      <c r="U2" s="157"/>
      <c r="V2" s="157"/>
      <c r="W2" s="157"/>
      <c r="X2" s="157"/>
      <c r="Y2" s="157"/>
      <c r="Z2" s="157"/>
      <c r="AA2" s="157"/>
      <c r="AB2" s="157"/>
      <c r="AC2" s="157"/>
      <c r="AD2" s="157"/>
      <c r="AE2" s="60"/>
      <c r="AG2" s="157" t="s">
        <v>42</v>
      </c>
      <c r="AH2" s="157"/>
      <c r="AI2" s="157"/>
      <c r="AJ2" s="157"/>
      <c r="AK2" s="157"/>
      <c r="AL2" s="157"/>
      <c r="AM2" s="157"/>
      <c r="AN2" s="157"/>
      <c r="AO2" s="157"/>
      <c r="AP2" s="157"/>
      <c r="AQ2" s="157"/>
      <c r="AR2" s="157"/>
      <c r="AS2" s="157"/>
      <c r="AT2" s="157"/>
      <c r="AU2" s="157"/>
      <c r="AV2" s="157"/>
      <c r="AW2" s="157"/>
      <c r="AX2" s="157"/>
      <c r="AY2" s="157"/>
      <c r="AZ2" s="157"/>
      <c r="BA2" s="157"/>
      <c r="BB2" s="157"/>
      <c r="BC2" s="157"/>
      <c r="BD2" s="157"/>
      <c r="BE2" s="157"/>
      <c r="BF2" s="157"/>
      <c r="BG2" s="157"/>
      <c r="BH2" s="157"/>
      <c r="BI2" s="157"/>
      <c r="BJ2" s="60"/>
      <c r="BL2" s="157" t="s">
        <v>38</v>
      </c>
      <c r="BM2" s="157"/>
      <c r="BN2" s="157"/>
      <c r="BO2" s="157"/>
      <c r="BP2" s="157"/>
      <c r="BQ2" s="157"/>
      <c r="BR2" s="157"/>
      <c r="BS2" s="157"/>
      <c r="BT2" s="157"/>
      <c r="BU2" s="157"/>
      <c r="BV2" s="157"/>
      <c r="BW2" s="157"/>
      <c r="BX2" s="157"/>
      <c r="BY2" s="157"/>
      <c r="BZ2" s="157"/>
      <c r="CA2" s="157"/>
      <c r="CB2" s="157"/>
      <c r="CC2" s="157"/>
      <c r="CD2" s="157"/>
      <c r="CE2" s="157"/>
      <c r="CF2" s="157"/>
      <c r="CG2" s="157"/>
      <c r="CH2" s="157"/>
      <c r="CI2" s="157"/>
      <c r="CJ2" s="157"/>
      <c r="CQ2" s="157" t="s">
        <v>43</v>
      </c>
      <c r="CR2" s="157"/>
      <c r="CS2" s="157"/>
      <c r="CT2" s="157"/>
      <c r="CU2" s="157"/>
      <c r="CV2" s="157"/>
      <c r="CW2" s="157"/>
      <c r="CX2" s="157"/>
      <c r="CY2" s="157"/>
      <c r="CZ2" s="157"/>
      <c r="DA2" s="157"/>
      <c r="DB2" s="157"/>
      <c r="DC2" s="157"/>
      <c r="DD2" s="157"/>
      <c r="DE2" s="157"/>
      <c r="DF2" s="157"/>
      <c r="DG2" s="157"/>
      <c r="DH2" s="157"/>
      <c r="DI2" s="157"/>
      <c r="DJ2" s="157"/>
      <c r="DK2" s="157"/>
      <c r="DL2" s="157"/>
      <c r="DM2" s="157"/>
      <c r="DN2" s="157"/>
      <c r="DO2" s="157"/>
      <c r="DP2" s="157"/>
      <c r="DQ2" s="157"/>
      <c r="DR2" s="157"/>
      <c r="DS2" s="157"/>
      <c r="DT2" s="60"/>
      <c r="DV2" s="157" t="s">
        <v>44</v>
      </c>
      <c r="DW2" s="157"/>
      <c r="DX2" s="157"/>
      <c r="DY2" s="157"/>
      <c r="DZ2" s="157"/>
      <c r="EC2" s="157" t="s">
        <v>44</v>
      </c>
      <c r="ED2" s="157"/>
      <c r="EE2" s="157"/>
      <c r="EF2" s="157"/>
      <c r="EG2" s="157"/>
    </row>
    <row r="3" spans="1:139" ht="19.5">
      <c r="B3" s="155" t="s">
        <v>34</v>
      </c>
      <c r="C3" s="155"/>
      <c r="D3" s="155"/>
      <c r="E3" s="155"/>
      <c r="F3" s="155"/>
      <c r="G3" s="155"/>
      <c r="H3" s="155"/>
      <c r="I3" s="155"/>
      <c r="J3" s="155"/>
      <c r="K3" s="155"/>
      <c r="L3" s="155"/>
      <c r="M3" s="155"/>
      <c r="N3" s="155"/>
      <c r="O3" s="155"/>
      <c r="P3" s="155"/>
      <c r="Q3" s="155"/>
      <c r="R3" s="155"/>
      <c r="S3" s="155"/>
      <c r="T3" s="155"/>
      <c r="U3" s="155"/>
      <c r="V3" s="155"/>
      <c r="W3" s="155"/>
      <c r="X3" s="155"/>
      <c r="Y3" s="155"/>
      <c r="Z3" s="155"/>
      <c r="AA3" s="155"/>
      <c r="AB3" s="155"/>
      <c r="AC3" s="155"/>
      <c r="AD3" s="155"/>
      <c r="AE3" s="59"/>
      <c r="AG3" s="155" t="s">
        <v>34</v>
      </c>
      <c r="AH3" s="155"/>
      <c r="AI3" s="155"/>
      <c r="AJ3" s="155"/>
      <c r="AK3" s="155"/>
      <c r="AL3" s="155"/>
      <c r="AM3" s="155"/>
      <c r="AN3" s="155"/>
      <c r="AO3" s="155"/>
      <c r="AP3" s="155"/>
      <c r="AQ3" s="155"/>
      <c r="AR3" s="155"/>
      <c r="AS3" s="155"/>
      <c r="AT3" s="155"/>
      <c r="AU3" s="155"/>
      <c r="AV3" s="155"/>
      <c r="AW3" s="155"/>
      <c r="AX3" s="155"/>
      <c r="AY3" s="155"/>
      <c r="AZ3" s="155"/>
      <c r="BA3" s="155"/>
      <c r="BB3" s="155"/>
      <c r="BC3" s="155"/>
      <c r="BD3" s="155"/>
      <c r="BE3" s="155"/>
      <c r="BF3" s="155"/>
      <c r="BG3" s="155"/>
      <c r="BH3" s="155"/>
      <c r="BI3" s="155"/>
      <c r="BJ3" s="59"/>
      <c r="BL3" s="155" t="s">
        <v>34</v>
      </c>
      <c r="BM3" s="155"/>
      <c r="BN3" s="155"/>
      <c r="BO3" s="155"/>
      <c r="BP3" s="155"/>
      <c r="BQ3" s="155"/>
      <c r="BR3" s="155"/>
      <c r="BS3" s="155"/>
      <c r="BT3" s="155"/>
      <c r="BU3" s="155"/>
      <c r="BV3" s="155"/>
      <c r="BW3" s="155"/>
      <c r="BX3" s="155"/>
      <c r="BY3" s="155"/>
      <c r="BZ3" s="155"/>
      <c r="CA3" s="155"/>
      <c r="CB3" s="155"/>
      <c r="CC3" s="155"/>
      <c r="CD3" s="155"/>
      <c r="CE3" s="155"/>
      <c r="CF3" s="155"/>
      <c r="CG3" s="155"/>
      <c r="CH3" s="155"/>
      <c r="CI3" s="155"/>
      <c r="CJ3" s="155"/>
      <c r="CK3" s="155"/>
      <c r="CL3" s="155"/>
      <c r="CM3" s="155"/>
      <c r="CN3" s="155"/>
      <c r="CO3" s="59"/>
      <c r="CQ3" s="155" t="s">
        <v>34</v>
      </c>
      <c r="CR3" s="155"/>
      <c r="CS3" s="155"/>
      <c r="CT3" s="155"/>
      <c r="CU3" s="155"/>
      <c r="CV3" s="155"/>
      <c r="CW3" s="155"/>
      <c r="CX3" s="155"/>
      <c r="CY3" s="155"/>
      <c r="CZ3" s="155"/>
      <c r="DA3" s="155"/>
      <c r="DB3" s="155"/>
      <c r="DC3" s="155"/>
      <c r="DD3" s="155"/>
      <c r="DE3" s="155"/>
      <c r="DF3" s="155"/>
      <c r="DG3" s="155"/>
      <c r="DH3" s="155"/>
      <c r="DI3" s="155"/>
      <c r="DJ3" s="155"/>
      <c r="DK3" s="155"/>
      <c r="DL3" s="155"/>
      <c r="DM3" s="155"/>
      <c r="DN3" s="155"/>
      <c r="DO3" s="155"/>
      <c r="DP3" s="155"/>
      <c r="DQ3" s="155"/>
      <c r="DR3" s="155"/>
      <c r="DS3" s="155"/>
      <c r="DT3" s="59"/>
      <c r="DV3" s="158" t="s">
        <v>45</v>
      </c>
      <c r="DW3" s="158"/>
      <c r="DX3" s="158"/>
      <c r="DY3" s="158"/>
      <c r="DZ3" s="158"/>
      <c r="EC3" s="155" t="s">
        <v>35</v>
      </c>
      <c r="ED3" s="155"/>
      <c r="EE3" s="155"/>
      <c r="EF3" s="155"/>
      <c r="EG3" s="155"/>
    </row>
    <row r="4" spans="1:139" ht="18.75">
      <c r="A4" s="14"/>
      <c r="B4" s="13" t="s">
        <v>46</v>
      </c>
      <c r="C4" s="13" t="s">
        <v>47</v>
      </c>
      <c r="D4" s="13" t="s">
        <v>48</v>
      </c>
      <c r="E4" s="13" t="s">
        <v>268</v>
      </c>
      <c r="F4" s="13" t="s">
        <v>49</v>
      </c>
      <c r="G4" s="13" t="s">
        <v>50</v>
      </c>
      <c r="H4" s="13" t="s">
        <v>269</v>
      </c>
      <c r="I4" s="13" t="s">
        <v>51</v>
      </c>
      <c r="J4" s="13" t="s">
        <v>52</v>
      </c>
      <c r="K4" s="13" t="s">
        <v>53</v>
      </c>
      <c r="L4" s="13" t="s">
        <v>54</v>
      </c>
      <c r="M4" s="13" t="s">
        <v>55</v>
      </c>
      <c r="N4" s="13" t="s">
        <v>56</v>
      </c>
      <c r="O4" s="13" t="s">
        <v>57</v>
      </c>
      <c r="P4" s="13" t="s">
        <v>270</v>
      </c>
      <c r="Q4" s="13" t="s">
        <v>271</v>
      </c>
      <c r="R4" s="13" t="s">
        <v>58</v>
      </c>
      <c r="S4" s="13" t="s">
        <v>272</v>
      </c>
      <c r="T4" s="13" t="s">
        <v>59</v>
      </c>
      <c r="U4" s="13" t="s">
        <v>60</v>
      </c>
      <c r="V4" s="13" t="s">
        <v>61</v>
      </c>
      <c r="W4" s="13" t="s">
        <v>62</v>
      </c>
      <c r="X4" s="13" t="s">
        <v>273</v>
      </c>
      <c r="Y4" s="13" t="s">
        <v>274</v>
      </c>
      <c r="Z4" s="13" t="s">
        <v>63</v>
      </c>
      <c r="AA4" s="13" t="s">
        <v>64</v>
      </c>
      <c r="AB4" s="13" t="s">
        <v>65</v>
      </c>
      <c r="AC4" s="13" t="s">
        <v>66</v>
      </c>
      <c r="AD4" s="13" t="s">
        <v>67</v>
      </c>
      <c r="AE4" s="13" t="s">
        <v>68</v>
      </c>
      <c r="AG4" s="13" t="s">
        <v>46</v>
      </c>
      <c r="AH4" s="13" t="s">
        <v>47</v>
      </c>
      <c r="AI4" s="13" t="s">
        <v>48</v>
      </c>
      <c r="AJ4" s="13" t="s">
        <v>268</v>
      </c>
      <c r="AK4" s="13" t="s">
        <v>49</v>
      </c>
      <c r="AL4" s="13" t="s">
        <v>50</v>
      </c>
      <c r="AM4" s="13" t="s">
        <v>269</v>
      </c>
      <c r="AN4" s="13" t="s">
        <v>51</v>
      </c>
      <c r="AO4" s="13" t="s">
        <v>52</v>
      </c>
      <c r="AP4" s="13" t="s">
        <v>53</v>
      </c>
      <c r="AQ4" s="13" t="s">
        <v>54</v>
      </c>
      <c r="AR4" s="13" t="s">
        <v>55</v>
      </c>
      <c r="AS4" s="13" t="s">
        <v>56</v>
      </c>
      <c r="AT4" s="13" t="s">
        <v>57</v>
      </c>
      <c r="AU4" s="13" t="s">
        <v>270</v>
      </c>
      <c r="AV4" s="13" t="s">
        <v>271</v>
      </c>
      <c r="AW4" s="13" t="s">
        <v>58</v>
      </c>
      <c r="AX4" s="13" t="s">
        <v>272</v>
      </c>
      <c r="AY4" s="13" t="s">
        <v>59</v>
      </c>
      <c r="AZ4" s="13" t="s">
        <v>60</v>
      </c>
      <c r="BA4" s="13" t="s">
        <v>61</v>
      </c>
      <c r="BB4" s="13" t="s">
        <v>62</v>
      </c>
      <c r="BC4" s="13" t="s">
        <v>273</v>
      </c>
      <c r="BD4" s="13" t="s">
        <v>274</v>
      </c>
      <c r="BE4" s="13" t="s">
        <v>63</v>
      </c>
      <c r="BF4" s="13" t="s">
        <v>64</v>
      </c>
      <c r="BG4" s="13" t="s">
        <v>65</v>
      </c>
      <c r="BH4" s="13" t="s">
        <v>66</v>
      </c>
      <c r="BI4" s="13" t="s">
        <v>67</v>
      </c>
      <c r="BJ4" s="13" t="s">
        <v>68</v>
      </c>
      <c r="BL4" s="1" t="s">
        <v>46</v>
      </c>
      <c r="BM4" s="1" t="s">
        <v>47</v>
      </c>
      <c r="BN4" s="1" t="s">
        <v>48</v>
      </c>
      <c r="BO4" s="1" t="s">
        <v>268</v>
      </c>
      <c r="BP4" s="1" t="s">
        <v>49</v>
      </c>
      <c r="BQ4" s="1" t="s">
        <v>50</v>
      </c>
      <c r="BR4" s="1" t="s">
        <v>269</v>
      </c>
      <c r="BS4" s="1" t="s">
        <v>51</v>
      </c>
      <c r="BT4" s="1" t="s">
        <v>52</v>
      </c>
      <c r="BU4" s="1" t="s">
        <v>53</v>
      </c>
      <c r="BV4" s="1" t="s">
        <v>54</v>
      </c>
      <c r="BW4" s="1" t="s">
        <v>55</v>
      </c>
      <c r="BX4" s="1" t="s">
        <v>56</v>
      </c>
      <c r="BY4" s="1" t="s">
        <v>57</v>
      </c>
      <c r="BZ4" s="1" t="s">
        <v>270</v>
      </c>
      <c r="CA4" s="1" t="s">
        <v>271</v>
      </c>
      <c r="CB4" s="1" t="s">
        <v>58</v>
      </c>
      <c r="CC4" s="1" t="s">
        <v>272</v>
      </c>
      <c r="CD4" s="1" t="s">
        <v>59</v>
      </c>
      <c r="CE4" s="1" t="s">
        <v>60</v>
      </c>
      <c r="CF4" s="1" t="s">
        <v>61</v>
      </c>
      <c r="CG4" s="1" t="s">
        <v>62</v>
      </c>
      <c r="CH4" s="1" t="s">
        <v>273</v>
      </c>
      <c r="CI4" s="1" t="s">
        <v>274</v>
      </c>
      <c r="CJ4" s="1" t="s">
        <v>63</v>
      </c>
      <c r="CK4" s="1" t="s">
        <v>64</v>
      </c>
      <c r="CL4" s="1" t="s">
        <v>65</v>
      </c>
      <c r="CM4" s="1" t="s">
        <v>66</v>
      </c>
      <c r="CN4" s="1" t="s">
        <v>67</v>
      </c>
      <c r="CO4" s="1" t="s">
        <v>68</v>
      </c>
      <c r="CQ4" s="13" t="s">
        <v>46</v>
      </c>
      <c r="CR4" s="13" t="s">
        <v>47</v>
      </c>
      <c r="CS4" s="13" t="s">
        <v>48</v>
      </c>
      <c r="CT4" s="13" t="s">
        <v>268</v>
      </c>
      <c r="CU4" s="13" t="s">
        <v>49</v>
      </c>
      <c r="CV4" s="13" t="s">
        <v>50</v>
      </c>
      <c r="CW4" s="13" t="s">
        <v>269</v>
      </c>
      <c r="CX4" s="13" t="s">
        <v>51</v>
      </c>
      <c r="CY4" s="13" t="s">
        <v>52</v>
      </c>
      <c r="CZ4" s="13" t="s">
        <v>53</v>
      </c>
      <c r="DA4" s="13" t="s">
        <v>54</v>
      </c>
      <c r="DB4" s="13" t="s">
        <v>55</v>
      </c>
      <c r="DC4" s="13" t="s">
        <v>56</v>
      </c>
      <c r="DD4" s="13" t="s">
        <v>57</v>
      </c>
      <c r="DE4" s="13" t="s">
        <v>270</v>
      </c>
      <c r="DF4" s="13" t="s">
        <v>271</v>
      </c>
      <c r="DG4" s="13" t="s">
        <v>58</v>
      </c>
      <c r="DH4" s="13" t="s">
        <v>272</v>
      </c>
      <c r="DI4" s="13" t="s">
        <v>59</v>
      </c>
      <c r="DJ4" s="13" t="s">
        <v>60</v>
      </c>
      <c r="DK4" s="13" t="s">
        <v>61</v>
      </c>
      <c r="DL4" s="13" t="s">
        <v>62</v>
      </c>
      <c r="DM4" s="13" t="s">
        <v>273</v>
      </c>
      <c r="DN4" s="13" t="s">
        <v>274</v>
      </c>
      <c r="DO4" s="13" t="s">
        <v>63</v>
      </c>
      <c r="DP4" s="13" t="s">
        <v>64</v>
      </c>
      <c r="DQ4" s="13" t="s">
        <v>65</v>
      </c>
      <c r="DR4" s="13" t="s">
        <v>66</v>
      </c>
      <c r="DS4" s="13" t="s">
        <v>67</v>
      </c>
      <c r="DT4" s="13" t="s">
        <v>68</v>
      </c>
      <c r="DW4" s="14" t="s">
        <v>36</v>
      </c>
      <c r="DX4" s="14" t="s">
        <v>37</v>
      </c>
      <c r="DY4" s="14" t="s">
        <v>38</v>
      </c>
      <c r="DZ4" s="14" t="s">
        <v>39</v>
      </c>
      <c r="EA4" s="14" t="s">
        <v>69</v>
      </c>
      <c r="ED4" s="14" t="s">
        <v>36</v>
      </c>
      <c r="EE4" s="14" t="s">
        <v>37</v>
      </c>
      <c r="EF4" s="14" t="s">
        <v>38</v>
      </c>
      <c r="EG4" s="14" t="s">
        <v>39</v>
      </c>
      <c r="EH4" s="14" t="s">
        <v>69</v>
      </c>
      <c r="EI4" s="14"/>
    </row>
    <row r="5" spans="1:139" ht="15" customHeight="1">
      <c r="A5" s="12" t="s">
        <v>70</v>
      </c>
      <c r="B5" s="15">
        <v>50.712507327275432</v>
      </c>
      <c r="C5" s="15">
        <v>39.657550359025599</v>
      </c>
      <c r="D5" s="15">
        <v>35.147653170018103</v>
      </c>
      <c r="E5" s="15"/>
      <c r="F5" s="15">
        <v>59.617997651094058</v>
      </c>
      <c r="G5" s="15">
        <v>69.2</v>
      </c>
      <c r="H5" s="15"/>
      <c r="I5" s="15">
        <v>36.985226124169372</v>
      </c>
      <c r="J5" s="15">
        <v>34.9</v>
      </c>
      <c r="K5" s="15">
        <v>57.9</v>
      </c>
      <c r="L5" s="15">
        <v>5.6</v>
      </c>
      <c r="M5" s="15">
        <v>36.848721330744368</v>
      </c>
      <c r="N5" s="15">
        <v>17.506873047979141</v>
      </c>
      <c r="O5" s="15">
        <v>69.599999999999994</v>
      </c>
      <c r="P5" s="15"/>
      <c r="Q5" s="15"/>
      <c r="R5" s="15"/>
      <c r="S5" s="15"/>
      <c r="T5" s="15">
        <v>61.3</v>
      </c>
      <c r="U5" s="15">
        <v>42.105030109812262</v>
      </c>
      <c r="V5" s="15">
        <v>56.8</v>
      </c>
      <c r="W5" s="15">
        <v>27.237212887467404</v>
      </c>
      <c r="X5" s="15"/>
      <c r="Y5" s="15"/>
      <c r="Z5" s="15">
        <v>31.086420093464383</v>
      </c>
      <c r="AA5" s="15">
        <v>46.3</v>
      </c>
      <c r="AB5" s="15">
        <v>109.37313509012961</v>
      </c>
      <c r="AC5" s="15">
        <v>63.647542159970406</v>
      </c>
      <c r="AD5" s="15">
        <v>58.064233288640622</v>
      </c>
      <c r="AE5" s="15"/>
      <c r="AG5" s="15">
        <v>60.682912283066692</v>
      </c>
      <c r="AH5" s="15">
        <v>63.651452667014439</v>
      </c>
      <c r="AI5" s="15">
        <v>71.5</v>
      </c>
      <c r="AJ5" s="15"/>
      <c r="AK5" s="15">
        <v>83.709353403235909</v>
      </c>
      <c r="AL5" s="15">
        <v>70.599999999999994</v>
      </c>
      <c r="AM5" s="15"/>
      <c r="AN5" s="15">
        <v>65.616868454441828</v>
      </c>
      <c r="AO5" s="15">
        <v>98.6</v>
      </c>
      <c r="AP5" s="15">
        <v>55.2</v>
      </c>
      <c r="AQ5" s="15">
        <v>29.2</v>
      </c>
      <c r="AR5" s="15">
        <v>50.358787644612782</v>
      </c>
      <c r="AS5" s="15">
        <v>52.94235237724704</v>
      </c>
      <c r="AT5" s="15">
        <v>143.69999999999999</v>
      </c>
      <c r="AU5" s="15"/>
      <c r="AV5" s="15"/>
      <c r="AW5" s="15"/>
      <c r="AX5" s="15"/>
      <c r="AY5" s="15">
        <v>123.2</v>
      </c>
      <c r="AZ5" s="15">
        <v>65.529576686969236</v>
      </c>
      <c r="BA5" s="15">
        <v>88.9</v>
      </c>
      <c r="BB5" s="15">
        <v>71.556026047219348</v>
      </c>
      <c r="BC5" s="15"/>
      <c r="BD5" s="15"/>
      <c r="BE5" s="15">
        <v>50.775699259728981</v>
      </c>
      <c r="BF5" s="15">
        <v>94.3</v>
      </c>
      <c r="BG5" s="15">
        <v>84.954862217844209</v>
      </c>
      <c r="BH5" s="15">
        <v>55.464373003971339</v>
      </c>
      <c r="BI5" s="15">
        <v>51.70617770162562</v>
      </c>
      <c r="BJ5" s="15"/>
      <c r="BL5" s="15">
        <v>34.40663876685273</v>
      </c>
      <c r="BM5" s="15"/>
      <c r="BN5" s="15"/>
      <c r="BO5" s="15"/>
      <c r="BP5" s="15">
        <v>101.15539768870644</v>
      </c>
      <c r="BQ5" s="15"/>
      <c r="BR5" s="15"/>
      <c r="BS5" s="15">
        <v>77.961764263134128</v>
      </c>
      <c r="BT5" s="15"/>
      <c r="BU5" s="15"/>
      <c r="BV5" s="15"/>
      <c r="BW5" s="15"/>
      <c r="BX5" s="15">
        <v>120.56443898947387</v>
      </c>
      <c r="BY5" s="15"/>
      <c r="BZ5" s="15"/>
      <c r="CA5" s="15"/>
      <c r="CB5" s="15"/>
      <c r="CC5" s="15"/>
      <c r="CD5" s="15"/>
      <c r="CE5" s="15">
        <v>32.320116011335458</v>
      </c>
      <c r="CF5" s="15"/>
      <c r="CG5" s="15">
        <v>55.17265542491905</v>
      </c>
      <c r="CH5" s="15"/>
      <c r="CI5" s="15"/>
      <c r="CJ5" s="15">
        <v>58.743653014617024</v>
      </c>
      <c r="CK5" s="15">
        <v>79.488718784981288</v>
      </c>
      <c r="CL5" s="15"/>
      <c r="CM5" s="15">
        <v>69.141891134423943</v>
      </c>
      <c r="CN5" s="15">
        <v>38.210075222580656</v>
      </c>
      <c r="CO5" s="15"/>
      <c r="CQ5" s="15">
        <v>33.217526638603459</v>
      </c>
      <c r="CR5" s="15"/>
      <c r="CS5" s="15"/>
      <c r="CT5" s="15"/>
      <c r="CU5" s="15">
        <v>46.475084285370897</v>
      </c>
      <c r="CV5" s="15"/>
      <c r="CW5" s="15"/>
      <c r="CX5" s="15">
        <v>65.243758198748409</v>
      </c>
      <c r="CY5" s="15"/>
      <c r="CZ5" s="15"/>
      <c r="DA5" s="15"/>
      <c r="DB5" s="15"/>
      <c r="DC5" s="15">
        <v>21.975697676168203</v>
      </c>
      <c r="DD5" s="15" t="s">
        <v>267</v>
      </c>
      <c r="DE5" s="15"/>
      <c r="DF5" s="15"/>
      <c r="DG5" s="15"/>
      <c r="DH5" s="15"/>
      <c r="DI5" s="15"/>
      <c r="DJ5" s="15"/>
      <c r="DK5" s="15"/>
      <c r="DL5" s="15">
        <v>23.156698750193954</v>
      </c>
      <c r="DM5" s="15"/>
      <c r="DN5" s="15"/>
      <c r="DO5" s="15">
        <v>8.8688925343369043</v>
      </c>
      <c r="DP5" s="15"/>
      <c r="DQ5" s="15"/>
      <c r="DR5" s="15">
        <v>54.487540881862181</v>
      </c>
      <c r="DS5" s="15">
        <v>66.985969898789889</v>
      </c>
      <c r="DT5" s="15" t="s">
        <v>267</v>
      </c>
      <c r="DV5" s="16">
        <v>34759</v>
      </c>
      <c r="DW5" s="15">
        <v>59.09155845523459</v>
      </c>
      <c r="DX5" s="15">
        <v>52.126521061835597</v>
      </c>
      <c r="DY5" s="15">
        <v>71.724927377521809</v>
      </c>
      <c r="DZ5" s="15"/>
      <c r="EC5" s="16">
        <v>34759</v>
      </c>
      <c r="ED5" s="28">
        <v>13.867601158939932</v>
      </c>
      <c r="EE5" s="28">
        <v>19.849349062816959</v>
      </c>
      <c r="EF5" s="28">
        <v>17.902004362512745</v>
      </c>
      <c r="EG5" s="28">
        <v>5.7361674586750011</v>
      </c>
      <c r="EH5" s="28">
        <v>57.355122042944629</v>
      </c>
      <c r="EI5" s="28"/>
    </row>
    <row r="6" spans="1:139" ht="12.75" customHeight="1">
      <c r="A6" s="12" t="s">
        <v>71</v>
      </c>
      <c r="B6" s="15">
        <v>51.497323294091103</v>
      </c>
      <c r="C6" s="15">
        <v>39.966469933389959</v>
      </c>
      <c r="D6" s="15">
        <v>35.589373654746275</v>
      </c>
      <c r="E6" s="15"/>
      <c r="F6" s="15">
        <v>59.523903129422862</v>
      </c>
      <c r="G6" s="15">
        <v>70.5</v>
      </c>
      <c r="H6" s="15"/>
      <c r="I6" s="15">
        <v>35.993345609776512</v>
      </c>
      <c r="J6" s="15">
        <v>34.9</v>
      </c>
      <c r="K6" s="15">
        <v>58.4</v>
      </c>
      <c r="L6" s="15">
        <v>5.8</v>
      </c>
      <c r="M6" s="15">
        <v>37.145546473799847</v>
      </c>
      <c r="N6" s="15">
        <v>17.78559823892024</v>
      </c>
      <c r="O6" s="15">
        <v>69.400000000000006</v>
      </c>
      <c r="P6" s="15"/>
      <c r="Q6" s="15"/>
      <c r="R6" s="15"/>
      <c r="S6" s="15"/>
      <c r="T6" s="15">
        <v>63</v>
      </c>
      <c r="U6" s="15">
        <v>43.145871859023167</v>
      </c>
      <c r="V6" s="15">
        <v>56.5</v>
      </c>
      <c r="W6" s="15">
        <v>27.885769600766707</v>
      </c>
      <c r="X6" s="15"/>
      <c r="Y6" s="15"/>
      <c r="Z6" s="15">
        <v>31.558032305367036</v>
      </c>
      <c r="AA6" s="15">
        <v>45.3</v>
      </c>
      <c r="AB6" s="15">
        <v>109.66464131371735</v>
      </c>
      <c r="AC6" s="15">
        <v>64.000346278271252</v>
      </c>
      <c r="AD6" s="15">
        <v>58.066487499609025</v>
      </c>
      <c r="AE6" s="15"/>
      <c r="AG6" s="15">
        <v>60.492747607889285</v>
      </c>
      <c r="AH6" s="15">
        <v>64.147277030535491</v>
      </c>
      <c r="AI6" s="15">
        <v>70.400000000000006</v>
      </c>
      <c r="AJ6" s="15"/>
      <c r="AK6" s="15">
        <v>82.674531176285583</v>
      </c>
      <c r="AL6" s="15">
        <v>69.3</v>
      </c>
      <c r="AM6" s="15"/>
      <c r="AN6" s="15">
        <v>63.848664936804219</v>
      </c>
      <c r="AO6" s="15">
        <v>98.9</v>
      </c>
      <c r="AP6" s="15">
        <v>56</v>
      </c>
      <c r="AQ6" s="15">
        <v>29.3</v>
      </c>
      <c r="AR6" s="15">
        <v>50.764439558896186</v>
      </c>
      <c r="AS6" s="15">
        <v>53.070134284440108</v>
      </c>
      <c r="AT6" s="15">
        <v>141.9</v>
      </c>
      <c r="AU6" s="15"/>
      <c r="AV6" s="15"/>
      <c r="AW6" s="15"/>
      <c r="AX6" s="15"/>
      <c r="AY6" s="15">
        <v>122.7</v>
      </c>
      <c r="AZ6" s="15">
        <v>66.9704205015464</v>
      </c>
      <c r="BA6" s="15">
        <v>88.9</v>
      </c>
      <c r="BB6" s="15">
        <v>68.726544637578911</v>
      </c>
      <c r="BC6" s="15"/>
      <c r="BD6" s="15"/>
      <c r="BE6" s="15">
        <v>50.007005277609466</v>
      </c>
      <c r="BF6" s="15">
        <v>91.9</v>
      </c>
      <c r="BG6" s="15">
        <v>85.181287756804352</v>
      </c>
      <c r="BH6" s="15">
        <v>55.797859657751829</v>
      </c>
      <c r="BI6" s="15">
        <v>52.249733535116825</v>
      </c>
      <c r="BJ6" s="15"/>
      <c r="BL6" s="15">
        <v>35.13929549342258</v>
      </c>
      <c r="BM6" s="15"/>
      <c r="BN6" s="15"/>
      <c r="BO6" s="15"/>
      <c r="BP6" s="15">
        <v>103.00951407454002</v>
      </c>
      <c r="BQ6" s="15"/>
      <c r="BR6" s="15"/>
      <c r="BS6" s="15">
        <v>75.862141123294549</v>
      </c>
      <c r="BT6" s="15"/>
      <c r="BU6" s="15"/>
      <c r="BV6" s="15"/>
      <c r="BW6" s="15"/>
      <c r="BX6" s="15">
        <v>123.93704224208733</v>
      </c>
      <c r="BY6" s="15"/>
      <c r="BZ6" s="15"/>
      <c r="CA6" s="15"/>
      <c r="CB6" s="15"/>
      <c r="CC6" s="15"/>
      <c r="CD6" s="15"/>
      <c r="CE6" s="15">
        <v>31.790492766235175</v>
      </c>
      <c r="CF6" s="15"/>
      <c r="CG6" s="15">
        <v>54.510954564773229</v>
      </c>
      <c r="CH6" s="15"/>
      <c r="CI6" s="15"/>
      <c r="CJ6" s="15">
        <v>60.373802514241426</v>
      </c>
      <c r="CK6" s="15">
        <v>79.488718784981288</v>
      </c>
      <c r="CL6" s="15"/>
      <c r="CM6" s="15">
        <v>69.511937635657986</v>
      </c>
      <c r="CN6" s="15">
        <v>39.553493877924197</v>
      </c>
      <c r="CO6" s="15"/>
      <c r="CQ6" s="15">
        <v>34.918671257799922</v>
      </c>
      <c r="CR6" s="15"/>
      <c r="CS6" s="15"/>
      <c r="CT6" s="15"/>
      <c r="CU6" s="15">
        <v>46.045958484038373</v>
      </c>
      <c r="CV6" s="15"/>
      <c r="CW6" s="15"/>
      <c r="CX6" s="15">
        <v>63.485603080271204</v>
      </c>
      <c r="CY6" s="15"/>
      <c r="CZ6" s="15"/>
      <c r="DA6" s="15"/>
      <c r="DB6" s="15"/>
      <c r="DC6" s="15">
        <v>21.363845783223987</v>
      </c>
      <c r="DD6" s="15" t="s">
        <v>267</v>
      </c>
      <c r="DE6" s="15"/>
      <c r="DF6" s="15"/>
      <c r="DG6" s="15"/>
      <c r="DH6" s="15"/>
      <c r="DI6" s="15"/>
      <c r="DJ6" s="15"/>
      <c r="DK6" s="15"/>
      <c r="DL6" s="15">
        <v>22.732663349254185</v>
      </c>
      <c r="DM6" s="15"/>
      <c r="DN6" s="15"/>
      <c r="DO6" s="15">
        <v>8.6862288856202596</v>
      </c>
      <c r="DP6" s="15"/>
      <c r="DQ6" s="15"/>
      <c r="DR6" s="15">
        <v>55.270588103066757</v>
      </c>
      <c r="DS6" s="15">
        <v>65.459534630810793</v>
      </c>
      <c r="DT6" s="15" t="s">
        <v>267</v>
      </c>
      <c r="DV6" s="16">
        <v>34851</v>
      </c>
      <c r="DW6" s="15">
        <v>59.247879193849101</v>
      </c>
      <c r="DX6" s="15">
        <v>52.03669126811851</v>
      </c>
      <c r="DY6" s="15">
        <v>72.056697393513133</v>
      </c>
      <c r="DZ6" s="15"/>
      <c r="EC6" s="16">
        <v>34851</v>
      </c>
      <c r="ED6" s="28">
        <v>14.151381557321518</v>
      </c>
      <c r="EE6" s="28">
        <v>20.190621169898154</v>
      </c>
      <c r="EF6" s="28">
        <v>18.366410879646956</v>
      </c>
      <c r="EG6" s="28">
        <v>5.8235649262560001</v>
      </c>
      <c r="EH6" s="28">
        <v>58.531978533122626</v>
      </c>
      <c r="EI6" s="28"/>
    </row>
    <row r="7" spans="1:139">
      <c r="A7" s="12" t="s">
        <v>72</v>
      </c>
      <c r="B7" s="15">
        <v>52.035297069729836</v>
      </c>
      <c r="C7" s="15">
        <v>40.082314773776602</v>
      </c>
      <c r="D7" s="15">
        <v>34.718773563610341</v>
      </c>
      <c r="E7" s="15"/>
      <c r="F7" s="15">
        <v>59.905412570324835</v>
      </c>
      <c r="G7" s="15">
        <v>71.099999999999994</v>
      </c>
      <c r="H7" s="15"/>
      <c r="I7" s="15">
        <v>35.324920682184555</v>
      </c>
      <c r="J7" s="15">
        <v>34.700000000000003</v>
      </c>
      <c r="K7" s="15">
        <v>58.8</v>
      </c>
      <c r="L7" s="15">
        <v>6</v>
      </c>
      <c r="M7" s="15">
        <v>36.679106963284106</v>
      </c>
      <c r="N7" s="15">
        <v>17.303840594672725</v>
      </c>
      <c r="O7" s="15">
        <v>69.7</v>
      </c>
      <c r="P7" s="15"/>
      <c r="Q7" s="15"/>
      <c r="R7" s="15"/>
      <c r="S7" s="15"/>
      <c r="T7" s="15">
        <v>62.8</v>
      </c>
      <c r="U7" s="15">
        <v>44.184801233721728</v>
      </c>
      <c r="V7" s="15">
        <v>56.1</v>
      </c>
      <c r="W7" s="15">
        <v>28.107302568072285</v>
      </c>
      <c r="X7" s="15"/>
      <c r="Y7" s="15"/>
      <c r="Z7" s="15">
        <v>31.15722577375934</v>
      </c>
      <c r="AA7" s="15">
        <v>44.3</v>
      </c>
      <c r="AB7" s="15">
        <v>109.31483384541205</v>
      </c>
      <c r="AC7" s="15">
        <v>64.516392758402688</v>
      </c>
      <c r="AD7" s="15">
        <v>58.102938402792851</v>
      </c>
      <c r="AE7" s="15"/>
      <c r="AG7" s="15">
        <v>59.957023766374981</v>
      </c>
      <c r="AH7" s="15">
        <v>64.333211166855889</v>
      </c>
      <c r="AI7" s="15">
        <v>69.3</v>
      </c>
      <c r="AJ7" s="15"/>
      <c r="AK7" s="15">
        <v>81.968452253124497</v>
      </c>
      <c r="AL7" s="15">
        <v>67.900000000000006</v>
      </c>
      <c r="AM7" s="15"/>
      <c r="AN7" s="15">
        <v>62.649266374380083</v>
      </c>
      <c r="AO7" s="15">
        <v>98.6</v>
      </c>
      <c r="AP7" s="15">
        <v>55.9</v>
      </c>
      <c r="AQ7" s="15">
        <v>29.3</v>
      </c>
      <c r="AR7" s="15">
        <v>50.126986550736547</v>
      </c>
      <c r="AS7" s="15">
        <v>52.012492256865585</v>
      </c>
      <c r="AT7" s="15">
        <v>142</v>
      </c>
      <c r="AU7" s="15"/>
      <c r="AV7" s="15"/>
      <c r="AW7" s="15"/>
      <c r="AX7" s="15"/>
      <c r="AY7" s="15">
        <v>120.7</v>
      </c>
      <c r="AZ7" s="15">
        <v>67.028054254129472</v>
      </c>
      <c r="BA7" s="15">
        <v>87.5</v>
      </c>
      <c r="BB7" s="15">
        <v>66.194406814818592</v>
      </c>
      <c r="BC7" s="15"/>
      <c r="BD7" s="15"/>
      <c r="BE7" s="15">
        <v>49.137142439872811</v>
      </c>
      <c r="BF7" s="15">
        <v>89.7</v>
      </c>
      <c r="BG7" s="15">
        <v>84.909577110052197</v>
      </c>
      <c r="BH7" s="15">
        <v>55.79359931611458</v>
      </c>
      <c r="BI7" s="15">
        <v>51.585095770033298</v>
      </c>
      <c r="BJ7" s="15"/>
      <c r="BL7" s="15">
        <v>34.557631567417722</v>
      </c>
      <c r="BM7" s="15"/>
      <c r="BN7" s="15"/>
      <c r="BO7" s="15"/>
      <c r="BP7" s="15">
        <v>102.95688846666691</v>
      </c>
      <c r="BQ7" s="15"/>
      <c r="BR7" s="15"/>
      <c r="BS7" s="15">
        <v>74.446828827533807</v>
      </c>
      <c r="BT7" s="15"/>
      <c r="BU7" s="15"/>
      <c r="BV7" s="15"/>
      <c r="BW7" s="15"/>
      <c r="BX7" s="15">
        <v>123.57175304563287</v>
      </c>
      <c r="BY7" s="15"/>
      <c r="BZ7" s="15"/>
      <c r="CA7" s="15"/>
      <c r="CB7" s="15"/>
      <c r="CC7" s="15"/>
      <c r="CD7" s="15"/>
      <c r="CE7" s="15">
        <v>32.485113947909525</v>
      </c>
      <c r="CF7" s="15"/>
      <c r="CG7" s="15">
        <v>52.077599563354717</v>
      </c>
      <c r="CH7" s="15"/>
      <c r="CI7" s="15"/>
      <c r="CJ7" s="15">
        <v>61.381625386962646</v>
      </c>
      <c r="CK7" s="15">
        <v>79.488718784981288</v>
      </c>
      <c r="CL7" s="15"/>
      <c r="CM7" s="15">
        <v>68.960232491410096</v>
      </c>
      <c r="CN7" s="15">
        <v>40.577621353983169</v>
      </c>
      <c r="CO7" s="15"/>
      <c r="CQ7" s="15">
        <v>34.328411711521532</v>
      </c>
      <c r="CR7" s="15"/>
      <c r="CS7" s="15"/>
      <c r="CT7" s="15"/>
      <c r="CU7" s="15">
        <v>45.490778453575601</v>
      </c>
      <c r="CV7" s="15"/>
      <c r="CW7" s="15"/>
      <c r="CX7" s="15">
        <v>62.301192077459369</v>
      </c>
      <c r="CY7" s="15"/>
      <c r="CZ7" s="15"/>
      <c r="DA7" s="15"/>
      <c r="DB7" s="15"/>
      <c r="DC7" s="15">
        <v>21.482345653520547</v>
      </c>
      <c r="DD7" s="15" t="s">
        <v>267</v>
      </c>
      <c r="DE7" s="15"/>
      <c r="DF7" s="15"/>
      <c r="DG7" s="15"/>
      <c r="DH7" s="15"/>
      <c r="DI7" s="15"/>
      <c r="DJ7" s="15"/>
      <c r="DK7" s="15"/>
      <c r="DL7" s="15">
        <v>21.930764836147929</v>
      </c>
      <c r="DM7" s="15"/>
      <c r="DN7" s="15"/>
      <c r="DO7" s="15">
        <v>8.5604436212844401</v>
      </c>
      <c r="DP7" s="15"/>
      <c r="DQ7" s="15"/>
      <c r="DR7" s="15">
        <v>56.253822348802998</v>
      </c>
      <c r="DS7" s="15">
        <v>68.02133785048558</v>
      </c>
      <c r="DT7" s="15" t="s">
        <v>267</v>
      </c>
      <c r="DV7" s="16">
        <v>34943</v>
      </c>
      <c r="DW7" s="15">
        <v>59.526314066235472</v>
      </c>
      <c r="DX7" s="15">
        <v>51.910479524902087</v>
      </c>
      <c r="DY7" s="15">
        <v>71.86311168693031</v>
      </c>
      <c r="DZ7" s="15"/>
      <c r="EC7" s="16">
        <v>34943</v>
      </c>
      <c r="ED7" s="28">
        <v>13.685312649050934</v>
      </c>
      <c r="EE7" s="28">
        <v>19.002214205760495</v>
      </c>
      <c r="EF7" s="28">
        <v>17.621541137164261</v>
      </c>
      <c r="EG7" s="28">
        <v>5.9968503500670005</v>
      </c>
      <c r="EH7" s="28">
        <v>56.305918342042695</v>
      </c>
      <c r="EI7" s="28"/>
    </row>
    <row r="8" spans="1:139">
      <c r="A8" s="12" t="s">
        <v>73</v>
      </c>
      <c r="B8" s="15">
        <v>52.846996320588083</v>
      </c>
      <c r="C8" s="15">
        <v>41.944116790337219</v>
      </c>
      <c r="D8" s="15">
        <v>34.783414254088001</v>
      </c>
      <c r="E8" s="15"/>
      <c r="F8" s="15">
        <v>59.943291475323491</v>
      </c>
      <c r="G8" s="15">
        <v>73.3</v>
      </c>
      <c r="H8" s="15"/>
      <c r="I8" s="15">
        <v>34.914611005692599</v>
      </c>
      <c r="J8" s="15">
        <v>33.0015318959098</v>
      </c>
      <c r="K8" s="15">
        <v>60</v>
      </c>
      <c r="L8" s="15">
        <v>6.3</v>
      </c>
      <c r="M8" s="15">
        <v>37.569582392450535</v>
      </c>
      <c r="N8" s="15">
        <v>17.388247700509694</v>
      </c>
      <c r="O8" s="15">
        <v>70.099999999999994</v>
      </c>
      <c r="P8" s="15"/>
      <c r="Q8" s="15"/>
      <c r="R8" s="15">
        <v>38.372924967344282</v>
      </c>
      <c r="S8" s="15"/>
      <c r="T8" s="15">
        <v>63.2</v>
      </c>
      <c r="U8" s="15">
        <v>45.61105722599418</v>
      </c>
      <c r="V8" s="15">
        <v>55.383340705070303</v>
      </c>
      <c r="W8" s="15">
        <v>28.393123108753816</v>
      </c>
      <c r="X8" s="15"/>
      <c r="Y8" s="15"/>
      <c r="Z8" s="15">
        <v>31.165922690126536</v>
      </c>
      <c r="AA8" s="15">
        <v>43.6</v>
      </c>
      <c r="AB8" s="15">
        <v>110.53915998448065</v>
      </c>
      <c r="AC8" s="15">
        <v>64.795711273836019</v>
      </c>
      <c r="AD8" s="15">
        <v>58.037199455617724</v>
      </c>
      <c r="AE8" s="15"/>
      <c r="AG8" s="15">
        <v>59.867611590245353</v>
      </c>
      <c r="AH8" s="15">
        <v>65.2</v>
      </c>
      <c r="AI8" s="15">
        <v>68.599999999999994</v>
      </c>
      <c r="AJ8" s="15"/>
      <c r="AK8" s="15">
        <v>81.939369015452954</v>
      </c>
      <c r="AL8" s="15">
        <v>66.900000000000006</v>
      </c>
      <c r="AM8" s="15"/>
      <c r="AN8" s="15">
        <v>61.899156764655153</v>
      </c>
      <c r="AO8" s="15">
        <v>92.202010162341608</v>
      </c>
      <c r="AP8" s="15">
        <v>55.5</v>
      </c>
      <c r="AQ8" s="15">
        <v>29.8</v>
      </c>
      <c r="AR8" s="15">
        <v>51.343942293586792</v>
      </c>
      <c r="AS8" s="15">
        <v>52.458479881858821</v>
      </c>
      <c r="AT8" s="15">
        <v>142.4</v>
      </c>
      <c r="AU8" s="15"/>
      <c r="AV8" s="15"/>
      <c r="AW8" s="15">
        <v>72.787780527348744</v>
      </c>
      <c r="AX8" s="15"/>
      <c r="AY8" s="15">
        <v>119.4</v>
      </c>
      <c r="AZ8" s="15">
        <v>71.408219450444037</v>
      </c>
      <c r="BA8" s="15">
        <v>86.746759031416047</v>
      </c>
      <c r="BB8" s="15">
        <v>65.028541390070146</v>
      </c>
      <c r="BC8" s="15"/>
      <c r="BD8" s="15"/>
      <c r="BE8" s="15">
        <v>48.645774531685589</v>
      </c>
      <c r="BF8" s="15">
        <v>87.9</v>
      </c>
      <c r="BG8" s="15">
        <v>85.860564373684767</v>
      </c>
      <c r="BH8" s="15">
        <v>56.012034947212285</v>
      </c>
      <c r="BI8" s="15">
        <v>53.840040230834965</v>
      </c>
      <c r="BJ8" s="15"/>
      <c r="BL8" s="15">
        <v>35.149631374175257</v>
      </c>
      <c r="BM8" s="15"/>
      <c r="BN8" s="15"/>
      <c r="BO8" s="15"/>
      <c r="BP8" s="15">
        <v>100.85736170683521</v>
      </c>
      <c r="BQ8" s="15"/>
      <c r="BR8" s="15"/>
      <c r="BS8" s="15">
        <v>73.573552243046606</v>
      </c>
      <c r="BT8" s="15">
        <v>59.471840341675112</v>
      </c>
      <c r="BU8" s="15"/>
      <c r="BV8" s="15"/>
      <c r="BW8" s="15"/>
      <c r="BX8" s="15">
        <v>128.0149939091032</v>
      </c>
      <c r="BY8" s="15"/>
      <c r="BZ8" s="15"/>
      <c r="CA8" s="15"/>
      <c r="CB8" s="15">
        <v>10.843666104353876</v>
      </c>
      <c r="CC8" s="15"/>
      <c r="CD8" s="15"/>
      <c r="CE8" s="15">
        <v>31.821152954075824</v>
      </c>
      <c r="CF8" s="15">
        <v>36.179342939433397</v>
      </c>
      <c r="CG8" s="15">
        <v>52.926812282794508</v>
      </c>
      <c r="CH8" s="15"/>
      <c r="CI8" s="15"/>
      <c r="CJ8" s="15">
        <v>62.223505605877705</v>
      </c>
      <c r="CK8" s="15">
        <v>79.488718784981288</v>
      </c>
      <c r="CL8" s="15">
        <v>41.47944902107551</v>
      </c>
      <c r="CM8" s="15">
        <v>68.048356549840435</v>
      </c>
      <c r="CN8" s="15">
        <v>41.28361214755526</v>
      </c>
      <c r="CO8" s="15"/>
      <c r="CQ8" s="15">
        <v>34.591753500918387</v>
      </c>
      <c r="CR8" s="15"/>
      <c r="CS8" s="15"/>
      <c r="CT8" s="15"/>
      <c r="CU8" s="15">
        <v>43.813467913869417</v>
      </c>
      <c r="CV8" s="15"/>
      <c r="CW8" s="15"/>
      <c r="CX8" s="15">
        <v>61.570386305289759</v>
      </c>
      <c r="CY8" s="15">
        <v>57.126350249794164</v>
      </c>
      <c r="CZ8" s="15"/>
      <c r="DA8" s="15"/>
      <c r="DB8" s="15"/>
      <c r="DC8" s="15">
        <v>21.849147779499436</v>
      </c>
      <c r="DD8" s="15" t="s">
        <v>267</v>
      </c>
      <c r="DE8" s="15"/>
      <c r="DF8" s="15"/>
      <c r="DG8" s="15">
        <v>901.0810846291688</v>
      </c>
      <c r="DH8" s="15"/>
      <c r="DI8" s="15"/>
      <c r="DJ8" s="15"/>
      <c r="DK8" s="15">
        <v>44.458322691037004</v>
      </c>
      <c r="DL8" s="15">
        <v>21.655962241347162</v>
      </c>
      <c r="DM8" s="15"/>
      <c r="DN8" s="15"/>
      <c r="DO8" s="15">
        <v>8.3526926450537129</v>
      </c>
      <c r="DP8" s="15"/>
      <c r="DQ8" s="15"/>
      <c r="DR8" s="15">
        <v>57.700741817370748</v>
      </c>
      <c r="DS8" s="15">
        <v>74.334087075375379</v>
      </c>
      <c r="DT8" s="15" t="s">
        <v>267</v>
      </c>
      <c r="DV8" s="16">
        <v>35034</v>
      </c>
      <c r="DW8" s="15">
        <v>59.740984348944522</v>
      </c>
      <c r="DX8" s="15">
        <v>52.184871797019447</v>
      </c>
      <c r="DY8" s="15">
        <v>71.44665500613209</v>
      </c>
      <c r="DZ8" s="15"/>
      <c r="EC8" s="16">
        <v>35034</v>
      </c>
      <c r="ED8" s="28">
        <v>13.690240915142457</v>
      </c>
      <c r="EE8" s="28">
        <v>18.782134677155994</v>
      </c>
      <c r="EF8" s="28">
        <v>17.561909301052037</v>
      </c>
      <c r="EG8" s="28">
        <v>7.39491283014</v>
      </c>
      <c r="EH8" s="28">
        <v>57.429197723490489</v>
      </c>
      <c r="EI8" s="28"/>
    </row>
    <row r="9" spans="1:139">
      <c r="A9" s="12" t="s">
        <v>74</v>
      </c>
      <c r="B9" s="15">
        <v>53.237291037783955</v>
      </c>
      <c r="C9" s="15">
        <v>41.233199556602699</v>
      </c>
      <c r="D9" s="15">
        <v>34.654762298841881</v>
      </c>
      <c r="E9" s="15"/>
      <c r="F9" s="15">
        <v>59.94065317346643</v>
      </c>
      <c r="G9" s="15">
        <v>75.099999999999994</v>
      </c>
      <c r="H9" s="15"/>
      <c r="I9" s="15">
        <v>33.625308530491843</v>
      </c>
      <c r="J9" s="15">
        <v>32.877151498532506</v>
      </c>
      <c r="K9" s="15">
        <v>60.2</v>
      </c>
      <c r="L9" s="15">
        <v>6.6</v>
      </c>
      <c r="M9" s="15">
        <v>37.103142881934787</v>
      </c>
      <c r="N9" s="15">
        <v>17.245986257285889</v>
      </c>
      <c r="O9" s="15">
        <v>69.8</v>
      </c>
      <c r="P9" s="15"/>
      <c r="Q9" s="15"/>
      <c r="R9" s="15">
        <v>36.215235024562382</v>
      </c>
      <c r="S9" s="15"/>
      <c r="T9" s="15">
        <v>65.099999999999994</v>
      </c>
      <c r="U9" s="15">
        <v>46.788104243734146</v>
      </c>
      <c r="V9" s="15">
        <v>54.866553615350533</v>
      </c>
      <c r="W9" s="15">
        <v>29.348116647089423</v>
      </c>
      <c r="X9" s="15"/>
      <c r="Y9" s="15"/>
      <c r="Z9" s="15">
        <v>31.512728766841864</v>
      </c>
      <c r="AA9" s="15">
        <v>42.905412923469285</v>
      </c>
      <c r="AB9" s="15">
        <v>111.93838985770192</v>
      </c>
      <c r="AC9" s="15">
        <v>65.620109504409939</v>
      </c>
      <c r="AD9" s="15">
        <v>57.459455713163607</v>
      </c>
      <c r="AE9" s="15"/>
      <c r="AG9" s="15">
        <v>59.776132181287537</v>
      </c>
      <c r="AH9" s="15">
        <v>62.8</v>
      </c>
      <c r="AI9" s="15">
        <v>69.2</v>
      </c>
      <c r="AJ9" s="15"/>
      <c r="AK9" s="15">
        <v>82.001832488564858</v>
      </c>
      <c r="AL9" s="15">
        <v>67</v>
      </c>
      <c r="AM9" s="15"/>
      <c r="AN9" s="15">
        <v>62.662292055465251</v>
      </c>
      <c r="AO9" s="15">
        <v>91.538191768872935</v>
      </c>
      <c r="AP9" s="15">
        <v>56.1</v>
      </c>
      <c r="AQ9" s="15">
        <v>29.7</v>
      </c>
      <c r="AR9" s="15">
        <v>50.706489285427146</v>
      </c>
      <c r="AS9" s="15">
        <v>51.155385040798997</v>
      </c>
      <c r="AT9" s="15">
        <v>141</v>
      </c>
      <c r="AU9" s="15"/>
      <c r="AV9" s="15"/>
      <c r="AW9" s="15">
        <v>70.881833991292083</v>
      </c>
      <c r="AX9" s="15"/>
      <c r="AY9" s="15">
        <v>120.2</v>
      </c>
      <c r="AZ9" s="15">
        <v>70.082643141033046</v>
      </c>
      <c r="BA9" s="15">
        <v>87.212775817203152</v>
      </c>
      <c r="BB9" s="15">
        <v>68.687836709159811</v>
      </c>
      <c r="BC9" s="15"/>
      <c r="BD9" s="15"/>
      <c r="BE9" s="15">
        <v>47.093869305439043</v>
      </c>
      <c r="BF9" s="15">
        <v>87.915279490633608</v>
      </c>
      <c r="BG9" s="15">
        <v>86.947406960693442</v>
      </c>
      <c r="BH9" s="15">
        <v>55.950070356512235</v>
      </c>
      <c r="BI9" s="15">
        <v>51.714988679942707</v>
      </c>
      <c r="BJ9" s="15"/>
      <c r="BL9" s="15">
        <v>33.975731620271233</v>
      </c>
      <c r="BM9" s="15"/>
      <c r="BN9" s="15"/>
      <c r="BO9" s="15"/>
      <c r="BP9" s="15">
        <v>104.36751071838569</v>
      </c>
      <c r="BQ9" s="15"/>
      <c r="BR9" s="15"/>
      <c r="BS9" s="15">
        <v>78.96574559027151</v>
      </c>
      <c r="BT9" s="15">
        <v>60.859061538574203</v>
      </c>
      <c r="BU9" s="15"/>
      <c r="BV9" s="15"/>
      <c r="BW9" s="15"/>
      <c r="BX9" s="15">
        <v>127.45321718860106</v>
      </c>
      <c r="BY9" s="15"/>
      <c r="BZ9" s="15"/>
      <c r="CA9" s="15"/>
      <c r="CB9" s="15">
        <v>10.650046332144353</v>
      </c>
      <c r="CC9" s="15"/>
      <c r="CD9" s="15"/>
      <c r="CE9" s="15">
        <v>30.525167297061387</v>
      </c>
      <c r="CF9" s="15">
        <v>34.779473547519743</v>
      </c>
      <c r="CG9" s="15">
        <v>53.52961598656546</v>
      </c>
      <c r="CH9" s="15"/>
      <c r="CI9" s="15"/>
      <c r="CJ9" s="15">
        <v>63.425917207375328</v>
      </c>
      <c r="CK9" s="15">
        <v>79.488718784981288</v>
      </c>
      <c r="CL9" s="15">
        <v>41.91415234583485</v>
      </c>
      <c r="CM9" s="15">
        <v>68.003873780274745</v>
      </c>
      <c r="CN9" s="15">
        <v>40.030494848218822</v>
      </c>
      <c r="CO9" s="15"/>
      <c r="CQ9" s="15">
        <v>33.250989378014552</v>
      </c>
      <c r="CR9" s="15"/>
      <c r="CS9" s="15"/>
      <c r="CT9" s="15"/>
      <c r="CU9" s="15">
        <v>44.441192527173747</v>
      </c>
      <c r="CV9" s="15"/>
      <c r="CW9" s="15"/>
      <c r="CX9" s="15">
        <v>55.000702345835087</v>
      </c>
      <c r="CY9" s="15">
        <v>56.566032178191641</v>
      </c>
      <c r="CZ9" s="15"/>
      <c r="DA9" s="15"/>
      <c r="DB9" s="15"/>
      <c r="DC9" s="15">
        <v>21.863264652799732</v>
      </c>
      <c r="DD9" s="15" t="s">
        <v>267</v>
      </c>
      <c r="DE9" s="15"/>
      <c r="DF9" s="15"/>
      <c r="DG9" s="15">
        <v>910.23623046751027</v>
      </c>
      <c r="DH9" s="15"/>
      <c r="DI9" s="15"/>
      <c r="DJ9" s="15"/>
      <c r="DK9" s="15">
        <v>46.074420357384746</v>
      </c>
      <c r="DL9" s="15">
        <v>21.479507119350188</v>
      </c>
      <c r="DM9" s="15"/>
      <c r="DN9" s="15"/>
      <c r="DO9" s="15">
        <v>7.9573196829364337</v>
      </c>
      <c r="DP9" s="15">
        <v>64.94038399137186</v>
      </c>
      <c r="DQ9" s="15"/>
      <c r="DR9" s="15">
        <v>58.537808361978534</v>
      </c>
      <c r="DS9" s="15">
        <v>80.544748879545352</v>
      </c>
      <c r="DT9" s="15" t="s">
        <v>267</v>
      </c>
      <c r="DV9" s="16">
        <v>35125</v>
      </c>
      <c r="DW9" s="15">
        <v>60.071696399760256</v>
      </c>
      <c r="DX9" s="15">
        <v>51.888573463490346</v>
      </c>
      <c r="DY9" s="15">
        <v>71.431954737673038</v>
      </c>
      <c r="DZ9" s="15"/>
      <c r="EC9" s="16">
        <v>35125</v>
      </c>
      <c r="ED9" s="28">
        <v>13.661431342639167</v>
      </c>
      <c r="EE9" s="28">
        <v>18.465068585235507</v>
      </c>
      <c r="EF9" s="28">
        <v>17.452344691482388</v>
      </c>
      <c r="EG9" s="28">
        <v>7.7544558181240006</v>
      </c>
      <c r="EH9" s="28">
        <v>57.333300437481064</v>
      </c>
      <c r="EI9" s="28"/>
    </row>
    <row r="10" spans="1:139">
      <c r="A10" s="12" t="s">
        <v>75</v>
      </c>
      <c r="B10" s="15">
        <v>54.284671546649477</v>
      </c>
      <c r="C10" s="15">
        <v>42.147235999975663</v>
      </c>
      <c r="D10" s="15">
        <v>35.858350403804948</v>
      </c>
      <c r="E10" s="15"/>
      <c r="F10" s="15">
        <v>60.717873756683794</v>
      </c>
      <c r="G10" s="15">
        <v>75.599999999999994</v>
      </c>
      <c r="H10" s="15"/>
      <c r="I10" s="15">
        <v>33.335330058703725</v>
      </c>
      <c r="J10" s="15">
        <v>32.695921165824728</v>
      </c>
      <c r="K10" s="15">
        <v>60.9</v>
      </c>
      <c r="L10" s="15">
        <v>6.8</v>
      </c>
      <c r="M10" s="15">
        <v>37.187950065664921</v>
      </c>
      <c r="N10" s="15">
        <v>17.281409437220148</v>
      </c>
      <c r="O10" s="15">
        <v>69.5</v>
      </c>
      <c r="P10" s="15"/>
      <c r="Q10" s="15"/>
      <c r="R10" s="15">
        <v>36.198921325886261</v>
      </c>
      <c r="S10" s="15"/>
      <c r="T10" s="15">
        <v>66.400000000000006</v>
      </c>
      <c r="U10" s="15">
        <v>48.770836323375633</v>
      </c>
      <c r="V10" s="15">
        <v>54.629839937003396</v>
      </c>
      <c r="W10" s="15">
        <v>30.669954311089885</v>
      </c>
      <c r="X10" s="15"/>
      <c r="Y10" s="15"/>
      <c r="Z10" s="15">
        <v>32.419663403635099</v>
      </c>
      <c r="AA10" s="15">
        <v>42.985786215571522</v>
      </c>
      <c r="AB10" s="15">
        <v>112.28819732600724</v>
      </c>
      <c r="AC10" s="15">
        <v>65.873516208076325</v>
      </c>
      <c r="AD10" s="15">
        <v>57.421304342887005</v>
      </c>
      <c r="AE10" s="15"/>
      <c r="AG10" s="15">
        <v>59.607773430630431</v>
      </c>
      <c r="AH10" s="15">
        <v>64.8</v>
      </c>
      <c r="AI10" s="15">
        <v>69.8</v>
      </c>
      <c r="AJ10" s="15"/>
      <c r="AK10" s="15">
        <v>81.816515334034847</v>
      </c>
      <c r="AL10" s="15">
        <v>66.599999999999994</v>
      </c>
      <c r="AM10" s="15"/>
      <c r="AN10" s="15">
        <v>62.349746415877959</v>
      </c>
      <c r="AO10" s="15">
        <v>91.54269322070077</v>
      </c>
      <c r="AP10" s="15">
        <v>56.9</v>
      </c>
      <c r="AQ10" s="15">
        <v>30</v>
      </c>
      <c r="AR10" s="15">
        <v>50.822389832365268</v>
      </c>
      <c r="AS10" s="15">
        <v>50.994351715459132</v>
      </c>
      <c r="AT10" s="15">
        <v>139.30000000000001</v>
      </c>
      <c r="AU10" s="15"/>
      <c r="AV10" s="15"/>
      <c r="AW10" s="15">
        <v>72.385046992060282</v>
      </c>
      <c r="AX10" s="15"/>
      <c r="AY10" s="15">
        <v>120.4</v>
      </c>
      <c r="AZ10" s="15">
        <v>71.638754460776397</v>
      </c>
      <c r="BA10" s="15">
        <v>87.49463438257628</v>
      </c>
      <c r="BB10" s="15">
        <v>68.685625026700237</v>
      </c>
      <c r="BC10" s="15"/>
      <c r="BD10" s="15"/>
      <c r="BE10" s="15">
        <v>46.833066511424832</v>
      </c>
      <c r="BF10" s="15">
        <v>85.850165491674915</v>
      </c>
      <c r="BG10" s="15">
        <v>87.219117607445597</v>
      </c>
      <c r="BH10" s="15">
        <v>56.133295821874157</v>
      </c>
      <c r="BI10" s="15">
        <v>52.421701939133698</v>
      </c>
      <c r="BJ10" s="15"/>
      <c r="BL10" s="15">
        <v>32.375616222318456</v>
      </c>
      <c r="BM10" s="15"/>
      <c r="BN10" s="15"/>
      <c r="BO10" s="15"/>
      <c r="BP10" s="15">
        <v>104.12490536750735</v>
      </c>
      <c r="BQ10" s="15"/>
      <c r="BR10" s="15"/>
      <c r="BS10" s="15">
        <v>78.573140050317477</v>
      </c>
      <c r="BT10" s="15">
        <v>61.458057088154824</v>
      </c>
      <c r="BU10" s="15"/>
      <c r="BV10" s="15"/>
      <c r="BW10" s="15"/>
      <c r="BX10" s="15">
        <v>129.97541679267187</v>
      </c>
      <c r="BY10" s="15"/>
      <c r="BZ10" s="15"/>
      <c r="CA10" s="15"/>
      <c r="CB10" s="15">
        <v>10.901902074816222</v>
      </c>
      <c r="CC10" s="15"/>
      <c r="CD10" s="15"/>
      <c r="CE10" s="15">
        <v>31.584893281118649</v>
      </c>
      <c r="CF10" s="15">
        <v>33.906199501910613</v>
      </c>
      <c r="CG10" s="15">
        <v>54.07196523655594</v>
      </c>
      <c r="CH10" s="15"/>
      <c r="CI10" s="15"/>
      <c r="CJ10" s="15">
        <v>64.334115870314008</v>
      </c>
      <c r="CK10" s="15">
        <v>79.370508110715292</v>
      </c>
      <c r="CL10" s="15">
        <v>42.363169070976831</v>
      </c>
      <c r="CM10" s="15">
        <v>67.84938766370594</v>
      </c>
      <c r="CN10" s="15">
        <v>40.803030819389065</v>
      </c>
      <c r="CO10" s="15"/>
      <c r="CQ10" s="15">
        <v>33.059582812526592</v>
      </c>
      <c r="CR10" s="15"/>
      <c r="CS10" s="15"/>
      <c r="CT10" s="15"/>
      <c r="CU10" s="15">
        <v>46.190060136270787</v>
      </c>
      <c r="CV10" s="15"/>
      <c r="CW10" s="15"/>
      <c r="CX10" s="15">
        <v>54.72724731440438</v>
      </c>
      <c r="CY10" s="15">
        <v>55.539187467254834</v>
      </c>
      <c r="CZ10" s="15"/>
      <c r="DA10" s="15"/>
      <c r="DB10" s="15"/>
      <c r="DC10" s="15">
        <v>22.6395731106537</v>
      </c>
      <c r="DD10" s="15" t="s">
        <v>267</v>
      </c>
      <c r="DE10" s="15"/>
      <c r="DF10" s="15"/>
      <c r="DG10" s="15">
        <v>959.79603718418696</v>
      </c>
      <c r="DH10" s="15"/>
      <c r="DI10" s="15"/>
      <c r="DJ10" s="15"/>
      <c r="DK10" s="15">
        <v>44.354169772637903</v>
      </c>
      <c r="DL10" s="15">
        <v>22.705339939293228</v>
      </c>
      <c r="DM10" s="15"/>
      <c r="DN10" s="15"/>
      <c r="DO10" s="15">
        <v>8.006218110563406</v>
      </c>
      <c r="DP10" s="15">
        <v>63.847425075273847</v>
      </c>
      <c r="DQ10" s="15"/>
      <c r="DR10" s="15">
        <v>59.731295465898064</v>
      </c>
      <c r="DS10" s="15">
        <v>84.166581467470948</v>
      </c>
      <c r="DT10" s="15" t="s">
        <v>267</v>
      </c>
      <c r="DV10" s="16">
        <v>35217</v>
      </c>
      <c r="DW10" s="15">
        <v>60.223014449028625</v>
      </c>
      <c r="DX10" s="15">
        <v>51.800130288610362</v>
      </c>
      <c r="DY10" s="15">
        <v>71.358893991651783</v>
      </c>
      <c r="DZ10" s="15"/>
      <c r="EC10" s="16">
        <v>35217</v>
      </c>
      <c r="ED10" s="28">
        <v>13.662402743084522</v>
      </c>
      <c r="EE10" s="28">
        <v>18.273638726712171</v>
      </c>
      <c r="EF10" s="28">
        <v>17.404126919774281</v>
      </c>
      <c r="EG10" s="28">
        <v>7.9937059275549993</v>
      </c>
      <c r="EH10" s="28">
        <v>57.333874317125975</v>
      </c>
      <c r="EI10" s="28"/>
    </row>
    <row r="11" spans="1:139">
      <c r="A11" s="12" t="s">
        <v>76</v>
      </c>
      <c r="B11" s="15">
        <v>54.511682927420878</v>
      </c>
      <c r="C11" s="15">
        <v>42.756593628890975</v>
      </c>
      <c r="D11" s="15">
        <v>36.100549218419943</v>
      </c>
      <c r="E11" s="15"/>
      <c r="F11" s="15">
        <v>60.874279753509107</v>
      </c>
      <c r="G11" s="15">
        <v>76.2</v>
      </c>
      <c r="H11" s="15"/>
      <c r="I11" s="15">
        <v>32.984303576563448</v>
      </c>
      <c r="J11" s="15">
        <v>32.96844537163706</v>
      </c>
      <c r="K11" s="15">
        <v>61.8</v>
      </c>
      <c r="L11" s="15">
        <v>7.1</v>
      </c>
      <c r="M11" s="15">
        <v>37.230353657529989</v>
      </c>
      <c r="N11" s="15">
        <v>17.100153596213477</v>
      </c>
      <c r="O11" s="15">
        <v>69.7</v>
      </c>
      <c r="P11" s="15"/>
      <c r="Q11" s="15"/>
      <c r="R11" s="15">
        <v>35.513717118939617</v>
      </c>
      <c r="S11" s="15"/>
      <c r="T11" s="15">
        <v>67.3</v>
      </c>
      <c r="U11" s="15">
        <v>49.147122610581533</v>
      </c>
      <c r="V11" s="15">
        <v>54.203152278914978</v>
      </c>
      <c r="W11" s="15">
        <v>31.599213519200081</v>
      </c>
      <c r="X11" s="15"/>
      <c r="Y11" s="15"/>
      <c r="Z11" s="15">
        <v>31.868570468392477</v>
      </c>
      <c r="AA11" s="15">
        <v>42.920941620953229</v>
      </c>
      <c r="AB11" s="15">
        <v>111.82178736826683</v>
      </c>
      <c r="AC11" s="15">
        <v>65.830139384875082</v>
      </c>
      <c r="AD11" s="15">
        <v>57.212550871873816</v>
      </c>
      <c r="AE11" s="15"/>
      <c r="AG11" s="15">
        <v>58.445983136581006</v>
      </c>
      <c r="AH11" s="15">
        <v>66.099999999999994</v>
      </c>
      <c r="AI11" s="15">
        <v>70.5</v>
      </c>
      <c r="AJ11" s="15"/>
      <c r="AK11" s="15">
        <v>81.517068105236632</v>
      </c>
      <c r="AL11" s="15">
        <v>66.099999999999994</v>
      </c>
      <c r="AM11" s="15"/>
      <c r="AN11" s="15">
        <v>61.920060286957991</v>
      </c>
      <c r="AO11" s="15">
        <v>90.351502220737004</v>
      </c>
      <c r="AP11" s="15">
        <v>57</v>
      </c>
      <c r="AQ11" s="15">
        <v>29.9</v>
      </c>
      <c r="AR11" s="15">
        <v>50.880340105834314</v>
      </c>
      <c r="AS11" s="15">
        <v>50.142996725721879</v>
      </c>
      <c r="AT11" s="15">
        <v>138</v>
      </c>
      <c r="AU11" s="15"/>
      <c r="AV11" s="15"/>
      <c r="AW11" s="15">
        <v>71.598334460654428</v>
      </c>
      <c r="AX11" s="15"/>
      <c r="AY11" s="15">
        <v>120.5</v>
      </c>
      <c r="AZ11" s="15">
        <v>68.872334336788242</v>
      </c>
      <c r="BA11" s="15">
        <v>86.198617551500647</v>
      </c>
      <c r="BB11" s="15">
        <v>68.528492700501999</v>
      </c>
      <c r="BC11" s="15"/>
      <c r="BD11" s="15"/>
      <c r="BE11" s="15">
        <v>46.616201952897299</v>
      </c>
      <c r="BF11" s="15">
        <v>85.578162690573507</v>
      </c>
      <c r="BG11" s="15">
        <v>86.856836745109391</v>
      </c>
      <c r="BH11" s="15">
        <v>56.131047694759573</v>
      </c>
      <c r="BI11" s="15">
        <v>52.305614422755745</v>
      </c>
      <c r="BJ11" s="15"/>
      <c r="BL11" s="15">
        <v>32.580468809765037</v>
      </c>
      <c r="BM11" s="15"/>
      <c r="BN11" s="15"/>
      <c r="BO11" s="15"/>
      <c r="BP11" s="15">
        <v>105.33506325924635</v>
      </c>
      <c r="BQ11" s="15"/>
      <c r="BR11" s="15"/>
      <c r="BS11" s="15">
        <v>78.037897492340178</v>
      </c>
      <c r="BT11" s="15">
        <v>63.448653138472935</v>
      </c>
      <c r="BU11" s="15"/>
      <c r="BV11" s="15"/>
      <c r="BW11" s="15"/>
      <c r="BX11" s="15">
        <v>130.94491542572362</v>
      </c>
      <c r="BY11" s="15"/>
      <c r="BZ11" s="15"/>
      <c r="CA11" s="15"/>
      <c r="CB11" s="15">
        <v>10.729200925851231</v>
      </c>
      <c r="CC11" s="15"/>
      <c r="CD11" s="15"/>
      <c r="CE11" s="15">
        <v>32.257224996217282</v>
      </c>
      <c r="CF11" s="15">
        <v>32.615822221529037</v>
      </c>
      <c r="CG11" s="15">
        <v>53.633381932046511</v>
      </c>
      <c r="CH11" s="15"/>
      <c r="CI11" s="15"/>
      <c r="CJ11" s="15">
        <v>65.726735441953466</v>
      </c>
      <c r="CK11" s="15">
        <v>81.800060240994668</v>
      </c>
      <c r="CL11" s="15">
        <v>42.995107344979651</v>
      </c>
      <c r="CM11" s="15">
        <v>67.380002088068693</v>
      </c>
      <c r="CN11" s="15">
        <v>41.05476120521795</v>
      </c>
      <c r="CO11" s="15"/>
      <c r="CQ11" s="15">
        <v>34.158219097570125</v>
      </c>
      <c r="CR11" s="15"/>
      <c r="CS11" s="15"/>
      <c r="CT11" s="15"/>
      <c r="CU11" s="15">
        <v>47.413588081406985</v>
      </c>
      <c r="CV11" s="15"/>
      <c r="CW11" s="15"/>
      <c r="CX11" s="15">
        <v>54.354443684247059</v>
      </c>
      <c r="CY11" s="15">
        <v>56.094073455826653</v>
      </c>
      <c r="CZ11" s="15"/>
      <c r="DA11" s="15"/>
      <c r="DB11" s="15"/>
      <c r="DC11" s="15">
        <v>23.346528089606142</v>
      </c>
      <c r="DD11" s="15" t="s">
        <v>267</v>
      </c>
      <c r="DE11" s="15"/>
      <c r="DF11" s="15"/>
      <c r="DG11" s="15">
        <v>977.69145325133877</v>
      </c>
      <c r="DH11" s="15"/>
      <c r="DI11" s="15"/>
      <c r="DJ11" s="15"/>
      <c r="DK11" s="15">
        <v>43.835860803754116</v>
      </c>
      <c r="DL11" s="15">
        <v>22.866520080887788</v>
      </c>
      <c r="DM11" s="15"/>
      <c r="DN11" s="15"/>
      <c r="DO11" s="15">
        <v>9.0396284226008348</v>
      </c>
      <c r="DP11" s="15">
        <v>64.603813183368374</v>
      </c>
      <c r="DQ11" s="15"/>
      <c r="DR11" s="15">
        <v>60.20783830801026</v>
      </c>
      <c r="DS11" s="15">
        <v>85.844017869810457</v>
      </c>
      <c r="DT11" s="15" t="s">
        <v>267</v>
      </c>
      <c r="DV11" s="16">
        <v>35309</v>
      </c>
      <c r="DW11" s="15">
        <v>60.219575136705942</v>
      </c>
      <c r="DX11" s="15">
        <v>51.567647529790513</v>
      </c>
      <c r="DY11" s="15">
        <v>71.249815363772058</v>
      </c>
      <c r="DZ11" s="15"/>
      <c r="EC11" s="16">
        <v>35309</v>
      </c>
      <c r="ED11" s="28">
        <v>13.77646002932121</v>
      </c>
      <c r="EE11" s="28">
        <v>18.227036515475561</v>
      </c>
      <c r="EF11" s="28">
        <v>17.533550527535123</v>
      </c>
      <c r="EG11" s="28">
        <v>8.2162701960480007</v>
      </c>
      <c r="EH11" s="28">
        <v>57.753317268379902</v>
      </c>
      <c r="EI11" s="28"/>
    </row>
    <row r="12" spans="1:139">
      <c r="A12" s="12" t="s">
        <v>77</v>
      </c>
      <c r="B12" s="15">
        <v>55.338467012394197</v>
      </c>
      <c r="C12" s="15">
        <v>43.061272443348635</v>
      </c>
      <c r="D12" s="15">
        <v>36.486625226335143</v>
      </c>
      <c r="E12" s="15"/>
      <c r="F12" s="15">
        <v>61.129473828669255</v>
      </c>
      <c r="G12" s="15">
        <v>76.5</v>
      </c>
      <c r="H12" s="15"/>
      <c r="I12" s="15">
        <v>32.46475906860104</v>
      </c>
      <c r="J12" s="15">
        <v>33.146799331990074</v>
      </c>
      <c r="K12" s="15">
        <v>63.2</v>
      </c>
      <c r="L12" s="15">
        <v>7.3</v>
      </c>
      <c r="M12" s="15">
        <v>37.357564433125191</v>
      </c>
      <c r="N12" s="15">
        <v>17.513626108570843</v>
      </c>
      <c r="O12" s="15">
        <v>69.599999999999994</v>
      </c>
      <c r="P12" s="15"/>
      <c r="Q12" s="15"/>
      <c r="R12" s="15">
        <v>37.461568683700129</v>
      </c>
      <c r="S12" s="15"/>
      <c r="T12" s="15">
        <v>68.599999999999994</v>
      </c>
      <c r="U12" s="15">
        <v>50.348314159468174</v>
      </c>
      <c r="V12" s="15">
        <v>53.655828541954278</v>
      </c>
      <c r="W12" s="15">
        <v>32.795416293947319</v>
      </c>
      <c r="X12" s="15"/>
      <c r="Y12" s="15"/>
      <c r="Z12" s="15">
        <v>32.055016015846185</v>
      </c>
      <c r="AA12" s="15">
        <v>43.34105623303428</v>
      </c>
      <c r="AB12" s="15">
        <v>112.40479981544237</v>
      </c>
      <c r="AC12" s="15">
        <v>65.814461057854885</v>
      </c>
      <c r="AD12" s="15">
        <v>56.721587080716986</v>
      </c>
      <c r="AE12" s="15"/>
      <c r="AG12" s="15">
        <v>59.251222736163676</v>
      </c>
      <c r="AH12" s="15">
        <v>66.3</v>
      </c>
      <c r="AI12" s="15">
        <v>71</v>
      </c>
      <c r="AJ12" s="15"/>
      <c r="AK12" s="15">
        <v>80.914688183998308</v>
      </c>
      <c r="AL12" s="15">
        <v>65.7</v>
      </c>
      <c r="AM12" s="15"/>
      <c r="AN12" s="15">
        <v>61.170811986324857</v>
      </c>
      <c r="AO12" s="15">
        <v>91.008049966631432</v>
      </c>
      <c r="AP12" s="15">
        <v>57.2</v>
      </c>
      <c r="AQ12" s="15">
        <v>29.5</v>
      </c>
      <c r="AR12" s="15">
        <v>51.054190926241489</v>
      </c>
      <c r="AS12" s="15">
        <v>50.707199577659964</v>
      </c>
      <c r="AT12" s="15">
        <v>139</v>
      </c>
      <c r="AU12" s="15"/>
      <c r="AV12" s="15"/>
      <c r="AW12" s="15">
        <v>74.318214417122448</v>
      </c>
      <c r="AX12" s="15"/>
      <c r="AY12" s="15">
        <v>120.8</v>
      </c>
      <c r="AZ12" s="15">
        <v>70.486079409114666</v>
      </c>
      <c r="BA12" s="15">
        <v>85.551811368842635</v>
      </c>
      <c r="BB12" s="15">
        <v>69.482658481679167</v>
      </c>
      <c r="BC12" s="15"/>
      <c r="BD12" s="15"/>
      <c r="BE12" s="15">
        <v>47.404860558909085</v>
      </c>
      <c r="BF12" s="15">
        <v>87.287728869487083</v>
      </c>
      <c r="BG12" s="15">
        <v>87.309687823029677</v>
      </c>
      <c r="BH12" s="15">
        <v>55.770710988179303</v>
      </c>
      <c r="BI12" s="15">
        <v>51.901656830447578</v>
      </c>
      <c r="BJ12" s="15"/>
      <c r="BL12" s="15">
        <v>32.66535282828599</v>
      </c>
      <c r="BM12" s="15"/>
      <c r="BN12" s="15"/>
      <c r="BO12" s="15"/>
      <c r="BP12" s="15">
        <v>105.53525447935299</v>
      </c>
      <c r="BQ12" s="15"/>
      <c r="BR12" s="15"/>
      <c r="BS12" s="15">
        <v>77.096088477023599</v>
      </c>
      <c r="BT12" s="15">
        <v>64.573201689822426</v>
      </c>
      <c r="BU12" s="15"/>
      <c r="BV12" s="15"/>
      <c r="BW12" s="15"/>
      <c r="BX12" s="15">
        <v>132.41737064641168</v>
      </c>
      <c r="BY12" s="15"/>
      <c r="BZ12" s="15"/>
      <c r="CA12" s="15"/>
      <c r="CB12" s="15">
        <v>10.944739976676168</v>
      </c>
      <c r="CC12" s="15"/>
      <c r="CD12" s="15"/>
      <c r="CE12" s="15">
        <v>30.751661956132324</v>
      </c>
      <c r="CF12" s="15">
        <v>31.687671617336953</v>
      </c>
      <c r="CG12" s="15">
        <v>54.273589425086591</v>
      </c>
      <c r="CH12" s="15"/>
      <c r="CI12" s="15"/>
      <c r="CJ12" s="15">
        <v>69.523776428190331</v>
      </c>
      <c r="CK12" s="15">
        <v>85.51616416707428</v>
      </c>
      <c r="CL12" s="15">
        <v>43.580810645897586</v>
      </c>
      <c r="CM12" s="15">
        <v>66.507934345167243</v>
      </c>
      <c r="CN12" s="15">
        <v>40.376271045082731</v>
      </c>
      <c r="CO12" s="15"/>
      <c r="CQ12" s="15">
        <v>34.317544535618353</v>
      </c>
      <c r="CR12" s="15"/>
      <c r="CS12" s="15"/>
      <c r="CT12" s="15"/>
      <c r="CU12" s="15">
        <v>50.43950343903591</v>
      </c>
      <c r="CV12" s="15"/>
      <c r="CW12" s="15"/>
      <c r="CX12" s="15">
        <v>53.698461056199363</v>
      </c>
      <c r="CY12" s="15">
        <v>55.205895219514069</v>
      </c>
      <c r="CZ12" s="15"/>
      <c r="DA12" s="15"/>
      <c r="DB12" s="15"/>
      <c r="DC12" s="15">
        <v>26.951242488783983</v>
      </c>
      <c r="DD12" s="15" t="s">
        <v>267</v>
      </c>
      <c r="DE12" s="15"/>
      <c r="DF12" s="15"/>
      <c r="DG12" s="15">
        <v>1028.9115752318351</v>
      </c>
      <c r="DH12" s="15"/>
      <c r="DI12" s="15"/>
      <c r="DJ12" s="15"/>
      <c r="DK12" s="15">
        <v>42.069477524765993</v>
      </c>
      <c r="DL12" s="15">
        <v>23.525833160221975</v>
      </c>
      <c r="DM12" s="15"/>
      <c r="DN12" s="15"/>
      <c r="DO12" s="15">
        <v>8.6298530466902292</v>
      </c>
      <c r="DP12" s="15">
        <v>65.270411378575929</v>
      </c>
      <c r="DQ12" s="15"/>
      <c r="DR12" s="15">
        <v>61.723296912102242</v>
      </c>
      <c r="DS12" s="15">
        <v>89.224785955239895</v>
      </c>
      <c r="DT12" s="15" t="s">
        <v>267</v>
      </c>
      <c r="DV12" s="16">
        <v>35400</v>
      </c>
      <c r="DW12" s="15">
        <v>60.221892738535601</v>
      </c>
      <c r="DX12" s="15">
        <v>51.522667519945777</v>
      </c>
      <c r="DY12" s="15">
        <v>70.875020101904639</v>
      </c>
      <c r="DZ12" s="15"/>
      <c r="EC12" s="16">
        <v>35400</v>
      </c>
      <c r="ED12" s="28">
        <v>13.86778722386614</v>
      </c>
      <c r="EE12" s="28">
        <v>18.208760872524238</v>
      </c>
      <c r="EF12" s="28">
        <v>17.539703202283423</v>
      </c>
      <c r="EG12" s="28">
        <v>8.680389328842999</v>
      </c>
      <c r="EH12" s="28">
        <v>58.296640627516801</v>
      </c>
      <c r="EI12" s="28"/>
    </row>
    <row r="13" spans="1:139">
      <c r="A13" s="12" t="s">
        <v>78</v>
      </c>
      <c r="B13" s="15">
        <v>55.842604849267211</v>
      </c>
      <c r="C13" s="15">
        <v>42.553474419252538</v>
      </c>
      <c r="D13" s="15">
        <v>36.499019703269049</v>
      </c>
      <c r="E13" s="15"/>
      <c r="F13" s="15">
        <v>61.110365314250117</v>
      </c>
      <c r="G13" s="15">
        <v>77</v>
      </c>
      <c r="H13" s="15"/>
      <c r="I13" s="15">
        <v>32.919134627462725</v>
      </c>
      <c r="J13" s="15">
        <v>32.967364732109871</v>
      </c>
      <c r="K13" s="15">
        <v>63.2</v>
      </c>
      <c r="L13" s="15">
        <v>7.6</v>
      </c>
      <c r="M13" s="15">
        <v>37.781600351775872</v>
      </c>
      <c r="N13" s="15">
        <v>17.506613179297808</v>
      </c>
      <c r="O13" s="15">
        <v>68.900000000000006</v>
      </c>
      <c r="P13" s="15"/>
      <c r="Q13" s="15"/>
      <c r="R13" s="15">
        <v>37.981659329159932</v>
      </c>
      <c r="S13" s="15"/>
      <c r="T13" s="15">
        <v>72.8</v>
      </c>
      <c r="U13" s="15">
        <v>51.859032057051863</v>
      </c>
      <c r="V13" s="15">
        <v>53.50699556460544</v>
      </c>
      <c r="W13" s="15">
        <v>33.574438617819915</v>
      </c>
      <c r="X13" s="15"/>
      <c r="Y13" s="15"/>
      <c r="Z13" s="15">
        <v>32.258346827126857</v>
      </c>
      <c r="AA13" s="15">
        <v>43.783623028273695</v>
      </c>
      <c r="AB13" s="15">
        <v>113.2210172414881</v>
      </c>
      <c r="AC13" s="15">
        <v>65.934344035496039</v>
      </c>
      <c r="AD13" s="15">
        <v>56.352835767210216</v>
      </c>
      <c r="AE13" s="15"/>
      <c r="AG13" s="15">
        <v>58.434800366120044</v>
      </c>
      <c r="AH13" s="15">
        <v>65.900000000000006</v>
      </c>
      <c r="AI13" s="15">
        <v>73.7</v>
      </c>
      <c r="AJ13" s="15"/>
      <c r="AK13" s="15">
        <v>83.134893999318464</v>
      </c>
      <c r="AL13" s="15">
        <v>65.8</v>
      </c>
      <c r="AM13" s="15"/>
      <c r="AN13" s="15">
        <v>68.549563738610345</v>
      </c>
      <c r="AO13" s="15">
        <v>91.84924710150166</v>
      </c>
      <c r="AP13" s="15">
        <v>57.7</v>
      </c>
      <c r="AQ13" s="15">
        <v>29.7</v>
      </c>
      <c r="AR13" s="15">
        <v>51.633693660932089</v>
      </c>
      <c r="AS13" s="15">
        <v>49.688317159350106</v>
      </c>
      <c r="AT13" s="15">
        <v>136.19999999999999</v>
      </c>
      <c r="AU13" s="15"/>
      <c r="AV13" s="15"/>
      <c r="AW13" s="15">
        <v>84.248199679254981</v>
      </c>
      <c r="AX13" s="15"/>
      <c r="AY13" s="15">
        <v>122.4</v>
      </c>
      <c r="AZ13" s="15">
        <v>70.831881924613171</v>
      </c>
      <c r="BA13" s="15">
        <v>88.516180907515604</v>
      </c>
      <c r="BB13" s="15">
        <v>71.055634170574635</v>
      </c>
      <c r="BC13" s="15"/>
      <c r="BD13" s="15"/>
      <c r="BE13" s="15">
        <v>47.580897224681237</v>
      </c>
      <c r="BF13" s="15">
        <v>96.913593472146133</v>
      </c>
      <c r="BG13" s="15">
        <v>87.943679332118066</v>
      </c>
      <c r="BH13" s="15">
        <v>55.878876886368339</v>
      </c>
      <c r="BI13" s="15">
        <v>51.71823148753051</v>
      </c>
      <c r="BJ13" s="15"/>
      <c r="BL13" s="15">
        <v>31.836398312347068</v>
      </c>
      <c r="BM13" s="15"/>
      <c r="BN13" s="15"/>
      <c r="BO13" s="15"/>
      <c r="BP13" s="15">
        <v>103.04870282978275</v>
      </c>
      <c r="BQ13" s="15"/>
      <c r="BR13" s="15"/>
      <c r="BS13" s="15">
        <v>80.597721585034733</v>
      </c>
      <c r="BT13" s="15">
        <v>64.735367280833955</v>
      </c>
      <c r="BU13" s="15"/>
      <c r="BV13" s="15"/>
      <c r="BW13" s="15"/>
      <c r="BX13" s="15">
        <v>131.88586620314319</v>
      </c>
      <c r="BY13" s="15"/>
      <c r="BZ13" s="15"/>
      <c r="CA13" s="15"/>
      <c r="CB13" s="15">
        <v>10.972204162254876</v>
      </c>
      <c r="CC13" s="15"/>
      <c r="CD13" s="15"/>
      <c r="CE13" s="15">
        <v>28.346010425218346</v>
      </c>
      <c r="CF13" s="15">
        <v>31.344540630484914</v>
      </c>
      <c r="CG13" s="15">
        <v>53.24007504129451</v>
      </c>
      <c r="CH13" s="15"/>
      <c r="CI13" s="15"/>
      <c r="CJ13" s="15">
        <v>67.964073909019234</v>
      </c>
      <c r="CK13" s="15">
        <v>83.243450874288001</v>
      </c>
      <c r="CL13" s="15">
        <v>44.219978140371907</v>
      </c>
      <c r="CM13" s="15">
        <v>65.93827501866302</v>
      </c>
      <c r="CN13" s="15">
        <v>40.038656010262045</v>
      </c>
      <c r="CO13" s="15"/>
      <c r="CQ13" s="15">
        <v>34.810941300455461</v>
      </c>
      <c r="CR13" s="15"/>
      <c r="CS13" s="15"/>
      <c r="CT13" s="15"/>
      <c r="CU13" s="15">
        <v>55.71045182668599</v>
      </c>
      <c r="CV13" s="15"/>
      <c r="CW13" s="15"/>
      <c r="CX13" s="15">
        <v>54.730271612572835</v>
      </c>
      <c r="CY13" s="15">
        <v>55.940362398692592</v>
      </c>
      <c r="CZ13" s="15"/>
      <c r="DA13" s="15"/>
      <c r="DB13" s="15"/>
      <c r="DC13" s="15">
        <v>27.23386934558938</v>
      </c>
      <c r="DD13" s="15" t="s">
        <v>267</v>
      </c>
      <c r="DE13" s="15"/>
      <c r="DF13" s="15"/>
      <c r="DG13" s="15">
        <v>1073.5917869460491</v>
      </c>
      <c r="DH13" s="15"/>
      <c r="DI13" s="15"/>
      <c r="DJ13" s="15"/>
      <c r="DK13" s="15">
        <v>45.355306187403329</v>
      </c>
      <c r="DL13" s="15">
        <v>24.656277025715241</v>
      </c>
      <c r="DM13" s="15"/>
      <c r="DN13" s="15"/>
      <c r="DO13" s="15">
        <v>9.0914425487036894</v>
      </c>
      <c r="DP13" s="15">
        <v>69.071711102881238</v>
      </c>
      <c r="DQ13" s="15"/>
      <c r="DR13" s="15">
        <v>61.846365702293951</v>
      </c>
      <c r="DS13" s="15">
        <v>95.595836678356648</v>
      </c>
      <c r="DT13" s="15" t="s">
        <v>267</v>
      </c>
      <c r="DV13" s="16">
        <v>35490</v>
      </c>
      <c r="DW13" s="15">
        <v>60.215812000966451</v>
      </c>
      <c r="DX13" s="15">
        <v>51.459097460139553</v>
      </c>
      <c r="DY13" s="15">
        <v>70.460291557060771</v>
      </c>
      <c r="DZ13" s="15"/>
      <c r="EC13" s="16">
        <v>35490</v>
      </c>
      <c r="ED13" s="28">
        <v>13.492467778126318</v>
      </c>
      <c r="EE13" s="28">
        <v>17.504150536726478</v>
      </c>
      <c r="EF13" s="28">
        <v>16.864018496044441</v>
      </c>
      <c r="EG13" s="28">
        <v>8.7682888917880017</v>
      </c>
      <c r="EH13" s="28">
        <v>56.628925702685237</v>
      </c>
      <c r="EI13" s="28"/>
    </row>
    <row r="14" spans="1:139">
      <c r="A14" s="12" t="s">
        <v>79</v>
      </c>
      <c r="B14" s="15">
        <v>56.973420283337084</v>
      </c>
      <c r="C14" s="15">
        <v>43.365951257806294</v>
      </c>
      <c r="D14" s="15">
        <v>37.320738632457477</v>
      </c>
      <c r="E14" s="15"/>
      <c r="F14" s="15">
        <v>61.031840961226337</v>
      </c>
      <c r="G14" s="15">
        <v>77.900000000000006</v>
      </c>
      <c r="H14" s="15"/>
      <c r="I14" s="15">
        <v>32.334681323688557</v>
      </c>
      <c r="J14" s="15">
        <v>33.13775912662102</v>
      </c>
      <c r="K14" s="15">
        <v>63.9</v>
      </c>
      <c r="L14" s="15">
        <v>7.9</v>
      </c>
      <c r="M14" s="15">
        <v>40.071394312489566</v>
      </c>
      <c r="N14" s="15">
        <v>17.811657962182721</v>
      </c>
      <c r="O14" s="15">
        <v>68.8</v>
      </c>
      <c r="P14" s="15"/>
      <c r="Q14" s="15"/>
      <c r="R14" s="15">
        <v>37.880098039800345</v>
      </c>
      <c r="S14" s="15"/>
      <c r="T14" s="15">
        <v>75.599999999999994</v>
      </c>
      <c r="U14" s="15">
        <v>52.472581276929098</v>
      </c>
      <c r="V14" s="15">
        <v>53.175784186505403</v>
      </c>
      <c r="W14" s="15">
        <v>34.819459925636039</v>
      </c>
      <c r="X14" s="15"/>
      <c r="Y14" s="15"/>
      <c r="Z14" s="15">
        <v>33.579816645236797</v>
      </c>
      <c r="AA14" s="15">
        <v>43.800805281810874</v>
      </c>
      <c r="AB14" s="15">
        <v>113.33761973092322</v>
      </c>
      <c r="AC14" s="15">
        <v>65.938763438345262</v>
      </c>
      <c r="AD14" s="15">
        <v>56.869474255079481</v>
      </c>
      <c r="AE14" s="15"/>
      <c r="AG14" s="15">
        <v>59.059320890487967</v>
      </c>
      <c r="AH14" s="15">
        <v>68.8</v>
      </c>
      <c r="AI14" s="15">
        <v>75.099999999999994</v>
      </c>
      <c r="AJ14" s="15"/>
      <c r="AK14" s="15">
        <v>83.30481415093594</v>
      </c>
      <c r="AL14" s="15">
        <v>66.2</v>
      </c>
      <c r="AM14" s="15"/>
      <c r="AN14" s="15">
        <v>67.343509711226289</v>
      </c>
      <c r="AO14" s="15">
        <v>91.899157542675042</v>
      </c>
      <c r="AP14" s="15">
        <v>58</v>
      </c>
      <c r="AQ14" s="15">
        <v>30.5</v>
      </c>
      <c r="AR14" s="15">
        <v>54.763008428261308</v>
      </c>
      <c r="AS14" s="15">
        <v>49.889239866881077</v>
      </c>
      <c r="AT14" s="15">
        <v>135</v>
      </c>
      <c r="AU14" s="15"/>
      <c r="AV14" s="15"/>
      <c r="AW14" s="15">
        <v>94.509413371340642</v>
      </c>
      <c r="AX14" s="15"/>
      <c r="AY14" s="15">
        <v>123</v>
      </c>
      <c r="AZ14" s="15">
        <v>71.984556976274916</v>
      </c>
      <c r="BA14" s="15">
        <v>93.522475736034906</v>
      </c>
      <c r="BB14" s="15">
        <v>69.437551359135625</v>
      </c>
      <c r="BC14" s="15"/>
      <c r="BD14" s="15"/>
      <c r="BE14" s="15">
        <v>47.425370312133019</v>
      </c>
      <c r="BF14" s="15">
        <v>96.468722953149751</v>
      </c>
      <c r="BG14" s="15">
        <v>88.034249547702103</v>
      </c>
      <c r="BH14" s="15">
        <v>56.135627282313571</v>
      </c>
      <c r="BI14" s="15">
        <v>53.050152247703423</v>
      </c>
      <c r="BJ14" s="15"/>
      <c r="BL14" s="15">
        <v>31.100697099167977</v>
      </c>
      <c r="BM14" s="15"/>
      <c r="BN14" s="15"/>
      <c r="BO14" s="15"/>
      <c r="BP14" s="15">
        <v>100.72636380989171</v>
      </c>
      <c r="BQ14" s="15"/>
      <c r="BR14" s="15"/>
      <c r="BS14" s="15">
        <v>79.183041901615695</v>
      </c>
      <c r="BT14" s="15">
        <v>66.981036822011177</v>
      </c>
      <c r="BU14" s="15"/>
      <c r="BV14" s="15"/>
      <c r="BW14" s="15"/>
      <c r="BX14" s="15">
        <v>133.05022222514617</v>
      </c>
      <c r="BY14" s="15"/>
      <c r="BZ14" s="15"/>
      <c r="CA14" s="15"/>
      <c r="CB14" s="15">
        <v>10.668686302456361</v>
      </c>
      <c r="CC14" s="15"/>
      <c r="CD14" s="15"/>
      <c r="CE14" s="15">
        <v>28.497649823736783</v>
      </c>
      <c r="CF14" s="15">
        <v>28.14982675397432</v>
      </c>
      <c r="CG14" s="15">
        <v>53.113482332457352</v>
      </c>
      <c r="CH14" s="15"/>
      <c r="CI14" s="15"/>
      <c r="CJ14" s="15">
        <v>69.641431170309744</v>
      </c>
      <c r="CK14" s="15">
        <v>83.467605708971732</v>
      </c>
      <c r="CL14" s="15">
        <v>44.769344387562718</v>
      </c>
      <c r="CM14" s="15">
        <v>65.355936597694352</v>
      </c>
      <c r="CN14" s="15">
        <v>41.437419816745425</v>
      </c>
      <c r="CO14" s="15"/>
      <c r="CQ14" s="15">
        <v>34.922419608724979</v>
      </c>
      <c r="CR14" s="15"/>
      <c r="CS14" s="15"/>
      <c r="CT14" s="15"/>
      <c r="CU14" s="15">
        <v>58.771992242782389</v>
      </c>
      <c r="CV14" s="15"/>
      <c r="CW14" s="15"/>
      <c r="CX14" s="15">
        <v>53.769626549714268</v>
      </c>
      <c r="CY14" s="15">
        <v>55.09592023475215</v>
      </c>
      <c r="CZ14" s="15"/>
      <c r="DA14" s="15"/>
      <c r="DB14" s="15"/>
      <c r="DC14" s="15">
        <v>29.083627894824392</v>
      </c>
      <c r="DD14" s="15" t="s">
        <v>267</v>
      </c>
      <c r="DE14" s="15"/>
      <c r="DF14" s="15"/>
      <c r="DG14" s="15">
        <v>1083.512735036109</v>
      </c>
      <c r="DH14" s="15"/>
      <c r="DI14" s="15"/>
      <c r="DJ14" s="15"/>
      <c r="DK14" s="15">
        <v>46.325107661001823</v>
      </c>
      <c r="DL14" s="15">
        <v>29.809655924301719</v>
      </c>
      <c r="DM14" s="15"/>
      <c r="DN14" s="15"/>
      <c r="DO14" s="15">
        <v>9.4478856082832081</v>
      </c>
      <c r="DP14" s="15">
        <v>69.986108712540968</v>
      </c>
      <c r="DQ14" s="15"/>
      <c r="DR14" s="15">
        <v>63.203733016316193</v>
      </c>
      <c r="DS14" s="15">
        <v>95.909836777171734</v>
      </c>
      <c r="DT14" s="15" t="s">
        <v>267</v>
      </c>
      <c r="DV14" s="16">
        <v>35582</v>
      </c>
      <c r="DW14" s="15">
        <v>60.277693575642544</v>
      </c>
      <c r="DX14" s="15">
        <v>51.594908937860083</v>
      </c>
      <c r="DY14" s="15">
        <v>70.169974084696022</v>
      </c>
      <c r="DZ14" s="15"/>
      <c r="EC14" s="16">
        <v>35582</v>
      </c>
      <c r="ED14" s="28">
        <v>13.819429077095338</v>
      </c>
      <c r="EE14" s="28">
        <v>17.98828365636156</v>
      </c>
      <c r="EF14" s="28">
        <v>17.18000190638449</v>
      </c>
      <c r="EG14" s="28">
        <v>9.0114936962499996</v>
      </c>
      <c r="EH14" s="28">
        <v>57.999208336091385</v>
      </c>
      <c r="EI14" s="28"/>
    </row>
    <row r="15" spans="1:139">
      <c r="A15" s="12" t="s">
        <v>80</v>
      </c>
      <c r="B15" s="15">
        <v>57.388138095508488</v>
      </c>
      <c r="C15" s="15">
        <v>43.670630072263947</v>
      </c>
      <c r="D15" s="15">
        <v>37.654039045082285</v>
      </c>
      <c r="E15" s="15"/>
      <c r="F15" s="15">
        <v>61.62378875860869</v>
      </c>
      <c r="G15" s="15">
        <v>78.900000000000006</v>
      </c>
      <c r="H15" s="15"/>
      <c r="I15" s="15">
        <v>31.564263933043534</v>
      </c>
      <c r="J15" s="15">
        <v>33.143665870412583</v>
      </c>
      <c r="K15" s="15">
        <v>64.400000000000006</v>
      </c>
      <c r="L15" s="15">
        <v>8.4</v>
      </c>
      <c r="M15" s="15">
        <v>40.707448190465591</v>
      </c>
      <c r="N15" s="15">
        <v>17.680632375829752</v>
      </c>
      <c r="O15" s="15">
        <v>69</v>
      </c>
      <c r="P15" s="15"/>
      <c r="Q15" s="15"/>
      <c r="R15" s="15">
        <v>38.466083668163556</v>
      </c>
      <c r="S15" s="15"/>
      <c r="T15" s="15">
        <v>77.7</v>
      </c>
      <c r="U15" s="15">
        <v>53.315626726636488</v>
      </c>
      <c r="V15" s="15">
        <v>53.285042923158898</v>
      </c>
      <c r="W15" s="15">
        <v>35.993571614548266</v>
      </c>
      <c r="X15" s="15"/>
      <c r="Y15" s="15"/>
      <c r="Z15" s="15">
        <v>33.617244736904098</v>
      </c>
      <c r="AA15" s="15">
        <v>43.827326023611882</v>
      </c>
      <c r="AB15" s="15">
        <v>112.28819732600725</v>
      </c>
      <c r="AC15" s="15">
        <v>66.072437782297882</v>
      </c>
      <c r="AD15" s="15">
        <v>57.17592127564415</v>
      </c>
      <c r="AE15" s="15"/>
      <c r="AG15" s="15">
        <v>59.580482368973939</v>
      </c>
      <c r="AH15" s="15">
        <v>70.400000000000006</v>
      </c>
      <c r="AI15" s="15">
        <v>76.2</v>
      </c>
      <c r="AJ15" s="15"/>
      <c r="AK15" s="15">
        <v>83.310756225256313</v>
      </c>
      <c r="AL15" s="15">
        <v>66.7</v>
      </c>
      <c r="AM15" s="15"/>
      <c r="AN15" s="15">
        <v>65.759887293657499</v>
      </c>
      <c r="AO15" s="15">
        <v>91.308580387128046</v>
      </c>
      <c r="AP15" s="15">
        <v>57.9</v>
      </c>
      <c r="AQ15" s="15">
        <v>30.1</v>
      </c>
      <c r="AR15" s="15">
        <v>55.632262530297197</v>
      </c>
      <c r="AS15" s="15">
        <v>48.953779062208639</v>
      </c>
      <c r="AT15" s="15">
        <v>134.30000000000001</v>
      </c>
      <c r="AU15" s="15"/>
      <c r="AV15" s="15"/>
      <c r="AW15" s="15">
        <v>106.87780666509099</v>
      </c>
      <c r="AX15" s="15"/>
      <c r="AY15" s="15">
        <v>122.9</v>
      </c>
      <c r="AZ15" s="15">
        <v>73.713569553767499</v>
      </c>
      <c r="BA15" s="15">
        <v>94.246764055396454</v>
      </c>
      <c r="BB15" s="15">
        <v>68.074646683206495</v>
      </c>
      <c r="BC15" s="15"/>
      <c r="BD15" s="15"/>
      <c r="BE15" s="15">
        <v>48.167889029360268</v>
      </c>
      <c r="BF15" s="15">
        <v>95.995171157735868</v>
      </c>
      <c r="BG15" s="15">
        <v>87.219117607445597</v>
      </c>
      <c r="BH15" s="15">
        <v>56.709920477734975</v>
      </c>
      <c r="BI15" s="15">
        <v>54.913875410903792</v>
      </c>
      <c r="BJ15" s="15"/>
      <c r="BL15" s="15">
        <v>30.640828175572089</v>
      </c>
      <c r="BM15" s="15"/>
      <c r="BN15" s="15"/>
      <c r="BO15" s="15"/>
      <c r="BP15" s="15">
        <v>98.280941052547007</v>
      </c>
      <c r="BQ15" s="15"/>
      <c r="BR15" s="15"/>
      <c r="BS15" s="15">
        <v>77.312287401173407</v>
      </c>
      <c r="BT15" s="15">
        <v>67.209370516183768</v>
      </c>
      <c r="BU15" s="15"/>
      <c r="BV15" s="15"/>
      <c r="BW15" s="15"/>
      <c r="BX15" s="15">
        <v>132.21758720984224</v>
      </c>
      <c r="BY15" s="15"/>
      <c r="BZ15" s="15"/>
      <c r="CA15" s="15"/>
      <c r="CB15" s="15">
        <v>10.66532734578114</v>
      </c>
      <c r="CC15" s="15"/>
      <c r="CD15" s="15"/>
      <c r="CE15" s="15">
        <v>28.57061155646889</v>
      </c>
      <c r="CF15" s="15">
        <v>28.678052249166399</v>
      </c>
      <c r="CG15" s="15">
        <v>52.550355187250176</v>
      </c>
      <c r="CH15" s="15"/>
      <c r="CI15" s="15"/>
      <c r="CJ15" s="15">
        <v>69.774576164712727</v>
      </c>
      <c r="CK15" s="15">
        <v>82.549576878179394</v>
      </c>
      <c r="CL15" s="15">
        <v>45.135713688238461</v>
      </c>
      <c r="CM15" s="15">
        <v>64.793385827293662</v>
      </c>
      <c r="CN15" s="15">
        <v>42.084584063329672</v>
      </c>
      <c r="CO15" s="15"/>
      <c r="CQ15" s="15">
        <v>35.889678326046223</v>
      </c>
      <c r="CR15" s="15"/>
      <c r="CS15" s="15"/>
      <c r="CT15" s="15"/>
      <c r="CU15" s="15">
        <v>58.526782326922479</v>
      </c>
      <c r="CV15" s="15"/>
      <c r="CW15" s="15"/>
      <c r="CX15" s="15">
        <v>52.499281682438756</v>
      </c>
      <c r="CY15" s="15">
        <v>56.01323006790966</v>
      </c>
      <c r="CZ15" s="15"/>
      <c r="DA15" s="15"/>
      <c r="DB15" s="15"/>
      <c r="DC15" s="15">
        <v>30.053731886615132</v>
      </c>
      <c r="DD15" s="15" t="s">
        <v>267</v>
      </c>
      <c r="DE15" s="15"/>
      <c r="DF15" s="15"/>
      <c r="DG15" s="15">
        <v>1118.8430631056488</v>
      </c>
      <c r="DH15" s="15"/>
      <c r="DI15" s="15"/>
      <c r="DJ15" s="15"/>
      <c r="DK15" s="15">
        <v>47.011150932333429</v>
      </c>
      <c r="DL15" s="15">
        <v>29.303821018745467</v>
      </c>
      <c r="DM15" s="15"/>
      <c r="DN15" s="15"/>
      <c r="DO15" s="15">
        <v>8.7320669969925166</v>
      </c>
      <c r="DP15" s="15">
        <v>69.038936777455561</v>
      </c>
      <c r="DQ15" s="15"/>
      <c r="DR15" s="15">
        <v>63.478736252535455</v>
      </c>
      <c r="DS15" s="15">
        <v>99.015734086432275</v>
      </c>
      <c r="DT15" s="15" t="s">
        <v>267</v>
      </c>
      <c r="DV15" s="16">
        <v>35674</v>
      </c>
      <c r="DW15" s="15">
        <v>60.406345746568704</v>
      </c>
      <c r="DX15" s="15">
        <v>51.898719642376513</v>
      </c>
      <c r="DY15" s="15">
        <v>69.86170841824844</v>
      </c>
      <c r="DZ15" s="15">
        <v>59.667330222121393</v>
      </c>
      <c r="EA15" s="10">
        <v>241.83410402931506</v>
      </c>
      <c r="EC15" s="16">
        <v>35674</v>
      </c>
      <c r="ED15" s="28">
        <v>13.761957936121465</v>
      </c>
      <c r="EE15" s="28">
        <v>17.736860049720203</v>
      </c>
      <c r="EF15" s="28">
        <v>16.946615399147198</v>
      </c>
      <c r="EG15" s="28">
        <v>9.1655823427119998</v>
      </c>
      <c r="EH15" s="28">
        <v>57.611015727700867</v>
      </c>
      <c r="EI15" s="28"/>
    </row>
    <row r="16" spans="1:139">
      <c r="A16" s="12" t="s">
        <v>81</v>
      </c>
      <c r="B16" s="15">
        <v>58.768986485897003</v>
      </c>
      <c r="C16" s="15">
        <v>43.467510862625502</v>
      </c>
      <c r="D16" s="15">
        <v>37.568385260020172</v>
      </c>
      <c r="E16" s="15"/>
      <c r="F16" s="15">
        <v>61.978706090684355</v>
      </c>
      <c r="G16" s="15">
        <v>79.400000000000006</v>
      </c>
      <c r="H16" s="15"/>
      <c r="I16" s="15">
        <v>29.184979288312114</v>
      </c>
      <c r="J16" s="15">
        <v>33.343616698019332</v>
      </c>
      <c r="K16" s="15">
        <v>65.099999999999994</v>
      </c>
      <c r="L16" s="15">
        <v>7.9240504148108588</v>
      </c>
      <c r="M16" s="15">
        <v>41.301098476576549</v>
      </c>
      <c r="N16" s="15">
        <v>17.836476860027929</v>
      </c>
      <c r="O16" s="15">
        <v>65.066941062686027</v>
      </c>
      <c r="P16" s="15"/>
      <c r="Q16" s="15"/>
      <c r="R16" s="15">
        <v>37.828738773016042</v>
      </c>
      <c r="S16" s="15"/>
      <c r="T16" s="15">
        <v>74.2</v>
      </c>
      <c r="U16" s="15">
        <v>54.667295712538881</v>
      </c>
      <c r="V16" s="15">
        <v>53.572379834229942</v>
      </c>
      <c r="W16" s="15">
        <v>37.266358450868701</v>
      </c>
      <c r="X16" s="15"/>
      <c r="Y16" s="15"/>
      <c r="Z16" s="15">
        <v>34.254315690549006</v>
      </c>
      <c r="AA16" s="15">
        <v>43.818746975939476</v>
      </c>
      <c r="AB16" s="15">
        <v>111.82178736826683</v>
      </c>
      <c r="AC16" s="15">
        <v>66.000322702794463</v>
      </c>
      <c r="AD16" s="15">
        <v>57.645772533628524</v>
      </c>
      <c r="AE16" s="15"/>
      <c r="AG16" s="15">
        <v>61.192975109273171</v>
      </c>
      <c r="AH16" s="15">
        <v>71</v>
      </c>
      <c r="AI16" s="15">
        <v>77.3</v>
      </c>
      <c r="AJ16" s="15"/>
      <c r="AK16" s="15">
        <v>83.137764271836957</v>
      </c>
      <c r="AL16" s="15">
        <v>66.900000000000006</v>
      </c>
      <c r="AM16" s="15"/>
      <c r="AN16" s="15">
        <v>64.573537772884379</v>
      </c>
      <c r="AO16" s="15">
        <v>90.898603704640109</v>
      </c>
      <c r="AP16" s="15">
        <v>58.3</v>
      </c>
      <c r="AQ16" s="15">
        <v>30.040404214443861</v>
      </c>
      <c r="AR16" s="15">
        <v>56.443566358864047</v>
      </c>
      <c r="AS16" s="15">
        <v>49.86423220545614</v>
      </c>
      <c r="AT16" s="15">
        <v>136.96124315673413</v>
      </c>
      <c r="AU16" s="15"/>
      <c r="AV16" s="15"/>
      <c r="AW16" s="15">
        <v>117.19875941106615</v>
      </c>
      <c r="AX16" s="15"/>
      <c r="AY16" s="15">
        <v>118.9</v>
      </c>
      <c r="AZ16" s="15">
        <v>77.517397224251198</v>
      </c>
      <c r="BA16" s="15">
        <v>96.765381043335026</v>
      </c>
      <c r="BB16" s="15">
        <v>68.867761350677071</v>
      </c>
      <c r="BC16" s="15"/>
      <c r="BD16" s="15"/>
      <c r="BE16" s="15">
        <v>48.483365044639761</v>
      </c>
      <c r="BF16" s="15">
        <v>93.280891847377191</v>
      </c>
      <c r="BG16" s="15">
        <v>86.856836745109391</v>
      </c>
      <c r="BH16" s="15">
        <v>56.945163375284693</v>
      </c>
      <c r="BI16" s="15">
        <v>54.438588105061889</v>
      </c>
      <c r="BJ16" s="15">
        <v>46.2</v>
      </c>
      <c r="BL16" s="15">
        <v>28.786697027595292</v>
      </c>
      <c r="BM16" s="15"/>
      <c r="BN16" s="15"/>
      <c r="BO16" s="15"/>
      <c r="BP16" s="15">
        <v>98.917883046687379</v>
      </c>
      <c r="BQ16" s="15"/>
      <c r="BR16" s="15"/>
      <c r="BS16" s="15">
        <v>75.277735161136022</v>
      </c>
      <c r="BT16" s="15">
        <v>65.762271804019164</v>
      </c>
      <c r="BU16" s="15"/>
      <c r="BV16" s="15">
        <v>105.80476752500496</v>
      </c>
      <c r="BW16" s="15"/>
      <c r="BX16" s="15">
        <v>129.14402726879462</v>
      </c>
      <c r="BY16" s="15">
        <v>93.262438291711831</v>
      </c>
      <c r="BZ16" s="15"/>
      <c r="CA16" s="15"/>
      <c r="CB16" s="15">
        <v>10.503499244808783</v>
      </c>
      <c r="CC16" s="15"/>
      <c r="CD16" s="15"/>
      <c r="CE16" s="15">
        <v>28.599474297378233</v>
      </c>
      <c r="CF16" s="15">
        <v>28.451206476597683</v>
      </c>
      <c r="CG16" s="15">
        <v>50.999258288552141</v>
      </c>
      <c r="CH16" s="15"/>
      <c r="CI16" s="15"/>
      <c r="CJ16" s="15">
        <v>69.213450472588349</v>
      </c>
      <c r="CK16" s="15">
        <v>83.00719909681392</v>
      </c>
      <c r="CL16" s="15">
        <v>45.425933574412589</v>
      </c>
      <c r="CM16" s="15">
        <v>63.927773332064909</v>
      </c>
      <c r="CN16" s="15">
        <v>41.724426386233269</v>
      </c>
      <c r="CO16" s="15"/>
      <c r="CQ16" s="15">
        <v>36.764816220413358</v>
      </c>
      <c r="CR16" s="15"/>
      <c r="CS16" s="15"/>
      <c r="CT16" s="15"/>
      <c r="CU16" s="15">
        <v>61.47006481234412</v>
      </c>
      <c r="CV16" s="15"/>
      <c r="CW16" s="15"/>
      <c r="CX16" s="15">
        <v>39.16539568799805</v>
      </c>
      <c r="CY16" s="15">
        <v>55.534344505087951</v>
      </c>
      <c r="CZ16" s="15"/>
      <c r="DA16" s="15">
        <v>1.228494878399683</v>
      </c>
      <c r="DB16" s="15"/>
      <c r="DC16" s="15">
        <v>32.131467490266694</v>
      </c>
      <c r="DD16" s="15">
        <v>128.89470298059794</v>
      </c>
      <c r="DE16" s="15"/>
      <c r="DF16" s="15"/>
      <c r="DG16" s="15">
        <v>1135.8479471481444</v>
      </c>
      <c r="DH16" s="15"/>
      <c r="DI16" s="15"/>
      <c r="DJ16" s="15"/>
      <c r="DK16" s="15">
        <v>47.406119123135966</v>
      </c>
      <c r="DL16" s="15">
        <v>28.816320388074374</v>
      </c>
      <c r="DM16" s="15"/>
      <c r="DN16" s="15"/>
      <c r="DO16" s="15">
        <v>8.3075791306223383</v>
      </c>
      <c r="DP16" s="15">
        <v>66.79329843750763</v>
      </c>
      <c r="DQ16" s="15"/>
      <c r="DR16" s="15">
        <v>64.871422522416651</v>
      </c>
      <c r="DS16" s="15">
        <v>97.213801113682862</v>
      </c>
      <c r="DT16" s="15" t="s">
        <v>267</v>
      </c>
      <c r="DV16" s="16">
        <v>35765</v>
      </c>
      <c r="DW16" s="15">
        <v>60.029740912564051</v>
      </c>
      <c r="DX16" s="15">
        <v>65.111597910987157</v>
      </c>
      <c r="DY16" s="15">
        <v>69.438014368752803</v>
      </c>
      <c r="DZ16" s="15">
        <v>74.57493774758629</v>
      </c>
      <c r="EA16" s="10">
        <v>269.1542909398903</v>
      </c>
      <c r="EC16" s="16">
        <v>35765</v>
      </c>
      <c r="ED16" s="28">
        <v>13.601653129065829</v>
      </c>
      <c r="EE16" s="28">
        <v>17.775564532921745</v>
      </c>
      <c r="EF16" s="28">
        <v>16.776259996040732</v>
      </c>
      <c r="EG16" s="28">
        <v>14.997717142123134</v>
      </c>
      <c r="EH16" s="28">
        <v>63.151194800151444</v>
      </c>
      <c r="EI16" s="28"/>
    </row>
    <row r="17" spans="1:139">
      <c r="A17" s="12" t="s">
        <v>82</v>
      </c>
      <c r="B17" s="15">
        <v>59.507401341203369</v>
      </c>
      <c r="C17" s="15">
        <v>42.451914814433323</v>
      </c>
      <c r="D17" s="15">
        <v>37.009497295297166</v>
      </c>
      <c r="E17" s="15"/>
      <c r="F17" s="15">
        <v>62.377357460629376</v>
      </c>
      <c r="G17" s="15">
        <v>80.7</v>
      </c>
      <c r="H17" s="15"/>
      <c r="I17" s="15">
        <v>28.34191645759056</v>
      </c>
      <c r="J17" s="15">
        <v>32.548623921832323</v>
      </c>
      <c r="K17" s="15">
        <v>64.8</v>
      </c>
      <c r="L17" s="15">
        <v>8.1016706644783909</v>
      </c>
      <c r="M17" s="15">
        <v>43.20926011050463</v>
      </c>
      <c r="N17" s="15">
        <v>17.811583038084201</v>
      </c>
      <c r="O17" s="15">
        <v>64.430914277930327</v>
      </c>
      <c r="P17" s="15"/>
      <c r="Q17" s="15"/>
      <c r="R17" s="15">
        <v>38.327926272573279</v>
      </c>
      <c r="S17" s="15"/>
      <c r="T17" s="15">
        <v>77.400000000000006</v>
      </c>
      <c r="U17" s="15">
        <v>55.256404140628725</v>
      </c>
      <c r="V17" s="15">
        <v>54.135701019378537</v>
      </c>
      <c r="W17" s="15">
        <v>38.13067352311176</v>
      </c>
      <c r="X17" s="15"/>
      <c r="Y17" s="15"/>
      <c r="Z17" s="15">
        <v>34.973311193755421</v>
      </c>
      <c r="AA17" s="15">
        <v>43.67451707539734</v>
      </c>
      <c r="AB17" s="15">
        <v>111.47197989996151</v>
      </c>
      <c r="AC17" s="15">
        <v>66.367521765638088</v>
      </c>
      <c r="AD17" s="15">
        <v>58.277021259424579</v>
      </c>
      <c r="AE17" s="15"/>
      <c r="AG17" s="15">
        <v>60.918995573960188</v>
      </c>
      <c r="AH17" s="15">
        <v>69.099999999999994</v>
      </c>
      <c r="AI17" s="15">
        <v>77.599999999999994</v>
      </c>
      <c r="AJ17" s="15"/>
      <c r="AK17" s="15">
        <v>84.379704686263267</v>
      </c>
      <c r="AL17" s="15">
        <v>65.400000000000006</v>
      </c>
      <c r="AM17" s="15"/>
      <c r="AN17" s="15">
        <v>63.497513094766504</v>
      </c>
      <c r="AO17" s="15">
        <v>91.496318526280916</v>
      </c>
      <c r="AP17" s="15">
        <v>58.7</v>
      </c>
      <c r="AQ17" s="15">
        <v>32.096115810293313</v>
      </c>
      <c r="AR17" s="15">
        <v>59.051328664971727</v>
      </c>
      <c r="AS17" s="15">
        <v>49.286841266300421</v>
      </c>
      <c r="AT17" s="15">
        <v>134.70922727576868</v>
      </c>
      <c r="AU17" s="15"/>
      <c r="AV17" s="15"/>
      <c r="AW17" s="15">
        <v>111.56154000746461</v>
      </c>
      <c r="AX17" s="15"/>
      <c r="AY17" s="15">
        <v>120.6</v>
      </c>
      <c r="AZ17" s="15">
        <v>76.018919657090962</v>
      </c>
      <c r="BA17" s="15">
        <v>100.37536839379004</v>
      </c>
      <c r="BB17" s="15">
        <v>73.878898421663706</v>
      </c>
      <c r="BC17" s="15"/>
      <c r="BD17" s="15"/>
      <c r="BE17" s="15">
        <v>48.502792088891923</v>
      </c>
      <c r="BF17" s="15">
        <v>95.915983469411046</v>
      </c>
      <c r="BG17" s="15">
        <v>86.585126098357236</v>
      </c>
      <c r="BH17" s="15">
        <v>57.830517449371655</v>
      </c>
      <c r="BI17" s="15">
        <v>55.372073556967543</v>
      </c>
      <c r="BJ17" s="15">
        <v>46.9</v>
      </c>
      <c r="BL17" s="15">
        <v>28.375241646665362</v>
      </c>
      <c r="BM17" s="15"/>
      <c r="BN17" s="15"/>
      <c r="BO17" s="15"/>
      <c r="BP17" s="15">
        <v>98.846038374409787</v>
      </c>
      <c r="BQ17" s="15"/>
      <c r="BR17" s="15"/>
      <c r="BS17" s="15">
        <v>70.351688014437258</v>
      </c>
      <c r="BT17" s="15">
        <v>65.557785055666699</v>
      </c>
      <c r="BU17" s="15"/>
      <c r="BV17" s="15">
        <v>105.15759794638724</v>
      </c>
      <c r="BW17" s="15"/>
      <c r="BX17" s="15">
        <v>129.59918067801783</v>
      </c>
      <c r="BY17" s="15">
        <v>96.802147950287917</v>
      </c>
      <c r="BZ17" s="15"/>
      <c r="CA17" s="15"/>
      <c r="CB17" s="15">
        <v>11.27731044184778</v>
      </c>
      <c r="CC17" s="15"/>
      <c r="CD17" s="15"/>
      <c r="CE17" s="15">
        <v>27.147641081906215</v>
      </c>
      <c r="CF17" s="15">
        <v>28.049987702100548</v>
      </c>
      <c r="CG17" s="15">
        <v>51.720306087649583</v>
      </c>
      <c r="CH17" s="15"/>
      <c r="CI17" s="15"/>
      <c r="CJ17" s="15">
        <v>70.46620112896683</v>
      </c>
      <c r="CK17" s="15">
        <v>81.831808046408142</v>
      </c>
      <c r="CL17" s="15">
        <v>45.993628790947049</v>
      </c>
      <c r="CM17" s="15">
        <v>63.259060059348229</v>
      </c>
      <c r="CN17" s="15">
        <v>41.112728649782873</v>
      </c>
      <c r="CO17" s="15"/>
      <c r="CQ17" s="15">
        <v>36.17626557612342</v>
      </c>
      <c r="CR17" s="15"/>
      <c r="CS17" s="15"/>
      <c r="CT17" s="15"/>
      <c r="CU17" s="15">
        <v>63.270831627500748</v>
      </c>
      <c r="CV17" s="15"/>
      <c r="CW17" s="15"/>
      <c r="CX17" s="15">
        <v>36.360755314934636</v>
      </c>
      <c r="CY17" s="15">
        <v>55.039157874812339</v>
      </c>
      <c r="CZ17" s="15"/>
      <c r="DA17" s="15">
        <v>1.0268063796658671</v>
      </c>
      <c r="DB17" s="15"/>
      <c r="DC17" s="15">
        <v>33.945326152826311</v>
      </c>
      <c r="DD17" s="15">
        <v>135.19375478218842</v>
      </c>
      <c r="DE17" s="15"/>
      <c r="DF17" s="15"/>
      <c r="DG17" s="15">
        <v>1188.4987511125146</v>
      </c>
      <c r="DH17" s="15"/>
      <c r="DI17" s="15"/>
      <c r="DJ17" s="15"/>
      <c r="DK17" s="15">
        <v>50.876974942703953</v>
      </c>
      <c r="DL17" s="15">
        <v>31.485299132853839</v>
      </c>
      <c r="DM17" s="15"/>
      <c r="DN17" s="15"/>
      <c r="DO17" s="15">
        <v>8.8222426937497413</v>
      </c>
      <c r="DP17" s="15">
        <v>69.049442985790691</v>
      </c>
      <c r="DQ17" s="15"/>
      <c r="DR17" s="15">
        <v>66.912687757704816</v>
      </c>
      <c r="DS17" s="15">
        <v>100.2526671281308</v>
      </c>
      <c r="DT17" s="15" t="s">
        <v>267</v>
      </c>
      <c r="DV17" s="16">
        <v>35855</v>
      </c>
      <c r="DW17" s="15">
        <v>60.205409750385598</v>
      </c>
      <c r="DX17" s="15">
        <v>65.580603085668429</v>
      </c>
      <c r="DY17" s="15">
        <v>69.468010938226342</v>
      </c>
      <c r="DZ17" s="15">
        <v>76.438373710661608</v>
      </c>
      <c r="EA17" s="10">
        <v>271.69239748494198</v>
      </c>
      <c r="EC17" s="16">
        <v>35855</v>
      </c>
      <c r="ED17" s="28">
        <v>13.597964866973761</v>
      </c>
      <c r="EE17" s="28">
        <v>17.678039196611664</v>
      </c>
      <c r="EF17" s="28">
        <v>16.766885981456959</v>
      </c>
      <c r="EG17" s="28">
        <v>15.503524247026363</v>
      </c>
      <c r="EH17" s="28">
        <v>63.546414292068746</v>
      </c>
      <c r="EI17" s="28"/>
    </row>
    <row r="18" spans="1:139">
      <c r="A18" s="12" t="s">
        <v>83</v>
      </c>
      <c r="B18" s="15">
        <v>60.594427895804635</v>
      </c>
      <c r="C18" s="15">
        <v>42.75659362889099</v>
      </c>
      <c r="D18" s="15">
        <v>38.87784115687198</v>
      </c>
      <c r="E18" s="15"/>
      <c r="F18" s="15">
        <v>62.902396390829281</v>
      </c>
      <c r="G18" s="15">
        <v>82.6</v>
      </c>
      <c r="H18" s="15"/>
      <c r="I18" s="15">
        <v>28.243206101625042</v>
      </c>
      <c r="J18" s="15">
        <v>32.738672437584363</v>
      </c>
      <c r="K18" s="15">
        <v>65.3</v>
      </c>
      <c r="L18" s="15">
        <v>8.2789011984679384</v>
      </c>
      <c r="M18" s="15">
        <v>43.718103212885438</v>
      </c>
      <c r="N18" s="15">
        <v>18.451036235220219</v>
      </c>
      <c r="O18" s="15">
        <v>64.996009768899498</v>
      </c>
      <c r="P18" s="15"/>
      <c r="Q18" s="15"/>
      <c r="R18" s="15">
        <v>38.672714251611353</v>
      </c>
      <c r="S18" s="15"/>
      <c r="T18" s="15">
        <v>78</v>
      </c>
      <c r="U18" s="15">
        <v>55.74475387798298</v>
      </c>
      <c r="V18" s="15">
        <v>55.154915892180853</v>
      </c>
      <c r="W18" s="15">
        <v>39.902602971209213</v>
      </c>
      <c r="X18" s="15"/>
      <c r="Y18" s="15"/>
      <c r="Z18" s="15">
        <v>36.466668031040747</v>
      </c>
      <c r="AA18" s="15">
        <v>43.709110991868421</v>
      </c>
      <c r="AB18" s="15">
        <v>111.41367865524394</v>
      </c>
      <c r="AC18" s="15">
        <v>66.863968557542307</v>
      </c>
      <c r="AD18" s="15">
        <v>58.618663904035344</v>
      </c>
      <c r="AE18" s="15"/>
      <c r="AG18" s="15">
        <v>62.62425615937358</v>
      </c>
      <c r="AH18" s="15">
        <v>70.400000000000006</v>
      </c>
      <c r="AI18" s="15">
        <v>79</v>
      </c>
      <c r="AJ18" s="15"/>
      <c r="AK18" s="15">
        <v>85.986698961369513</v>
      </c>
      <c r="AL18" s="15">
        <v>64.2</v>
      </c>
      <c r="AM18" s="15"/>
      <c r="AN18" s="15">
        <v>61.839076510804958</v>
      </c>
      <c r="AO18" s="15">
        <v>90.93357663683183</v>
      </c>
      <c r="AP18" s="15">
        <v>58.8</v>
      </c>
      <c r="AQ18" s="15">
        <v>32.269675878258717</v>
      </c>
      <c r="AR18" s="15">
        <v>59.746731946600427</v>
      </c>
      <c r="AS18" s="15">
        <v>48.964300117417388</v>
      </c>
      <c r="AT18" s="15">
        <v>133.49924310448301</v>
      </c>
      <c r="AU18" s="15"/>
      <c r="AV18" s="15"/>
      <c r="AW18" s="15">
        <v>104.75281064920597</v>
      </c>
      <c r="AX18" s="15"/>
      <c r="AY18" s="15">
        <v>120.7</v>
      </c>
      <c r="AZ18" s="15">
        <v>80.207270681781338</v>
      </c>
      <c r="BA18" s="15">
        <v>105.68997457617596</v>
      </c>
      <c r="BB18" s="15">
        <v>73.422663928702974</v>
      </c>
      <c r="BC18" s="15"/>
      <c r="BD18" s="15"/>
      <c r="BE18" s="15">
        <v>49.637516814360161</v>
      </c>
      <c r="BF18" s="15">
        <v>95.640343552030657</v>
      </c>
      <c r="BG18" s="15">
        <v>86.539840990565196</v>
      </c>
      <c r="BH18" s="15">
        <v>58.898624596671596</v>
      </c>
      <c r="BI18" s="15">
        <v>56.604722015331376</v>
      </c>
      <c r="BJ18" s="15">
        <v>47.3</v>
      </c>
      <c r="BL18" s="15">
        <v>26.695651288871396</v>
      </c>
      <c r="BM18" s="15"/>
      <c r="BN18" s="15"/>
      <c r="BO18" s="15"/>
      <c r="BP18" s="15">
        <v>98.097644661759091</v>
      </c>
      <c r="BQ18" s="15"/>
      <c r="BR18" s="15"/>
      <c r="BS18" s="15">
        <v>71.420105129350333</v>
      </c>
      <c r="BT18" s="15">
        <v>65.145265761316253</v>
      </c>
      <c r="BU18" s="15"/>
      <c r="BV18" s="15">
        <v>104.6035995222602</v>
      </c>
      <c r="BW18" s="15"/>
      <c r="BX18" s="15">
        <v>131.09472977940518</v>
      </c>
      <c r="BY18" s="15">
        <v>99.56110232099212</v>
      </c>
      <c r="BZ18" s="15"/>
      <c r="CA18" s="15"/>
      <c r="CB18" s="15">
        <v>10.475281064920596</v>
      </c>
      <c r="CC18" s="15"/>
      <c r="CD18" s="15"/>
      <c r="CE18" s="15">
        <v>29.228312374269453</v>
      </c>
      <c r="CF18" s="15">
        <v>27.048839503141885</v>
      </c>
      <c r="CG18" s="15">
        <v>51.374308440794671</v>
      </c>
      <c r="CH18" s="15"/>
      <c r="CI18" s="15"/>
      <c r="CJ18" s="15">
        <v>70.206293361513858</v>
      </c>
      <c r="CK18" s="15">
        <v>80.286109583611179</v>
      </c>
      <c r="CL18" s="15">
        <v>46.510329566009112</v>
      </c>
      <c r="CM18" s="15">
        <v>62.911823785743692</v>
      </c>
      <c r="CN18" s="15">
        <v>41.555737415161985</v>
      </c>
      <c r="CO18" s="15"/>
      <c r="CQ18" s="15">
        <v>36.29569064372324</v>
      </c>
      <c r="CR18" s="15"/>
      <c r="CS18" s="15"/>
      <c r="CT18" s="15"/>
      <c r="CU18" s="15">
        <v>64.381910068903522</v>
      </c>
      <c r="CV18" s="15"/>
      <c r="CW18" s="15"/>
      <c r="CX18" s="15">
        <v>35.839317002782835</v>
      </c>
      <c r="CY18" s="15">
        <v>51.963745767951799</v>
      </c>
      <c r="CZ18" s="15"/>
      <c r="DA18" s="15">
        <v>1.0205510481446398</v>
      </c>
      <c r="DB18" s="15"/>
      <c r="DC18" s="15">
        <v>34.530883628304373</v>
      </c>
      <c r="DD18" s="15">
        <v>128.79715107671507</v>
      </c>
      <c r="DE18" s="15"/>
      <c r="DF18" s="15"/>
      <c r="DG18" s="15">
        <v>1226.8071707078627</v>
      </c>
      <c r="DH18" s="15"/>
      <c r="DI18" s="15"/>
      <c r="DJ18" s="15"/>
      <c r="DK18" s="15">
        <v>53.58047146022308</v>
      </c>
      <c r="DL18" s="15">
        <v>30.320354873084888</v>
      </c>
      <c r="DM18" s="15"/>
      <c r="DN18" s="15"/>
      <c r="DO18" s="15">
        <v>8.8879917095669292</v>
      </c>
      <c r="DP18" s="15">
        <v>67.252767204098447</v>
      </c>
      <c r="DQ18" s="15"/>
      <c r="DR18" s="15">
        <v>69.226849377663541</v>
      </c>
      <c r="DS18" s="15">
        <v>95.247232004838693</v>
      </c>
      <c r="DT18" s="15" t="s">
        <v>267</v>
      </c>
      <c r="DV18" s="16">
        <v>35947</v>
      </c>
      <c r="DW18" s="15">
        <v>60.581340128296773</v>
      </c>
      <c r="DX18" s="15">
        <v>66.262581742478361</v>
      </c>
      <c r="DY18" s="15">
        <v>69.560558677998074</v>
      </c>
      <c r="DZ18" s="15">
        <v>76.458792214056501</v>
      </c>
      <c r="EA18" s="10">
        <v>272.86327276282975</v>
      </c>
      <c r="EC18" s="16">
        <v>35947</v>
      </c>
      <c r="ED18" s="28">
        <v>13.733748468361846</v>
      </c>
      <c r="EE18" s="28">
        <v>17.645623932410924</v>
      </c>
      <c r="EF18" s="28">
        <v>16.85876644860841</v>
      </c>
      <c r="EG18" s="28">
        <v>15.144598522663854</v>
      </c>
      <c r="EH18" s="28">
        <v>63.382737372045035</v>
      </c>
      <c r="EI18" s="28"/>
    </row>
    <row r="19" spans="1:139">
      <c r="A19" s="12" t="s">
        <v>84</v>
      </c>
      <c r="B19" s="15">
        <v>61.099725519957474</v>
      </c>
      <c r="C19" s="15">
        <v>42.655034024071767</v>
      </c>
      <c r="D19" s="15">
        <v>38.835064833957595</v>
      </c>
      <c r="E19" s="15"/>
      <c r="F19" s="15">
        <v>64.03865438964354</v>
      </c>
      <c r="G19" s="15">
        <v>83.8</v>
      </c>
      <c r="H19" s="15"/>
      <c r="I19" s="15">
        <v>28.437187155608274</v>
      </c>
      <c r="J19" s="15">
        <v>32.60795939437704</v>
      </c>
      <c r="K19" s="15">
        <v>65.7</v>
      </c>
      <c r="L19" s="15">
        <v>8.5443804174131994</v>
      </c>
      <c r="M19" s="15">
        <v>43.887717580345715</v>
      </c>
      <c r="N19" s="15">
        <v>18.261611734894682</v>
      </c>
      <c r="O19" s="15">
        <v>65.050306143854627</v>
      </c>
      <c r="P19" s="15"/>
      <c r="Q19" s="15"/>
      <c r="R19" s="15">
        <v>39.075212438980287</v>
      </c>
      <c r="S19" s="15"/>
      <c r="T19" s="15">
        <v>80</v>
      </c>
      <c r="U19" s="15">
        <v>56.638475987071068</v>
      </c>
      <c r="V19" s="15">
        <v>55.647831094446417</v>
      </c>
      <c r="W19" s="15">
        <v>41.789979177965535</v>
      </c>
      <c r="X19" s="15"/>
      <c r="Y19" s="15"/>
      <c r="Z19" s="15">
        <v>36.711684939147609</v>
      </c>
      <c r="AA19" s="15">
        <v>43.97119417909375</v>
      </c>
      <c r="AB19" s="15">
        <v>110.01444878202267</v>
      </c>
      <c r="AC19" s="15">
        <v>67.016508559765839</v>
      </c>
      <c r="AD19" s="15">
        <v>59.366515928780402</v>
      </c>
      <c r="AE19" s="15"/>
      <c r="AG19" s="15">
        <v>62.827846518516537</v>
      </c>
      <c r="AH19" s="15">
        <v>71</v>
      </c>
      <c r="AI19" s="15">
        <v>80.599999999999994</v>
      </c>
      <c r="AJ19" s="15"/>
      <c r="AK19" s="15">
        <v>86.887645932655133</v>
      </c>
      <c r="AL19" s="15">
        <v>62.8</v>
      </c>
      <c r="AM19" s="15"/>
      <c r="AN19" s="15">
        <v>59.816268329000835</v>
      </c>
      <c r="AO19" s="15">
        <v>90.255083162750722</v>
      </c>
      <c r="AP19" s="15">
        <v>59.6</v>
      </c>
      <c r="AQ19" s="15">
        <v>31.745032524655787</v>
      </c>
      <c r="AR19" s="15">
        <v>59.97853304047667</v>
      </c>
      <c r="AS19" s="15">
        <v>48.272446258551533</v>
      </c>
      <c r="AT19" s="15">
        <v>134.40528121142779</v>
      </c>
      <c r="AU19" s="15"/>
      <c r="AV19" s="15"/>
      <c r="AW19" s="15">
        <v>98.558126920990773</v>
      </c>
      <c r="AX19" s="15"/>
      <c r="AY19" s="15">
        <v>121.8</v>
      </c>
      <c r="AZ19" s="15">
        <v>81.340757620541396</v>
      </c>
      <c r="BA19" s="15">
        <v>106.49638730935891</v>
      </c>
      <c r="BB19" s="15">
        <v>73.014771806469795</v>
      </c>
      <c r="BC19" s="15"/>
      <c r="BD19" s="15"/>
      <c r="BE19" s="15">
        <v>49.646882400811968</v>
      </c>
      <c r="BF19" s="15">
        <v>98.05166655472857</v>
      </c>
      <c r="BG19" s="15">
        <v>85.452998403556521</v>
      </c>
      <c r="BH19" s="15">
        <v>59.588686896376878</v>
      </c>
      <c r="BI19" s="15">
        <v>59.478049808335967</v>
      </c>
      <c r="BJ19" s="15">
        <v>47.3</v>
      </c>
      <c r="BL19" s="15">
        <v>26.878984724734295</v>
      </c>
      <c r="BM19" s="15"/>
      <c r="BN19" s="15"/>
      <c r="BO19" s="15"/>
      <c r="BP19" s="15">
        <v>96.218862784424559</v>
      </c>
      <c r="BQ19" s="15"/>
      <c r="BR19" s="15"/>
      <c r="BS19" s="15">
        <v>71.318846797735318</v>
      </c>
      <c r="BT19" s="15">
        <v>67.759290535500085</v>
      </c>
      <c r="BU19" s="15"/>
      <c r="BV19" s="15">
        <v>104.07324907591237</v>
      </c>
      <c r="BW19" s="15"/>
      <c r="BX19" s="15">
        <v>130.13580743734772</v>
      </c>
      <c r="BY19" s="15">
        <v>101.87630981873289</v>
      </c>
      <c r="BZ19" s="15"/>
      <c r="CA19" s="15"/>
      <c r="CB19" s="15">
        <v>10.847947929849937</v>
      </c>
      <c r="CC19" s="15"/>
      <c r="CD19" s="15">
        <v>69.599999999999994</v>
      </c>
      <c r="CE19" s="15">
        <v>29.195755189214445</v>
      </c>
      <c r="CF19" s="15">
        <v>26.883342027204066</v>
      </c>
      <c r="CG19" s="15">
        <v>50.896980942653599</v>
      </c>
      <c r="CH19" s="15"/>
      <c r="CI19" s="15"/>
      <c r="CJ19" s="15">
        <v>71.216755209714449</v>
      </c>
      <c r="CK19" s="15">
        <v>80.745535900895803</v>
      </c>
      <c r="CL19" s="15">
        <v>47.113392347236676</v>
      </c>
      <c r="CM19" s="15">
        <v>61.945296064942191</v>
      </c>
      <c r="CN19" s="15">
        <v>42.816346956472408</v>
      </c>
      <c r="CO19" s="15"/>
      <c r="CQ19" s="15">
        <v>37.383446279140522</v>
      </c>
      <c r="CR19" s="15"/>
      <c r="CS19" s="15"/>
      <c r="CT19" s="15"/>
      <c r="CU19" s="15">
        <v>66.737490146026502</v>
      </c>
      <c r="CV19" s="15"/>
      <c r="CW19" s="15"/>
      <c r="CX19" s="15">
        <v>34.601956775946633</v>
      </c>
      <c r="CY19" s="15">
        <v>52.928301594027317</v>
      </c>
      <c r="CZ19" s="15"/>
      <c r="DA19" s="15">
        <v>1.1000274401562475</v>
      </c>
      <c r="DB19" s="15"/>
      <c r="DC19" s="15">
        <v>35.456841006682026</v>
      </c>
      <c r="DD19" s="15">
        <v>132.73586677832392</v>
      </c>
      <c r="DE19" s="15"/>
      <c r="DF19" s="15"/>
      <c r="DG19" s="15">
        <v>1270.8032001446393</v>
      </c>
      <c r="DH19" s="15"/>
      <c r="DI19" s="15"/>
      <c r="DJ19" s="15"/>
      <c r="DK19" s="15">
        <v>53.978780069172231</v>
      </c>
      <c r="DL19" s="15">
        <v>29.184802209026067</v>
      </c>
      <c r="DM19" s="15"/>
      <c r="DN19" s="15"/>
      <c r="DO19" s="15">
        <v>8.9552956667245773</v>
      </c>
      <c r="DP19" s="15">
        <v>65.434470890537227</v>
      </c>
      <c r="DQ19" s="15"/>
      <c r="DR19" s="15">
        <v>71.51138506303559</v>
      </c>
      <c r="DS19" s="15">
        <v>94.296272884199269</v>
      </c>
      <c r="DT19" s="15" t="s">
        <v>267</v>
      </c>
      <c r="DV19" s="16">
        <v>36039</v>
      </c>
      <c r="DW19" s="15">
        <v>60.754321994479696</v>
      </c>
      <c r="DX19" s="15">
        <v>66.892973747073029</v>
      </c>
      <c r="DY19" s="15">
        <v>69.421450134519844</v>
      </c>
      <c r="DZ19" s="15">
        <v>77.940431861984962</v>
      </c>
      <c r="EA19" s="10">
        <v>275.00917773805753</v>
      </c>
      <c r="EC19" s="16">
        <v>36039</v>
      </c>
      <c r="ED19" s="28">
        <v>14.079579008442922</v>
      </c>
      <c r="EE19" s="28">
        <v>18.1078908522326</v>
      </c>
      <c r="EF19" s="28">
        <v>17.305095080526943</v>
      </c>
      <c r="EG19" s="28">
        <v>15.583688155784618</v>
      </c>
      <c r="EH19" s="28">
        <v>65.076253096987074</v>
      </c>
      <c r="EI19" s="28"/>
    </row>
    <row r="20" spans="1:139">
      <c r="A20" s="12" t="s">
        <v>85</v>
      </c>
      <c r="B20" s="15">
        <v>62.294126966314387</v>
      </c>
      <c r="C20" s="15">
        <v>42.95971283852942</v>
      </c>
      <c r="D20" s="15">
        <v>41.749526057182649</v>
      </c>
      <c r="E20" s="15"/>
      <c r="F20" s="15">
        <v>64.304107817995472</v>
      </c>
      <c r="G20" s="15">
        <v>83.5</v>
      </c>
      <c r="H20" s="15"/>
      <c r="I20" s="15">
        <v>28.631903979281837</v>
      </c>
      <c r="J20" s="15">
        <v>32.493447828449547</v>
      </c>
      <c r="K20" s="15">
        <v>67.3</v>
      </c>
      <c r="L20" s="15">
        <v>8.9357827223058042</v>
      </c>
      <c r="M20" s="15">
        <v>45.075018152567623</v>
      </c>
      <c r="N20" s="15">
        <v>18.70391314778638</v>
      </c>
      <c r="O20" s="15">
        <v>65.486132831212231</v>
      </c>
      <c r="P20" s="15"/>
      <c r="Q20" s="15"/>
      <c r="R20" s="15">
        <v>36.858452728386141</v>
      </c>
      <c r="S20" s="15"/>
      <c r="T20" s="15">
        <v>80.7</v>
      </c>
      <c r="U20" s="15">
        <v>57.619065611244402</v>
      </c>
      <c r="V20" s="15">
        <v>56.173067602545025</v>
      </c>
      <c r="W20" s="15">
        <v>43.974409402856132</v>
      </c>
      <c r="X20" s="15"/>
      <c r="Y20" s="15"/>
      <c r="Z20" s="15">
        <v>37.87457755763112</v>
      </c>
      <c r="AA20" s="15">
        <v>44.242252434583989</v>
      </c>
      <c r="AB20" s="15">
        <v>109.60634006899983</v>
      </c>
      <c r="AC20" s="15">
        <v>67.489239829408518</v>
      </c>
      <c r="AD20" s="15">
        <v>59.712746391067583</v>
      </c>
      <c r="AE20" s="15"/>
      <c r="AG20" s="15">
        <v>62.534903524348309</v>
      </c>
      <c r="AH20" s="15">
        <v>72.2</v>
      </c>
      <c r="AI20" s="15">
        <v>81.996191262256957</v>
      </c>
      <c r="AJ20" s="15"/>
      <c r="AK20" s="15">
        <v>86.99534739322182</v>
      </c>
      <c r="AL20" s="15">
        <v>61.2</v>
      </c>
      <c r="AM20" s="15"/>
      <c r="AN20" s="15">
        <v>58.593555455949001</v>
      </c>
      <c r="AO20" s="15">
        <v>89.700910465361289</v>
      </c>
      <c r="AP20" s="15">
        <v>60.5</v>
      </c>
      <c r="AQ20" s="15">
        <v>32.432496634729588</v>
      </c>
      <c r="AR20" s="15">
        <v>61.601140697610347</v>
      </c>
      <c r="AS20" s="15">
        <v>49.457041846927716</v>
      </c>
      <c r="AT20" s="15">
        <v>129.52676005512794</v>
      </c>
      <c r="AU20" s="15"/>
      <c r="AV20" s="15"/>
      <c r="AW20" s="15">
        <v>90.344861829075185</v>
      </c>
      <c r="AX20" s="15"/>
      <c r="AY20" s="15">
        <v>122.2</v>
      </c>
      <c r="AZ20" s="15">
        <v>81.329227514027153</v>
      </c>
      <c r="BA20" s="15">
        <v>108.95921916946524</v>
      </c>
      <c r="BB20" s="15">
        <v>74.932601968148262</v>
      </c>
      <c r="BC20" s="15"/>
      <c r="BD20" s="15"/>
      <c r="BE20" s="15">
        <v>50.82938094544356</v>
      </c>
      <c r="BF20" s="15">
        <v>97.532908418746118</v>
      </c>
      <c r="BG20" s="15">
        <v>85.13600264901234</v>
      </c>
      <c r="BH20" s="15">
        <v>60.190066647018625</v>
      </c>
      <c r="BI20" s="15">
        <v>60.316953626744429</v>
      </c>
      <c r="BJ20" s="15">
        <v>48</v>
      </c>
      <c r="BL20" s="15">
        <v>25.856002746073976</v>
      </c>
      <c r="BM20" s="15"/>
      <c r="BN20" s="15">
        <v>145.67906011013528</v>
      </c>
      <c r="BO20" s="15"/>
      <c r="BP20" s="15">
        <v>97.011954732772807</v>
      </c>
      <c r="BQ20" s="15">
        <v>66.8</v>
      </c>
      <c r="BR20" s="15"/>
      <c r="BS20" s="15">
        <v>74.203562594418713</v>
      </c>
      <c r="BT20" s="15">
        <v>66.474543565933885</v>
      </c>
      <c r="BU20" s="15">
        <v>60.6</v>
      </c>
      <c r="BV20" s="15">
        <v>103.7611845751841</v>
      </c>
      <c r="BW20" s="15">
        <v>58.8</v>
      </c>
      <c r="BX20" s="15">
        <v>128.70019588147986</v>
      </c>
      <c r="BY20" s="15">
        <v>103.03360277235267</v>
      </c>
      <c r="BZ20" s="15"/>
      <c r="CA20" s="15"/>
      <c r="CB20" s="15">
        <v>10.526257716773049</v>
      </c>
      <c r="CC20" s="15"/>
      <c r="CD20" s="15">
        <v>69.599999999999994</v>
      </c>
      <c r="CE20" s="15">
        <v>29.381860087280145</v>
      </c>
      <c r="CF20" s="15">
        <v>26.206513108369627</v>
      </c>
      <c r="CG20" s="15">
        <v>49.965245785041141</v>
      </c>
      <c r="CH20" s="15"/>
      <c r="CI20" s="15"/>
      <c r="CJ20" s="15">
        <v>69.275044829701088</v>
      </c>
      <c r="CK20" s="15">
        <v>83.233239071384261</v>
      </c>
      <c r="CL20" s="15">
        <v>47.854234116777455</v>
      </c>
      <c r="CM20" s="15">
        <v>61.116058675328574</v>
      </c>
      <c r="CN20" s="15">
        <v>43.172298128938905</v>
      </c>
      <c r="CO20" s="15"/>
      <c r="CQ20" s="15">
        <v>36.927928760504066</v>
      </c>
      <c r="CR20" s="15"/>
      <c r="CS20" s="15">
        <v>63.734024580544492</v>
      </c>
      <c r="CT20" s="15"/>
      <c r="CU20" s="15">
        <v>68.138893496132042</v>
      </c>
      <c r="CV20" s="15">
        <v>92.252105401686592</v>
      </c>
      <c r="CW20" s="15"/>
      <c r="CX20" s="15">
        <v>34.721184653950232</v>
      </c>
      <c r="CY20" s="15">
        <v>51.269439341123238</v>
      </c>
      <c r="CZ20" s="15"/>
      <c r="DA20" s="15">
        <v>1.0618417926993429</v>
      </c>
      <c r="DB20" s="15"/>
      <c r="DC20" s="15">
        <v>37.677877344272467</v>
      </c>
      <c r="DD20" s="15">
        <v>136.15324137637944</v>
      </c>
      <c r="DE20" s="15"/>
      <c r="DF20" s="15"/>
      <c r="DG20" s="15">
        <v>1310.5742548038461</v>
      </c>
      <c r="DH20" s="15"/>
      <c r="DI20" s="15"/>
      <c r="DJ20" s="15"/>
      <c r="DK20" s="15">
        <v>57.368581161208709</v>
      </c>
      <c r="DL20" s="15">
        <v>29.164803230076497</v>
      </c>
      <c r="DM20" s="15"/>
      <c r="DN20" s="15"/>
      <c r="DO20" s="15">
        <v>9.8576960501301265</v>
      </c>
      <c r="DP20" s="15">
        <v>66.077548848524842</v>
      </c>
      <c r="DQ20" s="15"/>
      <c r="DR20" s="15">
        <v>73.404285486825785</v>
      </c>
      <c r="DS20" s="15">
        <v>91.89713867146456</v>
      </c>
      <c r="DT20" s="15" t="s">
        <v>267</v>
      </c>
      <c r="DV20" s="16">
        <v>36130</v>
      </c>
      <c r="DW20" s="15">
        <v>61.078407315429729</v>
      </c>
      <c r="DX20" s="15">
        <v>66.859223916351795</v>
      </c>
      <c r="DY20" s="15">
        <v>69.243207140569567</v>
      </c>
      <c r="DZ20" s="15">
        <v>79.734027544991335</v>
      </c>
      <c r="EA20" s="10">
        <v>276.91486591734247</v>
      </c>
      <c r="EC20" s="16">
        <v>36130</v>
      </c>
      <c r="ED20" s="28">
        <v>14.739433192104526</v>
      </c>
      <c r="EE20" s="28">
        <v>18.960641445699331</v>
      </c>
      <c r="EF20" s="28">
        <v>18.000654800890821</v>
      </c>
      <c r="EG20" s="28">
        <v>17.181323591244482</v>
      </c>
      <c r="EH20" s="28">
        <v>68.882053029939158</v>
      </c>
      <c r="EI20" s="28"/>
    </row>
    <row r="21" spans="1:139">
      <c r="A21" s="12" t="s">
        <v>86</v>
      </c>
      <c r="B21" s="15">
        <v>62.88557554202859</v>
      </c>
      <c r="C21" s="15">
        <v>42.858153233710205</v>
      </c>
      <c r="D21" s="15">
        <v>43.254540951827906</v>
      </c>
      <c r="E21" s="15"/>
      <c r="F21" s="15">
        <v>63.849712939435001</v>
      </c>
      <c r="G21" s="15">
        <v>85.1</v>
      </c>
      <c r="H21" s="15"/>
      <c r="I21" s="15">
        <v>28.551700469038554</v>
      </c>
      <c r="J21" s="15">
        <v>32.340720881433995</v>
      </c>
      <c r="K21" s="15">
        <v>67.583285077234507</v>
      </c>
      <c r="L21" s="15">
        <v>9.284260568303635</v>
      </c>
      <c r="M21" s="15">
        <v>46.983179786495697</v>
      </c>
      <c r="N21" s="15">
        <v>19.351173813795366</v>
      </c>
      <c r="O21" s="15">
        <v>65.157518060041824</v>
      </c>
      <c r="P21" s="15"/>
      <c r="Q21" s="15"/>
      <c r="R21" s="15">
        <v>39.118613587951323</v>
      </c>
      <c r="S21" s="15"/>
      <c r="T21" s="15">
        <v>82.8</v>
      </c>
      <c r="U21" s="15">
        <v>58.528434355253914</v>
      </c>
      <c r="V21" s="15">
        <v>56.261615159296049</v>
      </c>
      <c r="W21" s="15">
        <v>44.938346298403559</v>
      </c>
      <c r="X21" s="15"/>
      <c r="Y21" s="15"/>
      <c r="Z21" s="15">
        <v>39.076743562042353</v>
      </c>
      <c r="AA21" s="15">
        <v>44.351071361992986</v>
      </c>
      <c r="AB21" s="15">
        <v>112.22989608128971</v>
      </c>
      <c r="AC21" s="15">
        <v>68.057364150559692</v>
      </c>
      <c r="AD21" s="15">
        <v>60.073350383733008</v>
      </c>
      <c r="AE21" s="15">
        <v>46.462918536357968</v>
      </c>
      <c r="AG21" s="15">
        <v>63.171693682602651</v>
      </c>
      <c r="AH21" s="15">
        <v>79.627272084305815</v>
      </c>
      <c r="AI21" s="15">
        <v>85.483044551284792</v>
      </c>
      <c r="AJ21" s="15"/>
      <c r="AK21" s="15">
        <v>86.020292411739788</v>
      </c>
      <c r="AL21" s="15">
        <v>65.099999999999994</v>
      </c>
      <c r="AM21" s="15"/>
      <c r="AN21" s="15">
        <v>61.319027929856674</v>
      </c>
      <c r="AO21" s="15">
        <v>89.908334206724788</v>
      </c>
      <c r="AP21" s="15">
        <v>57.031284800071283</v>
      </c>
      <c r="AQ21" s="15">
        <v>33.841875495207169</v>
      </c>
      <c r="AR21" s="15">
        <v>64.208903003718021</v>
      </c>
      <c r="AS21" s="15">
        <v>49.131332416527634</v>
      </c>
      <c r="AT21" s="15">
        <v>126.31437464655781</v>
      </c>
      <c r="AU21" s="15"/>
      <c r="AV21" s="15"/>
      <c r="AW21" s="15">
        <v>91.216107727384653</v>
      </c>
      <c r="AX21" s="15"/>
      <c r="AY21" s="15">
        <v>147.4515522295479</v>
      </c>
      <c r="AZ21" s="15">
        <v>78.83454247601216</v>
      </c>
      <c r="BA21" s="15">
        <v>111.2255719347062</v>
      </c>
      <c r="BB21" s="15">
        <v>75.20678744730283</v>
      </c>
      <c r="BC21" s="15"/>
      <c r="BD21" s="15"/>
      <c r="BE21" s="15">
        <v>53.425816086597322</v>
      </c>
      <c r="BF21" s="15">
        <v>100.07580759655481</v>
      </c>
      <c r="BG21" s="15">
        <v>87.173832499653585</v>
      </c>
      <c r="BH21" s="15">
        <v>61.096942021404438</v>
      </c>
      <c r="BI21" s="15">
        <v>62.882408680851569</v>
      </c>
      <c r="BJ21" s="15">
        <v>68.827570094204333</v>
      </c>
      <c r="BL21" s="15">
        <v>24.586455880485016</v>
      </c>
      <c r="BM21" s="15">
        <v>69</v>
      </c>
      <c r="BN21" s="15">
        <v>146.22889642274617</v>
      </c>
      <c r="BO21" s="15"/>
      <c r="BP21" s="15">
        <v>95.232828668840071</v>
      </c>
      <c r="BQ21" s="15">
        <v>66.900000000000006</v>
      </c>
      <c r="BR21" s="15"/>
      <c r="BS21" s="15">
        <v>70.643416300315423</v>
      </c>
      <c r="BT21" s="15">
        <v>66.155628830859868</v>
      </c>
      <c r="BU21" s="15">
        <v>64.034605809539357</v>
      </c>
      <c r="BV21" s="15">
        <v>103.83581648981621</v>
      </c>
      <c r="BW21" s="15">
        <v>59.4</v>
      </c>
      <c r="BX21" s="15">
        <v>128.06725607500121</v>
      </c>
      <c r="BY21" s="15">
        <v>107.39151768702763</v>
      </c>
      <c r="BZ21" s="15"/>
      <c r="CA21" s="15"/>
      <c r="CB21" s="15">
        <v>10.789865233726893</v>
      </c>
      <c r="CC21" s="15"/>
      <c r="CD21" s="15">
        <v>69.003681730413291</v>
      </c>
      <c r="CE21" s="15">
        <v>29.358483501053122</v>
      </c>
      <c r="CF21" s="15">
        <v>25.028046880061648</v>
      </c>
      <c r="CG21" s="15">
        <v>49.912149411075674</v>
      </c>
      <c r="CH21" s="15"/>
      <c r="CI21" s="15"/>
      <c r="CJ21" s="15">
        <v>67.658451077170753</v>
      </c>
      <c r="CK21" s="15">
        <v>79.999605120938597</v>
      </c>
      <c r="CL21" s="15">
        <v>47.329136227671555</v>
      </c>
      <c r="CM21" s="15">
        <v>60.242743839509139</v>
      </c>
      <c r="CN21" s="15">
        <v>41.6465418482356</v>
      </c>
      <c r="CO21" s="15">
        <v>78.146351952448455</v>
      </c>
      <c r="CQ21" s="15">
        <v>38.082047674414817</v>
      </c>
      <c r="CR21" s="15">
        <v>52.654764430703324</v>
      </c>
      <c r="CS21" s="15">
        <v>63.010136548791216</v>
      </c>
      <c r="CT21" s="15"/>
      <c r="CU21" s="15">
        <v>66.087639417026821</v>
      </c>
      <c r="CV21" s="15">
        <v>96.433672370484842</v>
      </c>
      <c r="CW21" s="15"/>
      <c r="CX21" s="15">
        <v>31.177172367582408</v>
      </c>
      <c r="CY21" s="15">
        <v>53.01268750737497</v>
      </c>
      <c r="CZ21" s="15">
        <v>68.182155637054748</v>
      </c>
      <c r="DA21" s="15">
        <v>0.95312815573197451</v>
      </c>
      <c r="DB21" s="15"/>
      <c r="DC21" s="15">
        <v>35.689715953117258</v>
      </c>
      <c r="DD21" s="15">
        <v>133.78133698091585</v>
      </c>
      <c r="DE21" s="15"/>
      <c r="DF21" s="15"/>
      <c r="DG21" s="15">
        <v>1357.3232999004508</v>
      </c>
      <c r="DH21" s="15"/>
      <c r="DI21" s="15">
        <v>165.72414034596261</v>
      </c>
      <c r="DJ21" s="15"/>
      <c r="DK21" s="15">
        <v>57.730709031947868</v>
      </c>
      <c r="DL21" s="15">
        <v>29.126999062575294</v>
      </c>
      <c r="DM21" s="15"/>
      <c r="DN21" s="15"/>
      <c r="DO21" s="15">
        <v>11.00728352433608</v>
      </c>
      <c r="DP21" s="15">
        <v>65.173549347485306</v>
      </c>
      <c r="DQ21" s="15"/>
      <c r="DR21" s="15">
        <v>75.527199250920859</v>
      </c>
      <c r="DS21" s="15">
        <v>98.759340836697376</v>
      </c>
      <c r="DT21" s="15">
        <v>76.797365831281027</v>
      </c>
      <c r="DV21" s="16">
        <v>36220</v>
      </c>
      <c r="DW21" s="15">
        <v>61.363135634942864</v>
      </c>
      <c r="DX21" s="15">
        <v>72.916376264345274</v>
      </c>
      <c r="DY21" s="15">
        <v>69.087976479774255</v>
      </c>
      <c r="DZ21" s="15">
        <v>80.814232482740422</v>
      </c>
      <c r="EA21" s="10">
        <v>284.18172086180283</v>
      </c>
      <c r="EC21" s="16">
        <v>36220</v>
      </c>
      <c r="ED21" s="28">
        <v>14.719383844691336</v>
      </c>
      <c r="EE21" s="28">
        <v>18.879169269392222</v>
      </c>
      <c r="EF21" s="28">
        <v>17.879433953466425</v>
      </c>
      <c r="EG21" s="28">
        <v>19.783210102511365</v>
      </c>
      <c r="EH21" s="28">
        <v>71.261197170061351</v>
      </c>
      <c r="EI21" s="28"/>
    </row>
    <row r="22" spans="1:139">
      <c r="A22" s="12" t="s">
        <v>87</v>
      </c>
      <c r="B22" s="15">
        <v>64.534746287377487</v>
      </c>
      <c r="C22" s="15">
        <v>43.33891557445272</v>
      </c>
      <c r="D22" s="15">
        <v>42.284872123899426</v>
      </c>
      <c r="E22" s="15"/>
      <c r="F22" s="15">
        <v>63.983377691198939</v>
      </c>
      <c r="G22" s="15">
        <v>85</v>
      </c>
      <c r="H22" s="15"/>
      <c r="I22" s="15">
        <v>29.131856156919721</v>
      </c>
      <c r="J22" s="15">
        <v>32.854404596784406</v>
      </c>
      <c r="K22" s="15">
        <v>68.912672836038595</v>
      </c>
      <c r="L22" s="15">
        <v>9.6732643837600119</v>
      </c>
      <c r="M22" s="15">
        <v>50.248256360105955</v>
      </c>
      <c r="N22" s="15">
        <v>19.958978649975741</v>
      </c>
      <c r="O22" s="15">
        <v>65.531339136620105</v>
      </c>
      <c r="P22" s="15"/>
      <c r="Q22" s="15"/>
      <c r="R22" s="15">
        <v>39.837600721774571</v>
      </c>
      <c r="S22" s="15"/>
      <c r="T22" s="15">
        <v>84.4</v>
      </c>
      <c r="U22" s="15">
        <v>59.189066816976379</v>
      </c>
      <c r="V22" s="15">
        <v>56.755710740686716</v>
      </c>
      <c r="W22" s="15">
        <v>48.361161151479244</v>
      </c>
      <c r="X22" s="15"/>
      <c r="Y22" s="15"/>
      <c r="Z22" s="15">
        <v>40.497721136566859</v>
      </c>
      <c r="AA22" s="15">
        <v>44.92423475490866</v>
      </c>
      <c r="AB22" s="15">
        <v>114.09553591225141</v>
      </c>
      <c r="AC22" s="15">
        <v>68.572575233923658</v>
      </c>
      <c r="AD22" s="15">
        <v>60.71609944333224</v>
      </c>
      <c r="AE22" s="15">
        <v>47.329100075071942</v>
      </c>
      <c r="AG22" s="15">
        <v>60.907592483899244</v>
      </c>
      <c r="AH22" s="15">
        <v>81.18550756610945</v>
      </c>
      <c r="AI22" s="15">
        <v>88.748004251949169</v>
      </c>
      <c r="AJ22" s="15"/>
      <c r="AK22" s="15">
        <v>84.599962363023124</v>
      </c>
      <c r="AL22" s="15">
        <v>66.8</v>
      </c>
      <c r="AM22" s="15"/>
      <c r="AN22" s="15">
        <v>63.38136174678128</v>
      </c>
      <c r="AO22" s="15">
        <v>91.750704784969628</v>
      </c>
      <c r="AP22" s="15">
        <v>57.805832323172588</v>
      </c>
      <c r="AQ22" s="15">
        <v>33.224599297293587</v>
      </c>
      <c r="AR22" s="15">
        <v>68.671074060835608</v>
      </c>
      <c r="AS22" s="15">
        <v>51.901902901093067</v>
      </c>
      <c r="AT22" s="15">
        <v>124.15120084366882</v>
      </c>
      <c r="AU22" s="15"/>
      <c r="AV22" s="15"/>
      <c r="AW22" s="15">
        <v>91.383297555714577</v>
      </c>
      <c r="AX22" s="15"/>
      <c r="AY22" s="15">
        <v>149.23001451965575</v>
      </c>
      <c r="AZ22" s="15">
        <v>76.515648534018354</v>
      </c>
      <c r="BA22" s="15">
        <v>112.11264731649362</v>
      </c>
      <c r="BB22" s="15">
        <v>77.275090374919898</v>
      </c>
      <c r="BC22" s="15"/>
      <c r="BD22" s="15"/>
      <c r="BE22" s="15">
        <v>58.813914523088137</v>
      </c>
      <c r="BF22" s="15">
        <v>99.027960437463207</v>
      </c>
      <c r="BG22" s="15">
        <v>88.622955948998467</v>
      </c>
      <c r="BH22" s="15">
        <v>61.359647247925068</v>
      </c>
      <c r="BI22" s="15">
        <v>64.934539087331544</v>
      </c>
      <c r="BJ22" s="15">
        <v>70.012654526873163</v>
      </c>
      <c r="BL22" s="15">
        <v>22.871041142370132</v>
      </c>
      <c r="BM22" s="15">
        <v>70</v>
      </c>
      <c r="BN22" s="15">
        <v>141.46751536249559</v>
      </c>
      <c r="BO22" s="15"/>
      <c r="BP22" s="15">
        <v>90.748438168857675</v>
      </c>
      <c r="BQ22" s="15">
        <v>65.2</v>
      </c>
      <c r="BR22" s="15"/>
      <c r="BS22" s="15">
        <v>68.664487226056423</v>
      </c>
      <c r="BT22" s="15">
        <v>64.541202085901546</v>
      </c>
      <c r="BU22" s="15">
        <v>63.295193605928901</v>
      </c>
      <c r="BV22" s="15">
        <v>103.90451728947387</v>
      </c>
      <c r="BW22" s="15">
        <v>53.7</v>
      </c>
      <c r="BX22" s="15">
        <v>127.63377291393067</v>
      </c>
      <c r="BY22" s="15">
        <v>111.93751193490455</v>
      </c>
      <c r="BZ22" s="15"/>
      <c r="CA22" s="15"/>
      <c r="CB22" s="15">
        <v>10.44810171214054</v>
      </c>
      <c r="CC22" s="15"/>
      <c r="CD22" s="15">
        <v>67.480161811579734</v>
      </c>
      <c r="CE22" s="15">
        <v>28.987996784357929</v>
      </c>
      <c r="CF22" s="15">
        <v>26.185804495403332</v>
      </c>
      <c r="CG22" s="15">
        <v>49.573644548919901</v>
      </c>
      <c r="CH22" s="15"/>
      <c r="CI22" s="15"/>
      <c r="CJ22" s="15">
        <v>66.057800658048933</v>
      </c>
      <c r="CK22" s="15">
        <v>75.011610270788282</v>
      </c>
      <c r="CL22" s="15">
        <v>46.910668734227094</v>
      </c>
      <c r="CM22" s="15">
        <v>59.390153398555654</v>
      </c>
      <c r="CN22" s="15">
        <v>40.897040974590148</v>
      </c>
      <c r="CO22" s="15">
        <v>76.893821156772063</v>
      </c>
      <c r="CQ22" s="15">
        <v>35.811952755019178</v>
      </c>
      <c r="CR22" s="15">
        <v>56.336679335345622</v>
      </c>
      <c r="CS22" s="15">
        <v>61.774807624710427</v>
      </c>
      <c r="CT22" s="15"/>
      <c r="CU22" s="15">
        <v>63.359575818862744</v>
      </c>
      <c r="CV22" s="15">
        <v>95.832530831526483</v>
      </c>
      <c r="CW22" s="15"/>
      <c r="CX22" s="15">
        <v>29.674294708802517</v>
      </c>
      <c r="CY22" s="15">
        <v>53.156141344134454</v>
      </c>
      <c r="CZ22" s="15">
        <v>69.311809518177967</v>
      </c>
      <c r="DA22" s="15">
        <v>0.7583436859313909</v>
      </c>
      <c r="DB22" s="15"/>
      <c r="DC22" s="15">
        <v>33.856675256904232</v>
      </c>
      <c r="DD22" s="15">
        <v>128.06080357876436</v>
      </c>
      <c r="DE22" s="15"/>
      <c r="DF22" s="15"/>
      <c r="DG22" s="15">
        <v>1380.6738636717171</v>
      </c>
      <c r="DH22" s="15"/>
      <c r="DI22" s="15">
        <v>174.90786551199659</v>
      </c>
      <c r="DJ22" s="15"/>
      <c r="DK22" s="15">
        <v>55.365874429895598</v>
      </c>
      <c r="DL22" s="15">
        <v>29.759385951428118</v>
      </c>
      <c r="DM22" s="15"/>
      <c r="DN22" s="15"/>
      <c r="DO22" s="15">
        <v>11.493857920461156</v>
      </c>
      <c r="DP22" s="15">
        <v>65.954327941234553</v>
      </c>
      <c r="DQ22" s="15"/>
      <c r="DR22" s="15">
        <v>77.210713482576082</v>
      </c>
      <c r="DS22" s="15">
        <v>94.326753581869767</v>
      </c>
      <c r="DT22" s="15">
        <v>77.324673975984751</v>
      </c>
      <c r="DV22" s="16">
        <v>36312</v>
      </c>
      <c r="DW22" s="15">
        <v>62.005775254849219</v>
      </c>
      <c r="DX22" s="15">
        <v>73.151322839034691</v>
      </c>
      <c r="DY22" s="15">
        <v>68.538666569660805</v>
      </c>
      <c r="DZ22" s="15">
        <v>80.628557981048132</v>
      </c>
      <c r="EA22" s="10">
        <v>284.32432264459283</v>
      </c>
      <c r="EC22" s="16">
        <v>36312</v>
      </c>
      <c r="ED22" s="28">
        <v>14.756347119860688</v>
      </c>
      <c r="EE22" s="28">
        <v>18.680779293294172</v>
      </c>
      <c r="EF22" s="28">
        <v>17.588794472941665</v>
      </c>
      <c r="EG22" s="28">
        <v>19.382352095433038</v>
      </c>
      <c r="EH22" s="28">
        <v>70.408272981529564</v>
      </c>
      <c r="EI22" s="28"/>
    </row>
    <row r="23" spans="1:139">
      <c r="A23" s="12" t="s">
        <v>88</v>
      </c>
      <c r="B23" s="15">
        <v>65.303831970498635</v>
      </c>
      <c r="C23" s="15">
        <v>43.824598335749613</v>
      </c>
      <c r="D23" s="15">
        <v>42.631358417832899</v>
      </c>
      <c r="E23" s="15"/>
      <c r="F23" s="15">
        <v>63.548666899050744</v>
      </c>
      <c r="G23" s="15">
        <v>83.2</v>
      </c>
      <c r="H23" s="15"/>
      <c r="I23" s="15">
        <v>29.740839179816263</v>
      </c>
      <c r="J23" s="15">
        <v>33.435932150548183</v>
      </c>
      <c r="K23" s="15">
        <v>69.448733218639262</v>
      </c>
      <c r="L23" s="15">
        <v>10.024512192379481</v>
      </c>
      <c r="M23" s="15">
        <v>51.732382075383356</v>
      </c>
      <c r="N23" s="15">
        <v>20.34165007996927</v>
      </c>
      <c r="O23" s="15">
        <v>66.090026252594086</v>
      </c>
      <c r="P23" s="15"/>
      <c r="Q23" s="15"/>
      <c r="R23" s="15">
        <v>37.797797797797799</v>
      </c>
      <c r="S23" s="15"/>
      <c r="T23" s="15">
        <v>85.9</v>
      </c>
      <c r="U23" s="15">
        <v>60.528638369500939</v>
      </c>
      <c r="V23" s="15">
        <v>56.633251669245674</v>
      </c>
      <c r="W23" s="15">
        <v>49.897401809196268</v>
      </c>
      <c r="X23" s="15"/>
      <c r="Y23" s="15"/>
      <c r="Z23" s="15">
        <v>40.875522475179757</v>
      </c>
      <c r="AA23" s="15">
        <v>45.164401515351926</v>
      </c>
      <c r="AB23" s="15">
        <v>115.08665707244981</v>
      </c>
      <c r="AC23" s="15">
        <v>68.995220713547781</v>
      </c>
      <c r="AD23" s="15">
        <v>61.671434227073014</v>
      </c>
      <c r="AE23" s="15">
        <v>47.795854095378509</v>
      </c>
      <c r="AG23" s="15">
        <v>61.924605158928593</v>
      </c>
      <c r="AH23" s="15">
        <v>82.653963021071249</v>
      </c>
      <c r="AI23" s="15">
        <v>91.697393781949216</v>
      </c>
      <c r="AJ23" s="15"/>
      <c r="AK23" s="15">
        <v>83.484180319230859</v>
      </c>
      <c r="AL23" s="15">
        <v>67.599999999999994</v>
      </c>
      <c r="AM23" s="15"/>
      <c r="AN23" s="15">
        <v>61.70773172425352</v>
      </c>
      <c r="AO23" s="15">
        <v>92.35502895379517</v>
      </c>
      <c r="AP23" s="15">
        <v>58.542993123256927</v>
      </c>
      <c r="AQ23" s="15">
        <v>33.619183976372348</v>
      </c>
      <c r="AR23" s="15">
        <v>70.699333632252689</v>
      </c>
      <c r="AS23" s="15">
        <v>52.2654514667923</v>
      </c>
      <c r="AT23" s="15">
        <v>123.21933509103013</v>
      </c>
      <c r="AU23" s="15"/>
      <c r="AV23" s="15"/>
      <c r="AW23" s="15">
        <v>91.141141141141148</v>
      </c>
      <c r="AX23" s="15"/>
      <c r="AY23" s="15">
        <v>153.28386539283079</v>
      </c>
      <c r="AZ23" s="15">
        <v>76.355943769619216</v>
      </c>
      <c r="BA23" s="15">
        <v>109.05527832794833</v>
      </c>
      <c r="BB23" s="15">
        <v>78.411538598850427</v>
      </c>
      <c r="BC23" s="15"/>
      <c r="BD23" s="15"/>
      <c r="BE23" s="15">
        <v>59.704785522765334</v>
      </c>
      <c r="BF23" s="15">
        <v>98.580870856557652</v>
      </c>
      <c r="BG23" s="15">
        <v>89.392802781462947</v>
      </c>
      <c r="BH23" s="15">
        <v>62.595145156711844</v>
      </c>
      <c r="BI23" s="15">
        <v>64.970754218999858</v>
      </c>
      <c r="BJ23" s="15">
        <v>70.617372079717271</v>
      </c>
      <c r="BL23" s="15">
        <v>22.539714288889208</v>
      </c>
      <c r="BM23" s="15">
        <v>69.8</v>
      </c>
      <c r="BN23" s="15">
        <v>139.12176317774239</v>
      </c>
      <c r="BO23" s="15"/>
      <c r="BP23" s="15">
        <v>88.639458815327615</v>
      </c>
      <c r="BQ23" s="15">
        <v>64</v>
      </c>
      <c r="BR23" s="15"/>
      <c r="BS23" s="15">
        <v>66.227681600140471</v>
      </c>
      <c r="BT23" s="15">
        <v>64.032414971681277</v>
      </c>
      <c r="BU23" s="15">
        <v>62.513172663598361</v>
      </c>
      <c r="BV23" s="15">
        <v>104.1985562543571</v>
      </c>
      <c r="BW23" s="15">
        <v>50</v>
      </c>
      <c r="BX23" s="15">
        <v>124.55138402388828</v>
      </c>
      <c r="BY23" s="15">
        <v>113.67188903374392</v>
      </c>
      <c r="BZ23" s="15"/>
      <c r="CA23" s="15"/>
      <c r="CB23" s="15">
        <v>9.98998998998999</v>
      </c>
      <c r="CC23" s="15"/>
      <c r="CD23" s="15">
        <v>63.06895413414113</v>
      </c>
      <c r="CE23" s="15">
        <v>29.003412037668898</v>
      </c>
      <c r="CF23" s="15">
        <v>27.528236465941479</v>
      </c>
      <c r="CG23" s="15">
        <v>49.695095517470591</v>
      </c>
      <c r="CH23" s="15"/>
      <c r="CI23" s="15"/>
      <c r="CJ23" s="15">
        <v>63.618745445142878</v>
      </c>
      <c r="CK23" s="15">
        <v>72.238426250795314</v>
      </c>
      <c r="CL23" s="15">
        <v>46.334545909921829</v>
      </c>
      <c r="CM23" s="15">
        <v>58.411871287452605</v>
      </c>
      <c r="CN23" s="15">
        <v>39.263965005977241</v>
      </c>
      <c r="CO23" s="15">
        <v>75.289390220653885</v>
      </c>
      <c r="CQ23" s="15">
        <v>37.920934950637921</v>
      </c>
      <c r="CR23" s="15">
        <v>57.27563402379203</v>
      </c>
      <c r="CS23" s="15">
        <v>59.590212017095446</v>
      </c>
      <c r="CT23" s="15"/>
      <c r="CU23" s="15">
        <v>63.516747865984648</v>
      </c>
      <c r="CV23" s="15">
        <v>90.151412990821115</v>
      </c>
      <c r="CW23" s="15"/>
      <c r="CX23" s="15">
        <v>30.447206059590226</v>
      </c>
      <c r="CY23" s="15">
        <v>52.62756412847056</v>
      </c>
      <c r="CZ23" s="15">
        <v>68.071424020076364</v>
      </c>
      <c r="DA23" s="15">
        <v>0.71812477980255318</v>
      </c>
      <c r="DB23" s="15"/>
      <c r="DC23" s="15">
        <v>37.191093395666584</v>
      </c>
      <c r="DD23" s="15">
        <v>128.77255720806477</v>
      </c>
      <c r="DE23" s="15"/>
      <c r="DF23" s="15"/>
      <c r="DG23" s="15">
        <v>1394.7547547547547</v>
      </c>
      <c r="DH23" s="15"/>
      <c r="DI23" s="15">
        <v>175.72866907452715</v>
      </c>
      <c r="DJ23" s="15"/>
      <c r="DK23" s="15">
        <v>55.22475127459974</v>
      </c>
      <c r="DL23" s="15">
        <v>32.685216510233474</v>
      </c>
      <c r="DM23" s="15"/>
      <c r="DN23" s="15"/>
      <c r="DO23" s="15">
        <v>12.934053349217375</v>
      </c>
      <c r="DP23" s="15">
        <v>65.434991106342324</v>
      </c>
      <c r="DQ23" s="15"/>
      <c r="DR23" s="15">
        <v>79.042686446517678</v>
      </c>
      <c r="DS23" s="15">
        <v>94.871023582928387</v>
      </c>
      <c r="DT23" s="15">
        <v>77.312408556358491</v>
      </c>
      <c r="DV23" s="16">
        <v>36404</v>
      </c>
      <c r="DW23" s="15">
        <v>62.457311647105236</v>
      </c>
      <c r="DX23" s="15">
        <v>73.732754588219393</v>
      </c>
      <c r="DY23" s="15">
        <v>67.631056212187616</v>
      </c>
      <c r="DZ23" s="15">
        <v>81.565543137481669</v>
      </c>
      <c r="EA23" s="10">
        <v>285.38666558499392</v>
      </c>
      <c r="EC23" s="16">
        <v>36404</v>
      </c>
      <c r="ED23" s="28">
        <v>15.368551640407654</v>
      </c>
      <c r="EE23" s="28">
        <v>19.536486361259303</v>
      </c>
      <c r="EF23" s="28">
        <v>18.086593080817085</v>
      </c>
      <c r="EG23" s="28">
        <v>20.357972151712698</v>
      </c>
      <c r="EH23" s="28">
        <v>73.349603234196749</v>
      </c>
      <c r="EI23" s="28"/>
    </row>
    <row r="24" spans="1:139">
      <c r="A24" s="12" t="s">
        <v>89</v>
      </c>
      <c r="B24" s="15">
        <v>66.72941375618916</v>
      </c>
      <c r="C24" s="15">
        <v>44.430792820774926</v>
      </c>
      <c r="D24" s="15">
        <v>42.093816032752244</v>
      </c>
      <c r="E24" s="15"/>
      <c r="F24" s="15">
        <v>63.267280269305218</v>
      </c>
      <c r="G24" s="15">
        <v>84</v>
      </c>
      <c r="H24" s="15"/>
      <c r="I24" s="15">
        <v>29.943427148665258</v>
      </c>
      <c r="J24" s="15">
        <v>33.451235905618901</v>
      </c>
      <c r="K24" s="15">
        <v>69.986665498681162</v>
      </c>
      <c r="L24" s="15">
        <v>10.341323318237048</v>
      </c>
      <c r="M24" s="15">
        <v>54.446211954747739</v>
      </c>
      <c r="N24" s="15">
        <v>21.099700222745238</v>
      </c>
      <c r="O24" s="15">
        <v>66.905422937380081</v>
      </c>
      <c r="P24" s="15"/>
      <c r="Q24" s="15"/>
      <c r="R24" s="15">
        <v>38.224870506679132</v>
      </c>
      <c r="S24" s="15"/>
      <c r="T24" s="15">
        <v>87</v>
      </c>
      <c r="U24" s="15">
        <v>61.286551810955658</v>
      </c>
      <c r="V24" s="15">
        <v>56.040765534220526</v>
      </c>
      <c r="W24" s="15">
        <v>52.737675298256818</v>
      </c>
      <c r="X24" s="15"/>
      <c r="Y24" s="15"/>
      <c r="Z24" s="15">
        <v>42.106213793994854</v>
      </c>
      <c r="AA24" s="15">
        <v>45.649829534585464</v>
      </c>
      <c r="AB24" s="15">
        <v>103.63227759529332</v>
      </c>
      <c r="AC24" s="15">
        <v>69.444119094641493</v>
      </c>
      <c r="AD24" s="15">
        <v>62.342671072163959</v>
      </c>
      <c r="AE24" s="15">
        <v>48.336969939708453</v>
      </c>
      <c r="AG24" s="15">
        <v>63.119444649073451</v>
      </c>
      <c r="AH24" s="15">
        <v>81.163380447816948</v>
      </c>
      <c r="AI24" s="15">
        <v>94.180038298996308</v>
      </c>
      <c r="AJ24" s="15"/>
      <c r="AK24" s="15">
        <v>81.334858576067518</v>
      </c>
      <c r="AL24" s="15">
        <v>68.7</v>
      </c>
      <c r="AM24" s="15"/>
      <c r="AN24" s="15">
        <v>72.845819282044815</v>
      </c>
      <c r="AO24" s="15">
        <v>94.009682677321706</v>
      </c>
      <c r="AP24" s="15">
        <v>61.046709687466546</v>
      </c>
      <c r="AQ24" s="15">
        <v>34.099930041606832</v>
      </c>
      <c r="AR24" s="15">
        <v>74.408151134272529</v>
      </c>
      <c r="AS24" s="15">
        <v>54.487626306093198</v>
      </c>
      <c r="AT24" s="15">
        <v>125.35669993688336</v>
      </c>
      <c r="AU24" s="15"/>
      <c r="AV24" s="15"/>
      <c r="AW24" s="15">
        <v>91.25871402422402</v>
      </c>
      <c r="AX24" s="15"/>
      <c r="AY24" s="15">
        <v>155.59301344192411</v>
      </c>
      <c r="AZ24" s="15">
        <v>79.363737726144677</v>
      </c>
      <c r="BA24" s="15">
        <v>108.1086522927652</v>
      </c>
      <c r="BB24" s="15">
        <v>78.472751169909188</v>
      </c>
      <c r="BC24" s="15"/>
      <c r="BD24" s="15"/>
      <c r="BE24" s="15">
        <v>61.59010143976311</v>
      </c>
      <c r="BF24" s="15">
        <v>101.50328538565563</v>
      </c>
      <c r="BG24" s="15">
        <v>91.838527100842128</v>
      </c>
      <c r="BH24" s="15">
        <v>62.866740181877461</v>
      </c>
      <c r="BI24" s="15">
        <v>65.969257290619169</v>
      </c>
      <c r="BJ24" s="15">
        <v>72.51809118625404</v>
      </c>
      <c r="BL24" s="15">
        <v>20.755754994819839</v>
      </c>
      <c r="BM24" s="15">
        <v>69.099999999999994</v>
      </c>
      <c r="BN24" s="15">
        <v>133.79308637083994</v>
      </c>
      <c r="BO24" s="15"/>
      <c r="BP24" s="15">
        <v>87.016123191461276</v>
      </c>
      <c r="BQ24" s="15">
        <v>60.1</v>
      </c>
      <c r="BR24" s="15"/>
      <c r="BS24" s="15">
        <v>64.766459705632073</v>
      </c>
      <c r="BT24" s="15">
        <v>62.865046791988142</v>
      </c>
      <c r="BU24" s="15">
        <v>62.307160724540367</v>
      </c>
      <c r="BV24" s="15">
        <v>104.57159689237454</v>
      </c>
      <c r="BW24" s="15">
        <v>48.1</v>
      </c>
      <c r="BX24" s="15">
        <v>119.87306759559556</v>
      </c>
      <c r="BY24" s="15">
        <v>116.31886233242986</v>
      </c>
      <c r="BZ24" s="15"/>
      <c r="CA24" s="15"/>
      <c r="CB24" s="15">
        <v>9.4345133777310437</v>
      </c>
      <c r="CC24" s="15"/>
      <c r="CD24" s="15">
        <v>61.615415059341871</v>
      </c>
      <c r="CE24" s="15">
        <v>28.65464158544042</v>
      </c>
      <c r="CF24" s="15">
        <v>27.160309586864823</v>
      </c>
      <c r="CG24" s="15">
        <v>48.838117342916121</v>
      </c>
      <c r="CH24" s="15"/>
      <c r="CI24" s="15"/>
      <c r="CJ24" s="15">
        <v>63.838461835450367</v>
      </c>
      <c r="CK24" s="15">
        <v>71.32598103210546</v>
      </c>
      <c r="CL24" s="15">
        <v>45.39497767203661</v>
      </c>
      <c r="CM24" s="15">
        <v>57.58700857469789</v>
      </c>
      <c r="CN24" s="15">
        <v>39.542019824737828</v>
      </c>
      <c r="CO24" s="15">
        <v>74.099141525578574</v>
      </c>
      <c r="CQ24" s="15">
        <v>39.843356932717462</v>
      </c>
      <c r="CR24" s="15">
        <v>56.779177888301327</v>
      </c>
      <c r="CS24" s="15">
        <v>60.212790544109872</v>
      </c>
      <c r="CT24" s="15"/>
      <c r="CU24" s="15">
        <v>62.431604669782637</v>
      </c>
      <c r="CV24" s="15">
        <v>94.326374008641793</v>
      </c>
      <c r="CW24" s="15"/>
      <c r="CX24" s="15">
        <v>33.074632040089504</v>
      </c>
      <c r="CY24" s="15">
        <v>52.714806725017958</v>
      </c>
      <c r="CZ24" s="15">
        <v>68.443951295003956</v>
      </c>
      <c r="DA24" s="15">
        <v>0.67822821164254943</v>
      </c>
      <c r="DB24" s="15"/>
      <c r="DC24" s="15">
        <v>38.981183395850834</v>
      </c>
      <c r="DD24" s="15">
        <v>136.1165633564799</v>
      </c>
      <c r="DE24" s="15"/>
      <c r="DF24" s="15"/>
      <c r="DG24" s="15">
        <v>1436.7576040814738</v>
      </c>
      <c r="DH24" s="15"/>
      <c r="DI24" s="15">
        <v>183.93835502129059</v>
      </c>
      <c r="DJ24" s="15"/>
      <c r="DK24" s="15">
        <v>56.165285654050422</v>
      </c>
      <c r="DL24" s="15">
        <v>32.464823295009417</v>
      </c>
      <c r="DM24" s="15"/>
      <c r="DN24" s="15"/>
      <c r="DO24" s="15">
        <v>14.57264534020006</v>
      </c>
      <c r="DP24" s="15">
        <v>63.127913341630183</v>
      </c>
      <c r="DQ24" s="15">
        <v>52.836887198976996</v>
      </c>
      <c r="DR24" s="15">
        <v>80.544978225791382</v>
      </c>
      <c r="DS24" s="15">
        <v>97.797155581094671</v>
      </c>
      <c r="DT24" s="15">
        <v>78.130744103210944</v>
      </c>
      <c r="DV24" s="16">
        <v>36495</v>
      </c>
      <c r="DW24" s="15">
        <v>62.792383297273709</v>
      </c>
      <c r="DX24" s="15">
        <v>74.718030435500339</v>
      </c>
      <c r="DY24" s="15">
        <v>67.078136702938636</v>
      </c>
      <c r="DZ24" s="15">
        <v>84.329230469404862</v>
      </c>
      <c r="EA24" s="10">
        <v>288.91778090511758</v>
      </c>
      <c r="EC24" s="16">
        <v>36495</v>
      </c>
      <c r="ED24" s="28">
        <v>15.665685332493776</v>
      </c>
      <c r="EE24" s="28">
        <v>20.157333614512581</v>
      </c>
      <c r="EF24" s="28">
        <v>18.279762907988164</v>
      </c>
      <c r="EG24" s="28">
        <v>21.563620006189712</v>
      </c>
      <c r="EH24" s="28">
        <v>75.666401861184241</v>
      </c>
      <c r="EI24" s="28"/>
    </row>
    <row r="25" spans="1:139">
      <c r="A25" s="12" t="s">
        <v>90</v>
      </c>
      <c r="B25" s="15">
        <v>67.060569257742202</v>
      </c>
      <c r="C25" s="15">
        <v>44.881266746922449</v>
      </c>
      <c r="D25" s="15">
        <v>41.718364677156586</v>
      </c>
      <c r="E25" s="15"/>
      <c r="F25" s="15">
        <v>62.920946444339542</v>
      </c>
      <c r="G25" s="15">
        <v>85.4</v>
      </c>
      <c r="H25" s="15"/>
      <c r="I25" s="15">
        <v>29.930187228689242</v>
      </c>
      <c r="J25" s="15">
        <v>33.522372763641187</v>
      </c>
      <c r="K25" s="15">
        <v>69.673279669124398</v>
      </c>
      <c r="L25" s="15">
        <v>10.513017845993001</v>
      </c>
      <c r="M25" s="15">
        <v>56.439180772405926</v>
      </c>
      <c r="N25" s="15">
        <v>21.427562134656629</v>
      </c>
      <c r="O25" s="15">
        <v>66.828141729961203</v>
      </c>
      <c r="P25" s="15"/>
      <c r="Q25" s="15"/>
      <c r="R25" s="15">
        <v>39.206953456100216</v>
      </c>
      <c r="S25" s="15"/>
      <c r="T25" s="15">
        <v>87.2</v>
      </c>
      <c r="U25" s="15">
        <v>61.143886671141409</v>
      </c>
      <c r="V25" s="15">
        <v>54.456215521557638</v>
      </c>
      <c r="W25" s="15">
        <v>54.283048497631306</v>
      </c>
      <c r="X25" s="15"/>
      <c r="Y25" s="15"/>
      <c r="Z25" s="15">
        <v>42.880803848898509</v>
      </c>
      <c r="AA25" s="15">
        <v>45.852088716117308</v>
      </c>
      <c r="AB25" s="15">
        <v>104.37315932919269</v>
      </c>
      <c r="AC25" s="15">
        <v>70.247127163204397</v>
      </c>
      <c r="AD25" s="15">
        <v>62.526718320514199</v>
      </c>
      <c r="AE25" s="15">
        <v>48.363898946840436</v>
      </c>
      <c r="AG25" s="15">
        <v>63.833615791815014</v>
      </c>
      <c r="AH25" s="15">
        <v>83.867616791580915</v>
      </c>
      <c r="AI25" s="15">
        <v>97.025688528120057</v>
      </c>
      <c r="AJ25" s="15"/>
      <c r="AK25" s="15">
        <v>84.224376825276508</v>
      </c>
      <c r="AL25" s="15">
        <v>73.2</v>
      </c>
      <c r="AM25" s="15"/>
      <c r="AN25" s="15">
        <v>75.471566244476719</v>
      </c>
      <c r="AO25" s="15">
        <v>94.067102763104771</v>
      </c>
      <c r="AP25" s="15">
        <v>62.981359257076043</v>
      </c>
      <c r="AQ25" s="15">
        <v>35.722479562054396</v>
      </c>
      <c r="AR25" s="15">
        <v>77.13181398731831</v>
      </c>
      <c r="AS25" s="15">
        <v>53.681483662054752</v>
      </c>
      <c r="AT25" s="15">
        <v>122.48065523838837</v>
      </c>
      <c r="AU25" s="15"/>
      <c r="AV25" s="15"/>
      <c r="AW25" s="15">
        <v>90.659340659340671</v>
      </c>
      <c r="AX25" s="15"/>
      <c r="AY25" s="15">
        <v>153.43193368587876</v>
      </c>
      <c r="AZ25" s="15">
        <v>82.931783657752504</v>
      </c>
      <c r="BA25" s="15">
        <v>107.04315430503395</v>
      </c>
      <c r="BB25" s="15">
        <v>82.456157641941488</v>
      </c>
      <c r="BC25" s="15"/>
      <c r="BD25" s="15"/>
      <c r="BE25" s="15">
        <v>64.940066494128331</v>
      </c>
      <c r="BF25" s="15">
        <v>99.742148863965895</v>
      </c>
      <c r="BG25" s="15">
        <v>92.23854013265948</v>
      </c>
      <c r="BH25" s="15">
        <v>63.549517446389089</v>
      </c>
      <c r="BI25" s="15">
        <v>67.26876036425584</v>
      </c>
      <c r="BJ25" s="15">
        <v>72.529651505371348</v>
      </c>
      <c r="BL25" s="15">
        <v>20.343937455841811</v>
      </c>
      <c r="BM25" s="15">
        <v>70.377363985864633</v>
      </c>
      <c r="BN25" s="15">
        <v>134.11743675373057</v>
      </c>
      <c r="BO25" s="15"/>
      <c r="BP25" s="15">
        <v>84.823198373934886</v>
      </c>
      <c r="BQ25" s="15">
        <v>58.7</v>
      </c>
      <c r="BR25" s="15"/>
      <c r="BS25" s="15">
        <v>65.741265637983119</v>
      </c>
      <c r="BT25" s="15">
        <v>62.220181647247486</v>
      </c>
      <c r="BU25" s="15">
        <v>62.565832069035501</v>
      </c>
      <c r="BV25" s="15">
        <v>109.62507441880727</v>
      </c>
      <c r="BW25" s="15">
        <v>45.9</v>
      </c>
      <c r="BX25" s="15">
        <v>119.01139661045461</v>
      </c>
      <c r="BY25" s="15">
        <v>118.61241949347028</v>
      </c>
      <c r="BZ25" s="15"/>
      <c r="CA25" s="15"/>
      <c r="CB25" s="15">
        <v>8.9449799347410277</v>
      </c>
      <c r="CC25" s="15"/>
      <c r="CD25" s="15">
        <v>61.951781337565748</v>
      </c>
      <c r="CE25" s="15">
        <v>26.734376655950822</v>
      </c>
      <c r="CF25" s="15">
        <v>26.496483564822288</v>
      </c>
      <c r="CG25" s="15">
        <v>48.779345962035045</v>
      </c>
      <c r="CH25" s="15"/>
      <c r="CI25" s="15"/>
      <c r="CJ25" s="15">
        <v>61.763705781569087</v>
      </c>
      <c r="CK25" s="15">
        <v>66.578452144274721</v>
      </c>
      <c r="CL25" s="15">
        <v>45.114721596094341</v>
      </c>
      <c r="CM25" s="15">
        <v>56.204357783377056</v>
      </c>
      <c r="CN25" s="15">
        <v>38.258465439274659</v>
      </c>
      <c r="CO25" s="15">
        <v>74.068951170628694</v>
      </c>
      <c r="CQ25" s="15">
        <v>42.902903550049025</v>
      </c>
      <c r="CR25" s="15">
        <v>57.39777096035106</v>
      </c>
      <c r="CS25" s="15">
        <v>60.468593204707865</v>
      </c>
      <c r="CT25" s="15"/>
      <c r="CU25" s="15">
        <v>65.72003493287248</v>
      </c>
      <c r="CV25" s="15">
        <v>89.860751147808287</v>
      </c>
      <c r="CW25" s="15"/>
      <c r="CX25" s="15">
        <v>31.700744721331336</v>
      </c>
      <c r="CY25" s="15">
        <v>53.952182787836357</v>
      </c>
      <c r="CZ25" s="15">
        <v>68.60063971860113</v>
      </c>
      <c r="DA25" s="15">
        <v>0.62439194389184949</v>
      </c>
      <c r="DB25" s="15"/>
      <c r="DC25" s="15">
        <v>41.911182135497711</v>
      </c>
      <c r="DD25" s="15">
        <v>134.47476572632851</v>
      </c>
      <c r="DE25" s="15"/>
      <c r="DF25" s="15"/>
      <c r="DG25" s="15">
        <v>1436.8694445486256</v>
      </c>
      <c r="DH25" s="15"/>
      <c r="DI25" s="15">
        <v>183.05113313154439</v>
      </c>
      <c r="DJ25" s="15"/>
      <c r="DK25" s="15">
        <v>55.170311963986663</v>
      </c>
      <c r="DL25" s="15">
        <v>33.891998974985711</v>
      </c>
      <c r="DM25" s="15"/>
      <c r="DN25" s="15"/>
      <c r="DO25" s="15">
        <v>14.024506144623084</v>
      </c>
      <c r="DP25" s="15">
        <v>64.583219037616999</v>
      </c>
      <c r="DQ25" s="15">
        <v>53.445407222474188</v>
      </c>
      <c r="DR25" s="15">
        <v>81.587389916866783</v>
      </c>
      <c r="DS25" s="15">
        <v>103.28798057604038</v>
      </c>
      <c r="DT25" s="15">
        <v>79.831036984728982</v>
      </c>
      <c r="DV25" s="16">
        <v>36586</v>
      </c>
      <c r="DW25" s="15">
        <v>63.160448888913244</v>
      </c>
      <c r="DX25" s="15">
        <v>74.93502812730172</v>
      </c>
      <c r="DY25" s="15">
        <v>66.461853878536317</v>
      </c>
      <c r="DZ25" s="15">
        <v>85.630963469582838</v>
      </c>
      <c r="EA25" s="10">
        <v>290.18829436433413</v>
      </c>
      <c r="EC25" s="16">
        <v>36586</v>
      </c>
      <c r="ED25" s="28">
        <v>15.659432442662006</v>
      </c>
      <c r="EE25" s="28">
        <v>19.975706094532406</v>
      </c>
      <c r="EF25" s="28">
        <v>17.98051166110039</v>
      </c>
      <c r="EG25" s="28">
        <v>21.597085070091616</v>
      </c>
      <c r="EH25" s="28">
        <v>75.21273526838641</v>
      </c>
      <c r="EI25" s="28"/>
    </row>
    <row r="26" spans="1:139">
      <c r="A26" s="12" t="s">
        <v>91</v>
      </c>
      <c r="B26" s="15">
        <v>68.596585771582724</v>
      </c>
      <c r="C26" s="15">
        <v>45.224057452350912</v>
      </c>
      <c r="D26" s="15">
        <v>41.200385749670872</v>
      </c>
      <c r="E26" s="15"/>
      <c r="F26" s="15">
        <v>62.147427113358219</v>
      </c>
      <c r="G26" s="15">
        <v>83.5</v>
      </c>
      <c r="H26" s="15"/>
      <c r="I26" s="15">
        <v>30.128973632566414</v>
      </c>
      <c r="J26" s="15">
        <v>33.606093885735469</v>
      </c>
      <c r="K26" s="15">
        <v>69.969713814717537</v>
      </c>
      <c r="L26" s="15">
        <v>11.0860941353061</v>
      </c>
      <c r="M26" s="15">
        <v>54.361404771017583</v>
      </c>
      <c r="N26" s="15">
        <v>21.640962184967911</v>
      </c>
      <c r="O26" s="15">
        <v>66.026613071341814</v>
      </c>
      <c r="P26" s="15"/>
      <c r="Q26" s="15"/>
      <c r="R26" s="15">
        <v>38.889345497383637</v>
      </c>
      <c r="S26" s="15"/>
      <c r="T26" s="15">
        <v>88.1</v>
      </c>
      <c r="U26" s="15">
        <v>61.366589630663242</v>
      </c>
      <c r="V26" s="15">
        <v>53.672871978757364</v>
      </c>
      <c r="W26" s="15">
        <v>55.65976361248611</v>
      </c>
      <c r="X26" s="15"/>
      <c r="Y26" s="15"/>
      <c r="Z26" s="15">
        <v>43.940746916550914</v>
      </c>
      <c r="AA26" s="15">
        <v>46.194616364298305</v>
      </c>
      <c r="AB26" s="15">
        <v>101.98644117059663</v>
      </c>
      <c r="AC26" s="15">
        <v>70.300655249824032</v>
      </c>
      <c r="AD26" s="15">
        <v>63.520145264094992</v>
      </c>
      <c r="AE26" s="15">
        <v>48.559607694743725</v>
      </c>
      <c r="AG26" s="15">
        <v>64.625797969094123</v>
      </c>
      <c r="AH26" s="15">
        <v>84.958095667566951</v>
      </c>
      <c r="AI26" s="15">
        <v>99.708286815284325</v>
      </c>
      <c r="AJ26" s="15"/>
      <c r="AK26" s="15">
        <v>84.074186079478324</v>
      </c>
      <c r="AL26" s="15">
        <v>72.5</v>
      </c>
      <c r="AM26" s="15"/>
      <c r="AN26" s="15">
        <v>76.447994379834611</v>
      </c>
      <c r="AO26" s="15">
        <v>95.462901203183549</v>
      </c>
      <c r="AP26" s="15">
        <v>64.693591979911432</v>
      </c>
      <c r="AQ26" s="15">
        <v>37.614095278939281</v>
      </c>
      <c r="AR26" s="15">
        <v>74.292250587334379</v>
      </c>
      <c r="AS26" s="15">
        <v>54.141001526449486</v>
      </c>
      <c r="AT26" s="15">
        <v>119.42441418178309</v>
      </c>
      <c r="AU26" s="15"/>
      <c r="AV26" s="15"/>
      <c r="AW26" s="15">
        <v>90.691579226139936</v>
      </c>
      <c r="AX26" s="15"/>
      <c r="AY26" s="15">
        <v>153.51539442102967</v>
      </c>
      <c r="AZ26" s="15">
        <v>83.699472376051986</v>
      </c>
      <c r="BA26" s="15">
        <v>106.16451592124191</v>
      </c>
      <c r="BB26" s="15">
        <v>82.901303161935544</v>
      </c>
      <c r="BC26" s="15"/>
      <c r="BD26" s="15"/>
      <c r="BE26" s="15">
        <v>67.730552501927406</v>
      </c>
      <c r="BF26" s="15">
        <v>99.867593073085629</v>
      </c>
      <c r="BG26" s="15">
        <v>88.72761859842204</v>
      </c>
      <c r="BH26" s="15">
        <v>64.078651248016556</v>
      </c>
      <c r="BI26" s="15">
        <v>69.566558777967657</v>
      </c>
      <c r="BJ26" s="15">
        <v>73.188738532429795</v>
      </c>
      <c r="BL26" s="15">
        <v>19.190656685731884</v>
      </c>
      <c r="BM26" s="15">
        <v>70.87181160080786</v>
      </c>
      <c r="BN26" s="15">
        <v>130.4206031940393</v>
      </c>
      <c r="BO26" s="15"/>
      <c r="BP26" s="15">
        <v>82.738742144308461</v>
      </c>
      <c r="BQ26" s="15">
        <v>57.1</v>
      </c>
      <c r="BR26" s="15"/>
      <c r="BS26" s="15">
        <v>61.52095726078025</v>
      </c>
      <c r="BT26" s="15">
        <v>62.056839450565427</v>
      </c>
      <c r="BU26" s="15">
        <v>61.674557687515566</v>
      </c>
      <c r="BV26" s="15">
        <v>113.13891569279153</v>
      </c>
      <c r="BW26" s="15">
        <v>43.3</v>
      </c>
      <c r="BX26" s="15">
        <v>118.55617590860189</v>
      </c>
      <c r="BY26" s="15">
        <v>121.09723795726471</v>
      </c>
      <c r="BZ26" s="15"/>
      <c r="CA26" s="15"/>
      <c r="CB26" s="15">
        <v>8.7577509291982878</v>
      </c>
      <c r="CC26" s="15"/>
      <c r="CD26" s="15">
        <v>59.298781538178858</v>
      </c>
      <c r="CE26" s="15">
        <v>26.741813107748658</v>
      </c>
      <c r="CF26" s="15">
        <v>25.764570316134527</v>
      </c>
      <c r="CG26" s="15">
        <v>47.188604909586829</v>
      </c>
      <c r="CH26" s="15"/>
      <c r="CI26" s="15"/>
      <c r="CJ26" s="15">
        <v>60.718830325397832</v>
      </c>
      <c r="CK26" s="15">
        <v>63.778085134873244</v>
      </c>
      <c r="CL26" s="15">
        <v>44.836989036588655</v>
      </c>
      <c r="CM26" s="15">
        <v>54.114252967846689</v>
      </c>
      <c r="CN26" s="15">
        <v>38.500839598962557</v>
      </c>
      <c r="CO26" s="15">
        <v>73.256301189415439</v>
      </c>
      <c r="CQ26" s="15">
        <v>42.016233359448002</v>
      </c>
      <c r="CR26" s="15">
        <v>60.102853908112699</v>
      </c>
      <c r="CS26" s="15">
        <v>62.234547004237641</v>
      </c>
      <c r="CT26" s="15"/>
      <c r="CU26" s="15">
        <v>62.578273401691632</v>
      </c>
      <c r="CV26" s="15">
        <v>89.570089304795459</v>
      </c>
      <c r="CW26" s="15"/>
      <c r="CX26" s="15">
        <v>28.768985239429735</v>
      </c>
      <c r="CY26" s="15">
        <v>54.253221484118797</v>
      </c>
      <c r="CZ26" s="15">
        <v>71.206080239222516</v>
      </c>
      <c r="DA26" s="15">
        <v>0.75551266931131833</v>
      </c>
      <c r="DB26" s="15"/>
      <c r="DC26" s="15">
        <v>42.501472199652632</v>
      </c>
      <c r="DD26" s="15">
        <v>129.30505593466904</v>
      </c>
      <c r="DE26" s="15"/>
      <c r="DF26" s="15"/>
      <c r="DG26" s="15">
        <v>1450.9282850698155</v>
      </c>
      <c r="DH26" s="15"/>
      <c r="DI26" s="15">
        <v>184.0136890338436</v>
      </c>
      <c r="DJ26" s="15"/>
      <c r="DK26" s="15">
        <v>52.483413136366565</v>
      </c>
      <c r="DL26" s="15">
        <v>37.15365188402869</v>
      </c>
      <c r="DM26" s="15"/>
      <c r="DN26" s="15"/>
      <c r="DO26" s="15">
        <v>13.876993598915824</v>
      </c>
      <c r="DP26" s="15">
        <v>63.309291886043631</v>
      </c>
      <c r="DQ26" s="15">
        <v>54.032231045725048</v>
      </c>
      <c r="DR26" s="15">
        <v>82.255834364016806</v>
      </c>
      <c r="DS26" s="15">
        <v>107.37462468950636</v>
      </c>
      <c r="DT26" s="15">
        <v>81.172046698770814</v>
      </c>
      <c r="DV26" s="16">
        <v>36678</v>
      </c>
      <c r="DW26" s="15">
        <v>63.174413993554758</v>
      </c>
      <c r="DX26" s="15">
        <v>75.108514313316192</v>
      </c>
      <c r="DY26" s="15">
        <v>65.446543106252747</v>
      </c>
      <c r="DZ26" s="15">
        <v>85.832466633878497</v>
      </c>
      <c r="EA26" s="10">
        <v>289.56193804700217</v>
      </c>
      <c r="EC26" s="16">
        <v>36678</v>
      </c>
      <c r="ED26" s="28">
        <v>15.824093032330564</v>
      </c>
      <c r="EE26" s="28">
        <v>20.200848428462308</v>
      </c>
      <c r="EF26" s="28">
        <v>18.018337542428878</v>
      </c>
      <c r="EG26" s="28">
        <v>21.727705406545425</v>
      </c>
      <c r="EH26" s="28">
        <v>75.770984409767181</v>
      </c>
      <c r="EI26" s="28"/>
    </row>
    <row r="27" spans="1:139">
      <c r="A27" s="12" t="s">
        <v>92</v>
      </c>
      <c r="B27" s="15">
        <v>68.258193631921387</v>
      </c>
      <c r="C27" s="15">
        <v>45.831058530865313</v>
      </c>
      <c r="D27" s="15">
        <v>40.817100186781552</v>
      </c>
      <c r="E27" s="15"/>
      <c r="F27" s="15">
        <v>61.819480736446373</v>
      </c>
      <c r="G27" s="15">
        <v>84.1</v>
      </c>
      <c r="H27" s="15"/>
      <c r="I27" s="15">
        <v>30.435075632769209</v>
      </c>
      <c r="J27" s="15">
        <v>33.663295768238626</v>
      </c>
      <c r="K27" s="15">
        <v>70.066848229759827</v>
      </c>
      <c r="L27" s="15">
        <v>11.977602228521986</v>
      </c>
      <c r="M27" s="15">
        <v>55.251880200184033</v>
      </c>
      <c r="N27" s="15">
        <v>21.852434280787357</v>
      </c>
      <c r="O27" s="15">
        <v>66.071542691407188</v>
      </c>
      <c r="P27" s="15"/>
      <c r="Q27" s="15"/>
      <c r="R27" s="15">
        <v>38.506677098707264</v>
      </c>
      <c r="S27" s="15"/>
      <c r="T27" s="15">
        <v>89.3</v>
      </c>
      <c r="U27" s="15">
        <v>61.420428126130155</v>
      </c>
      <c r="V27" s="15">
        <v>52.943576499194634</v>
      </c>
      <c r="W27" s="15">
        <v>56.666555698756994</v>
      </c>
      <c r="X27" s="15"/>
      <c r="Y27" s="15"/>
      <c r="Z27" s="15">
        <v>44.196871435144047</v>
      </c>
      <c r="AA27" s="15">
        <v>46.278666280178626</v>
      </c>
      <c r="AB27" s="15">
        <v>101.33156883620001</v>
      </c>
      <c r="AC27" s="15">
        <v>70.853124512496535</v>
      </c>
      <c r="AD27" s="15">
        <v>64.009110364643718</v>
      </c>
      <c r="AE27" s="15">
        <v>48.906604656833217</v>
      </c>
      <c r="AG27" s="15">
        <v>65.681933067479406</v>
      </c>
      <c r="AH27" s="15">
        <v>86.581909504797252</v>
      </c>
      <c r="AI27" s="15">
        <v>102.52846148074728</v>
      </c>
      <c r="AJ27" s="15"/>
      <c r="AK27" s="15">
        <v>83.755776850876714</v>
      </c>
      <c r="AL27" s="15">
        <v>76.599999999999994</v>
      </c>
      <c r="AM27" s="15"/>
      <c r="AN27" s="15">
        <v>81.706604762617943</v>
      </c>
      <c r="AO27" s="15">
        <v>97.30652514193136</v>
      </c>
      <c r="AP27" s="15">
        <v>64.305711619403112</v>
      </c>
      <c r="AQ27" s="15">
        <v>39.110982927326823</v>
      </c>
      <c r="AR27" s="15">
        <v>75.509206330184639</v>
      </c>
      <c r="AS27" s="15">
        <v>54.583525208286389</v>
      </c>
      <c r="AT27" s="15">
        <v>118.68723016314323</v>
      </c>
      <c r="AU27" s="15"/>
      <c r="AV27" s="15"/>
      <c r="AW27" s="15">
        <v>90.545370485623366</v>
      </c>
      <c r="AX27" s="15"/>
      <c r="AY27" s="15">
        <v>155.73767537011628</v>
      </c>
      <c r="AZ27" s="15">
        <v>84.338781063254515</v>
      </c>
      <c r="BA27" s="15">
        <v>109.7921854018058</v>
      </c>
      <c r="BB27" s="15">
        <v>84.117638666292535</v>
      </c>
      <c r="BC27" s="15"/>
      <c r="BD27" s="15"/>
      <c r="BE27" s="15">
        <v>71.538615465093557</v>
      </c>
      <c r="BF27" s="15">
        <v>103.32455333324933</v>
      </c>
      <c r="BG27" s="15">
        <v>87.421135088304254</v>
      </c>
      <c r="BH27" s="15">
        <v>64.095075512341126</v>
      </c>
      <c r="BI27" s="15">
        <v>70.791657692254816</v>
      </c>
      <c r="BJ27" s="15">
        <v>74.496675917026849</v>
      </c>
      <c r="BL27" s="15">
        <v>17.976179566691599</v>
      </c>
      <c r="BM27" s="15">
        <v>71.481335542463228</v>
      </c>
      <c r="BN27" s="15">
        <v>130.03076169754024</v>
      </c>
      <c r="BO27" s="15"/>
      <c r="BP27" s="15">
        <v>79.238226392559113</v>
      </c>
      <c r="BQ27" s="15">
        <v>56.8</v>
      </c>
      <c r="BR27" s="15"/>
      <c r="BS27" s="15">
        <v>58.980080874644301</v>
      </c>
      <c r="BT27" s="15">
        <v>61.448056273626669</v>
      </c>
      <c r="BU27" s="15">
        <v>61.577503951854027</v>
      </c>
      <c r="BV27" s="15">
        <v>114.43966881687149</v>
      </c>
      <c r="BW27" s="15">
        <v>39.799999999999997</v>
      </c>
      <c r="BX27" s="15">
        <v>116.23596863375236</v>
      </c>
      <c r="BY27" s="15">
        <v>120.83610467510128</v>
      </c>
      <c r="BZ27" s="15"/>
      <c r="CA27" s="15"/>
      <c r="CB27" s="15">
        <v>8.6820065081707796</v>
      </c>
      <c r="CC27" s="15"/>
      <c r="CD27" s="15">
        <v>57.067412869750164</v>
      </c>
      <c r="CE27" s="15">
        <v>26.842871166066782</v>
      </c>
      <c r="CF27" s="15">
        <v>27.434549219879589</v>
      </c>
      <c r="CG27" s="15">
        <v>46.837969414073584</v>
      </c>
      <c r="CH27" s="15"/>
      <c r="CI27" s="15"/>
      <c r="CJ27" s="15">
        <v>59.906029609181502</v>
      </c>
      <c r="CK27" s="15">
        <v>62.349553228225382</v>
      </c>
      <c r="CL27" s="15">
        <v>44.537461020790772</v>
      </c>
      <c r="CM27" s="15">
        <v>52.69676911727381</v>
      </c>
      <c r="CN27" s="15">
        <v>37.243335639948121</v>
      </c>
      <c r="CO27" s="15">
        <v>72.447257995949315</v>
      </c>
      <c r="CQ27" s="15">
        <v>44.566056030341642</v>
      </c>
      <c r="CR27" s="15">
        <v>64.068723562839139</v>
      </c>
      <c r="CS27" s="15">
        <v>62.47941651496425</v>
      </c>
      <c r="CT27" s="15"/>
      <c r="CU27" s="15">
        <v>63.778556587986735</v>
      </c>
      <c r="CV27" s="15">
        <v>88.770769236510162</v>
      </c>
      <c r="CW27" s="15"/>
      <c r="CX27" s="15">
        <v>24.589636064100645</v>
      </c>
      <c r="CY27" s="15">
        <v>54.664682871468159</v>
      </c>
      <c r="CZ27" s="15">
        <v>72.918848915382711</v>
      </c>
      <c r="DA27" s="15">
        <v>0.8427302208122005</v>
      </c>
      <c r="DB27" s="15"/>
      <c r="DC27" s="15">
        <v>42.809506546610102</v>
      </c>
      <c r="DD27" s="15">
        <v>129.19529605613937</v>
      </c>
      <c r="DE27" s="15"/>
      <c r="DF27" s="15"/>
      <c r="DG27" s="15">
        <v>1511.5448903746646</v>
      </c>
      <c r="DH27" s="15"/>
      <c r="DI27" s="15">
        <v>189.7484944136155</v>
      </c>
      <c r="DJ27" s="15"/>
      <c r="DK27" s="15">
        <v>53.689662159609576</v>
      </c>
      <c r="DL27" s="15">
        <v>38.03504366587245</v>
      </c>
      <c r="DM27" s="15"/>
      <c r="DN27" s="15"/>
      <c r="DO27" s="15">
        <v>13.786247297799795</v>
      </c>
      <c r="DP27" s="15">
        <v>64.897349616242579</v>
      </c>
      <c r="DQ27" s="15">
        <v>54.567728239978479</v>
      </c>
      <c r="DR27" s="15">
        <v>82.796753082454444</v>
      </c>
      <c r="DS27" s="15">
        <v>108.22590771402254</v>
      </c>
      <c r="DT27" s="15">
        <v>81.640169283292835</v>
      </c>
      <c r="DV27" s="16">
        <v>36770</v>
      </c>
      <c r="DW27" s="15">
        <v>63.513770063648664</v>
      </c>
      <c r="DX27" s="15">
        <v>75.577204359464659</v>
      </c>
      <c r="DY27" s="15">
        <v>64.324662831994232</v>
      </c>
      <c r="DZ27" s="15">
        <v>86.384363589549636</v>
      </c>
      <c r="EA27" s="10">
        <v>289.80000084465718</v>
      </c>
      <c r="EC27" s="16">
        <v>36770</v>
      </c>
      <c r="ED27" s="28">
        <v>15.715005455300433</v>
      </c>
      <c r="EE27" s="28">
        <v>19.935772344536666</v>
      </c>
      <c r="EF27" s="28">
        <v>17.443525561822831</v>
      </c>
      <c r="EG27" s="28">
        <v>21.644888819000631</v>
      </c>
      <c r="EH27" s="28">
        <v>74.739192180660567</v>
      </c>
      <c r="EI27" s="28"/>
    </row>
    <row r="28" spans="1:139">
      <c r="A28" s="12" t="s">
        <v>93</v>
      </c>
      <c r="B28" s="15">
        <v>68.917905721660659</v>
      </c>
      <c r="C28" s="15">
        <v>44.91179635955266</v>
      </c>
      <c r="D28" s="15">
        <v>40.786923097924657</v>
      </c>
      <c r="E28" s="15"/>
      <c r="F28" s="15">
        <v>61.339733163603412</v>
      </c>
      <c r="G28" s="15">
        <v>84.7</v>
      </c>
      <c r="H28" s="15"/>
      <c r="I28" s="15">
        <v>30.302985884111934</v>
      </c>
      <c r="J28" s="15">
        <v>33.608144907034919</v>
      </c>
      <c r="K28" s="15">
        <v>70.416324905057436</v>
      </c>
      <c r="L28" s="15">
        <v>12.911682892906814</v>
      </c>
      <c r="M28" s="15">
        <v>54.531019138477866</v>
      </c>
      <c r="N28" s="15">
        <v>22.64455179834766</v>
      </c>
      <c r="O28" s="15">
        <v>65.59068450843435</v>
      </c>
      <c r="P28" s="15"/>
      <c r="Q28" s="15"/>
      <c r="R28" s="15">
        <v>38.774702009234559</v>
      </c>
      <c r="S28" s="15"/>
      <c r="T28" s="15">
        <v>89.6</v>
      </c>
      <c r="U28" s="15">
        <v>61.874059928005266</v>
      </c>
      <c r="V28" s="15">
        <v>52.368778874213781</v>
      </c>
      <c r="W28" s="15">
        <v>58.818902849756057</v>
      </c>
      <c r="X28" s="15"/>
      <c r="Y28" s="15"/>
      <c r="Z28" s="15">
        <v>45.387288126436481</v>
      </c>
      <c r="AA28" s="15">
        <v>46.752763481837604</v>
      </c>
      <c r="AB28" s="15">
        <v>100.83937735929082</v>
      </c>
      <c r="AC28" s="15">
        <v>71.084367551100954</v>
      </c>
      <c r="AD28" s="15">
        <v>64.566182593904699</v>
      </c>
      <c r="AE28" s="15">
        <v>49.227578195449318</v>
      </c>
      <c r="AG28" s="15">
        <v>68.245154546420707</v>
      </c>
      <c r="AH28" s="15">
        <v>87.388517149408074</v>
      </c>
      <c r="AI28" s="15">
        <v>105.40697606390239</v>
      </c>
      <c r="AJ28" s="15"/>
      <c r="AK28" s="15">
        <v>82.601568977036735</v>
      </c>
      <c r="AL28" s="15">
        <v>74.900000000000006</v>
      </c>
      <c r="AM28" s="15"/>
      <c r="AN28" s="15">
        <v>82.490728661262665</v>
      </c>
      <c r="AO28" s="15">
        <v>98.102800335340376</v>
      </c>
      <c r="AP28" s="15">
        <v>69.406448982301086</v>
      </c>
      <c r="AQ28" s="15">
        <v>40.187760778859527</v>
      </c>
      <c r="AR28" s="15">
        <v>74.524051681210636</v>
      </c>
      <c r="AS28" s="15">
        <v>56.639406424238423</v>
      </c>
      <c r="AT28" s="15">
        <v>117.78452266622439</v>
      </c>
      <c r="AU28" s="15"/>
      <c r="AV28" s="15"/>
      <c r="AW28" s="15">
        <v>90.818098342392375</v>
      </c>
      <c r="AX28" s="15"/>
      <c r="AY28" s="15">
        <v>156.89513712429314</v>
      </c>
      <c r="AZ28" s="15">
        <v>85.323891771306876</v>
      </c>
      <c r="BA28" s="15">
        <v>103.85784676224479</v>
      </c>
      <c r="BB28" s="15">
        <v>83.934446655167449</v>
      </c>
      <c r="BC28" s="15"/>
      <c r="BD28" s="15"/>
      <c r="BE28" s="15">
        <v>72.491637737689686</v>
      </c>
      <c r="BF28" s="15">
        <v>107.08924044534669</v>
      </c>
      <c r="BG28" s="15">
        <v>86.249098697883525</v>
      </c>
      <c r="BH28" s="15">
        <v>64.340969888476337</v>
      </c>
      <c r="BI28" s="15">
        <v>71.153701199571714</v>
      </c>
      <c r="BJ28" s="15">
        <v>76.769083505839433</v>
      </c>
      <c r="BL28" s="15">
        <v>17.37957521026204</v>
      </c>
      <c r="BM28" s="15">
        <v>66.092368162463146</v>
      </c>
      <c r="BN28" s="15">
        <v>127.37615594931179</v>
      </c>
      <c r="BO28" s="15"/>
      <c r="BP28" s="15">
        <v>79.443272628972281</v>
      </c>
      <c r="BQ28" s="15">
        <v>54</v>
      </c>
      <c r="BR28" s="15"/>
      <c r="BS28" s="15">
        <v>55.897744096392607</v>
      </c>
      <c r="BT28" s="15">
        <v>61.156181199997029</v>
      </c>
      <c r="BU28" s="15">
        <v>61.204170360852849</v>
      </c>
      <c r="BV28" s="15">
        <v>113.92698191933242</v>
      </c>
      <c r="BW28" s="15">
        <v>36.299999999999997</v>
      </c>
      <c r="BX28" s="15">
        <v>112.89158283384818</v>
      </c>
      <c r="BY28" s="15">
        <v>123.45082662548761</v>
      </c>
      <c r="BZ28" s="15"/>
      <c r="CA28" s="15"/>
      <c r="CB28" s="15">
        <v>8.9212277350090741</v>
      </c>
      <c r="CC28" s="15"/>
      <c r="CD28" s="15">
        <v>55.089001970449893</v>
      </c>
      <c r="CE28" s="15">
        <v>27.227104493755384</v>
      </c>
      <c r="CF28" s="15">
        <v>30.731771640916765</v>
      </c>
      <c r="CG28" s="15">
        <v>47.331103574752071</v>
      </c>
      <c r="CH28" s="15"/>
      <c r="CI28" s="15"/>
      <c r="CJ28" s="15">
        <v>60.425329280961215</v>
      </c>
      <c r="CK28" s="15">
        <v>64.396727014177074</v>
      </c>
      <c r="CL28" s="15">
        <v>44.336641642278487</v>
      </c>
      <c r="CM28" s="15">
        <v>51.57758891275116</v>
      </c>
      <c r="CN28" s="15">
        <v>37.39214616085286</v>
      </c>
      <c r="CO28" s="15">
        <v>71.543165833135916</v>
      </c>
      <c r="CQ28" s="15">
        <v>43.298184110493665</v>
      </c>
      <c r="CR28" s="15">
        <v>64.328295353516452</v>
      </c>
      <c r="CS28" s="15">
        <v>64.930126252481557</v>
      </c>
      <c r="CT28" s="15"/>
      <c r="CU28" s="15">
        <v>64.427600036525689</v>
      </c>
      <c r="CV28" s="15">
        <v>91.010186617904509</v>
      </c>
      <c r="CW28" s="15"/>
      <c r="CX28" s="15">
        <v>22.924759238357691</v>
      </c>
      <c r="CY28" s="15">
        <v>53.469428563515052</v>
      </c>
      <c r="CZ28" s="15">
        <v>73.426987867265325</v>
      </c>
      <c r="DA28" s="15">
        <v>0.76912378303198881</v>
      </c>
      <c r="DB28" s="15"/>
      <c r="DC28" s="15">
        <v>45.68220438828515</v>
      </c>
      <c r="DD28" s="15">
        <v>131.31909323896215</v>
      </c>
      <c r="DE28" s="15"/>
      <c r="DF28" s="15"/>
      <c r="DG28" s="15">
        <v>1578.9789763652743</v>
      </c>
      <c r="DH28" s="15"/>
      <c r="DI28" s="15">
        <v>191.09338959399003</v>
      </c>
      <c r="DJ28" s="15"/>
      <c r="DK28" s="15">
        <v>53.432966765001346</v>
      </c>
      <c r="DL28" s="15">
        <v>38.811816422600252</v>
      </c>
      <c r="DM28" s="15"/>
      <c r="DN28" s="15"/>
      <c r="DO28" s="15">
        <v>14.077419036167269</v>
      </c>
      <c r="DP28" s="15">
        <v>61.461015552580079</v>
      </c>
      <c r="DQ28" s="15">
        <v>55.201679603002923</v>
      </c>
      <c r="DR28" s="15">
        <v>84.347350862055677</v>
      </c>
      <c r="DS28" s="15">
        <v>111.80809395328309</v>
      </c>
      <c r="DT28" s="15">
        <v>82.557282468715954</v>
      </c>
      <c r="DV28" s="16">
        <v>36861</v>
      </c>
      <c r="DW28" s="15">
        <v>63.686272004550176</v>
      </c>
      <c r="DX28" s="15">
        <v>76.235660311563521</v>
      </c>
      <c r="DY28" s="15">
        <v>63.903015295049919</v>
      </c>
      <c r="DZ28" s="15">
        <v>87.75569843265265</v>
      </c>
      <c r="EA28" s="10">
        <v>291.58064604381627</v>
      </c>
      <c r="EC28" s="16">
        <v>36861</v>
      </c>
      <c r="ED28" s="28">
        <v>16.059766848094146</v>
      </c>
      <c r="EE28" s="28">
        <v>20.473135601069433</v>
      </c>
      <c r="EF28" s="28">
        <v>17.706779852005859</v>
      </c>
      <c r="EG28" s="28">
        <v>22.369106283744781</v>
      </c>
      <c r="EH28" s="28">
        <v>76.608788584914222</v>
      </c>
      <c r="EI28" s="28"/>
    </row>
    <row r="29" spans="1:139">
      <c r="A29" s="12" t="s">
        <v>94</v>
      </c>
      <c r="B29" s="15">
        <v>69.309636063988933</v>
      </c>
      <c r="C29" s="15">
        <v>44.926292547615297</v>
      </c>
      <c r="D29" s="15">
        <v>40.401834039526179</v>
      </c>
      <c r="E29" s="15"/>
      <c r="F29" s="15">
        <v>60.517807116449298</v>
      </c>
      <c r="G29" s="15">
        <v>84.9</v>
      </c>
      <c r="H29" s="15"/>
      <c r="I29" s="15">
        <v>30.205685066287469</v>
      </c>
      <c r="J29" s="15">
        <v>33.604261716818442</v>
      </c>
      <c r="K29" s="15">
        <v>69.83985137455025</v>
      </c>
      <c r="L29" s="15">
        <v>13.585946891050158</v>
      </c>
      <c r="M29" s="15">
        <v>54.403808362882664</v>
      </c>
      <c r="N29" s="15">
        <v>22.826222216233656</v>
      </c>
      <c r="O29" s="15">
        <v>65.526307614957403</v>
      </c>
      <c r="P29" s="15"/>
      <c r="Q29" s="15"/>
      <c r="R29" s="15">
        <v>39.395598001991118</v>
      </c>
      <c r="S29" s="15"/>
      <c r="T29" s="15">
        <v>89.4</v>
      </c>
      <c r="U29" s="15">
        <v>62.011532138953093</v>
      </c>
      <c r="V29" s="15">
        <v>52.466695488814544</v>
      </c>
      <c r="W29" s="15">
        <v>59.274456172782074</v>
      </c>
      <c r="X29" s="15"/>
      <c r="Y29" s="15"/>
      <c r="Z29" s="15">
        <v>45.537609689255362</v>
      </c>
      <c r="AA29" s="15">
        <v>46.870034615239561</v>
      </c>
      <c r="AB29" s="15">
        <v>101.44021208257271</v>
      </c>
      <c r="AC29" s="15">
        <v>71.395052756454945</v>
      </c>
      <c r="AD29" s="15">
        <v>65.224509118334495</v>
      </c>
      <c r="AE29" s="15">
        <v>49.106811620138046</v>
      </c>
      <c r="AG29" s="15">
        <v>70.278678625267688</v>
      </c>
      <c r="AH29" s="15">
        <v>86.997522984293681</v>
      </c>
      <c r="AI29" s="15">
        <v>106.68125444592211</v>
      </c>
      <c r="AJ29" s="15"/>
      <c r="AK29" s="15">
        <v>86.271420917530975</v>
      </c>
      <c r="AL29" s="15">
        <v>75.099999999999994</v>
      </c>
      <c r="AM29" s="15"/>
      <c r="AN29" s="15">
        <v>82.265408425618702</v>
      </c>
      <c r="AO29" s="15">
        <v>99.506122914735641</v>
      </c>
      <c r="AP29" s="15">
        <v>70.691155374738372</v>
      </c>
      <c r="AQ29" s="15">
        <v>41.546688886460501</v>
      </c>
      <c r="AR29" s="15">
        <v>74.350200860803454</v>
      </c>
      <c r="AS29" s="15">
        <v>56.963943620443814</v>
      </c>
      <c r="AT29" s="15">
        <v>116.33957653284148</v>
      </c>
      <c r="AU29" s="15"/>
      <c r="AV29" s="15"/>
      <c r="AW29" s="15">
        <v>101.52522723256807</v>
      </c>
      <c r="AX29" s="15"/>
      <c r="AY29" s="15">
        <v>153.09118340732519</v>
      </c>
      <c r="AZ29" s="15">
        <v>87.757741636695911</v>
      </c>
      <c r="BA29" s="15">
        <v>103.94668681620428</v>
      </c>
      <c r="BB29" s="15">
        <v>87.497568166316668</v>
      </c>
      <c r="BC29" s="15"/>
      <c r="BD29" s="15"/>
      <c r="BE29" s="15">
        <v>72.999413175717564</v>
      </c>
      <c r="BF29" s="15">
        <v>105.99023197621698</v>
      </c>
      <c r="BG29" s="15">
        <v>86.882222329589254</v>
      </c>
      <c r="BH29" s="15">
        <v>64.055118197593188</v>
      </c>
      <c r="BI29" s="15">
        <v>74.110554012058174</v>
      </c>
      <c r="BJ29" s="15">
        <v>76.588691253689007</v>
      </c>
      <c r="BL29" s="15">
        <v>16.817966014661863</v>
      </c>
      <c r="BM29" s="15">
        <v>69.875035949197979</v>
      </c>
      <c r="BN29" s="15">
        <v>128.53586119444532</v>
      </c>
      <c r="BO29" s="15"/>
      <c r="BP29" s="15">
        <v>78.651185230795477</v>
      </c>
      <c r="BQ29" s="15">
        <v>54.1</v>
      </c>
      <c r="BR29" s="15"/>
      <c r="BS29" s="15">
        <v>52.871260108300653</v>
      </c>
      <c r="BT29" s="15">
        <v>61.017276021970559</v>
      </c>
      <c r="BU29" s="15">
        <v>60.428474002304633</v>
      </c>
      <c r="BV29" s="15">
        <v>117.18732925363349</v>
      </c>
      <c r="BW29" s="15">
        <v>34.5</v>
      </c>
      <c r="BX29" s="15">
        <v>115.2158698479705</v>
      </c>
      <c r="BY29" s="15">
        <v>129.34032818695482</v>
      </c>
      <c r="BZ29" s="15"/>
      <c r="CA29" s="15"/>
      <c r="CB29" s="15">
        <v>8.6453965202925467</v>
      </c>
      <c r="CC29" s="15"/>
      <c r="CD29" s="15">
        <v>53.907117092119869</v>
      </c>
      <c r="CE29" s="15">
        <v>25.551698528859554</v>
      </c>
      <c r="CF29" s="15">
        <v>31.156092703452554</v>
      </c>
      <c r="CG29" s="15">
        <v>46.618155589680264</v>
      </c>
      <c r="CH29" s="15"/>
      <c r="CI29" s="15"/>
      <c r="CJ29" s="15">
        <v>58.591273862422987</v>
      </c>
      <c r="CK29" s="15">
        <v>59.012219458323159</v>
      </c>
      <c r="CL29" s="15">
        <v>43.965960915131255</v>
      </c>
      <c r="CM29" s="15">
        <v>51.636525289149709</v>
      </c>
      <c r="CN29" s="15">
        <v>35.411879799804339</v>
      </c>
      <c r="CO29" s="15">
        <v>71.353490204516035</v>
      </c>
      <c r="CQ29" s="15">
        <v>47.268507694536446</v>
      </c>
      <c r="CR29" s="15">
        <v>66.134000055663279</v>
      </c>
      <c r="CS29" s="15">
        <v>64.249373704883553</v>
      </c>
      <c r="CT29" s="15"/>
      <c r="CU29" s="15">
        <v>64.910433531738093</v>
      </c>
      <c r="CV29" s="15">
        <v>93.30905755809691</v>
      </c>
      <c r="CW29" s="15"/>
      <c r="CX29" s="15">
        <v>24.916332715703597</v>
      </c>
      <c r="CY29" s="15">
        <v>56.895961498807843</v>
      </c>
      <c r="CZ29" s="15">
        <v>76.513886602544503</v>
      </c>
      <c r="DA29" s="15">
        <v>0.95686263796306414</v>
      </c>
      <c r="DB29" s="15"/>
      <c r="DC29" s="15">
        <v>46.144731200011414</v>
      </c>
      <c r="DD29" s="15">
        <v>137.18407415874168</v>
      </c>
      <c r="DE29" s="15"/>
      <c r="DF29" s="15"/>
      <c r="DG29" s="15">
        <v>1655.5330968706769</v>
      </c>
      <c r="DH29" s="15"/>
      <c r="DI29" s="15">
        <v>192.26185314927858</v>
      </c>
      <c r="DJ29" s="15"/>
      <c r="DK29" s="15">
        <v>54.803950971189543</v>
      </c>
      <c r="DL29" s="15">
        <v>40.39650615667238</v>
      </c>
      <c r="DM29" s="15"/>
      <c r="DN29" s="15"/>
      <c r="DO29" s="15">
        <v>14.280278166809341</v>
      </c>
      <c r="DP29" s="15">
        <v>62.991455233853735</v>
      </c>
      <c r="DQ29" s="15">
        <v>55.281005207534648</v>
      </c>
      <c r="DR29" s="15">
        <v>85.345040075148205</v>
      </c>
      <c r="DS29" s="15">
        <v>125.69738631444326</v>
      </c>
      <c r="DT29" s="15">
        <v>85.282170714871185</v>
      </c>
      <c r="DV29" s="16">
        <v>36951</v>
      </c>
      <c r="DW29" s="15">
        <v>63.817693622907299</v>
      </c>
      <c r="DX29" s="15">
        <v>76.289078720947145</v>
      </c>
      <c r="DY29" s="15">
        <v>64.283771268181894</v>
      </c>
      <c r="DZ29" s="15">
        <v>90.648144981315227</v>
      </c>
      <c r="EA29" s="10">
        <v>295.03868859335159</v>
      </c>
      <c r="EC29" s="16">
        <v>36951</v>
      </c>
      <c r="ED29" s="28">
        <v>15.746117237939398</v>
      </c>
      <c r="EE29" s="28">
        <v>19.907638221629142</v>
      </c>
      <c r="EF29" s="28">
        <v>17.374169887643241</v>
      </c>
      <c r="EG29" s="28">
        <v>22.523669940035784</v>
      </c>
      <c r="EH29" s="28">
        <v>75.551595287247565</v>
      </c>
      <c r="EI29" s="28"/>
    </row>
    <row r="30" spans="1:139">
      <c r="A30" s="12" t="s">
        <v>95</v>
      </c>
      <c r="B30" s="15">
        <v>70.543408478348795</v>
      </c>
      <c r="C30" s="15">
        <v>45.721654698088393</v>
      </c>
      <c r="D30" s="15">
        <v>40.51677924305779</v>
      </c>
      <c r="E30" s="15"/>
      <c r="F30" s="15">
        <v>60.905460065997318</v>
      </c>
      <c r="G30" s="15">
        <v>85.2</v>
      </c>
      <c r="H30" s="15"/>
      <c r="I30" s="15">
        <v>30.335627316040231</v>
      </c>
      <c r="J30" s="15">
        <v>33.748322431338565</v>
      </c>
      <c r="K30" s="15">
        <v>69.647346923515514</v>
      </c>
      <c r="L30" s="15">
        <v>14.470124241159763</v>
      </c>
      <c r="M30" s="15">
        <v>55.039862240858696</v>
      </c>
      <c r="N30" s="15">
        <v>23.401493783989221</v>
      </c>
      <c r="O30" s="15">
        <v>65.142411156982519</v>
      </c>
      <c r="P30" s="15"/>
      <c r="Q30" s="15"/>
      <c r="R30" s="15">
        <v>40.193942500747582</v>
      </c>
      <c r="S30" s="15"/>
      <c r="T30" s="15">
        <v>89.7</v>
      </c>
      <c r="U30" s="15">
        <v>61.992194211934503</v>
      </c>
      <c r="V30" s="15">
        <v>53.080240214627374</v>
      </c>
      <c r="W30" s="15">
        <v>60.328662132995589</v>
      </c>
      <c r="X30" s="15"/>
      <c r="Y30" s="15"/>
      <c r="Z30" s="15">
        <v>46.569881867867018</v>
      </c>
      <c r="AA30" s="15">
        <v>47.61609037522669</v>
      </c>
      <c r="AB30" s="15">
        <v>101.27971092021372</v>
      </c>
      <c r="AC30" s="15">
        <v>72.490865616478445</v>
      </c>
      <c r="AD30" s="15">
        <v>66.175808171716795</v>
      </c>
      <c r="AE30" s="15">
        <v>49.327238234215606</v>
      </c>
      <c r="AG30" s="15">
        <v>67.615948730566799</v>
      </c>
      <c r="AH30" s="15">
        <v>86.790275568469156</v>
      </c>
      <c r="AI30" s="15">
        <v>108.70705631882859</v>
      </c>
      <c r="AJ30" s="15"/>
      <c r="AK30" s="15">
        <v>85.917320607119137</v>
      </c>
      <c r="AL30" s="15">
        <v>76.900000000000006</v>
      </c>
      <c r="AM30" s="15"/>
      <c r="AN30" s="15">
        <v>82.758425974942654</v>
      </c>
      <c r="AO30" s="15">
        <v>101.21590704948696</v>
      </c>
      <c r="AP30" s="15">
        <v>71.320416117544795</v>
      </c>
      <c r="AQ30" s="15">
        <v>42.567740372319662</v>
      </c>
      <c r="AR30" s="15">
        <v>75.21945496283935</v>
      </c>
      <c r="AS30" s="15">
        <v>57.38785856256365</v>
      </c>
      <c r="AT30" s="15">
        <v>114.09231376036524</v>
      </c>
      <c r="AU30" s="15"/>
      <c r="AV30" s="15"/>
      <c r="AW30" s="15">
        <v>111.91849288735102</v>
      </c>
      <c r="AX30" s="15"/>
      <c r="AY30" s="15">
        <v>153.11146384855491</v>
      </c>
      <c r="AZ30" s="15">
        <v>88.95570992578773</v>
      </c>
      <c r="BA30" s="15">
        <v>106.15685238639291</v>
      </c>
      <c r="BB30" s="15">
        <v>89.162113691025496</v>
      </c>
      <c r="BC30" s="15"/>
      <c r="BD30" s="15"/>
      <c r="BE30" s="15">
        <v>75.004175040230194</v>
      </c>
      <c r="BF30" s="15">
        <v>107.35630056452045</v>
      </c>
      <c r="BG30" s="15">
        <v>86.545134371728125</v>
      </c>
      <c r="BH30" s="15">
        <v>64.735008403221457</v>
      </c>
      <c r="BI30" s="15">
        <v>74.083757515547418</v>
      </c>
      <c r="BJ30" s="15">
        <v>77.354655764073868</v>
      </c>
      <c r="BL30" s="15">
        <v>16.077413224052062</v>
      </c>
      <c r="BM30" s="15">
        <v>70.66257804095369</v>
      </c>
      <c r="BN30" s="15">
        <v>127.54254162263167</v>
      </c>
      <c r="BO30" s="15"/>
      <c r="BP30" s="15">
        <v>75.93329280249651</v>
      </c>
      <c r="BQ30" s="15">
        <v>53.6</v>
      </c>
      <c r="BR30" s="15"/>
      <c r="BS30" s="15">
        <v>52.751720487030177</v>
      </c>
      <c r="BT30" s="15">
        <v>61.349808730754198</v>
      </c>
      <c r="BU30" s="15">
        <v>59.347222611670368</v>
      </c>
      <c r="BV30" s="15">
        <v>115.06306282053006</v>
      </c>
      <c r="BW30" s="15">
        <v>32.4</v>
      </c>
      <c r="BX30" s="15">
        <v>115.14607096922171</v>
      </c>
      <c r="BY30" s="15">
        <v>132.80182253536327</v>
      </c>
      <c r="BZ30" s="15"/>
      <c r="CA30" s="15"/>
      <c r="CB30" s="15">
        <v>8.58644111239267</v>
      </c>
      <c r="CC30" s="15"/>
      <c r="CD30" s="15">
        <v>55.153032417518034</v>
      </c>
      <c r="CE30" s="15">
        <v>26.305014850634524</v>
      </c>
      <c r="CF30" s="15">
        <v>26.932553410201166</v>
      </c>
      <c r="CG30" s="15">
        <v>47.127366985860732</v>
      </c>
      <c r="CH30" s="15"/>
      <c r="CI30" s="15"/>
      <c r="CJ30" s="15">
        <v>57.905701933273527</v>
      </c>
      <c r="CK30" s="15">
        <v>55.604858415283772</v>
      </c>
      <c r="CL30" s="15">
        <v>43.613414068077788</v>
      </c>
      <c r="CM30" s="15">
        <v>50.500993107990318</v>
      </c>
      <c r="CN30" s="15">
        <v>34.344783137399432</v>
      </c>
      <c r="CO30" s="15">
        <v>70.927433547152319</v>
      </c>
      <c r="CQ30" s="15">
        <v>45.539519716728464</v>
      </c>
      <c r="CR30" s="15">
        <v>67.037524021442294</v>
      </c>
      <c r="CS30" s="15">
        <v>63.507635283125794</v>
      </c>
      <c r="CT30" s="15"/>
      <c r="CU30" s="15">
        <v>65.753697853154208</v>
      </c>
      <c r="CV30" s="15">
        <v>94.623641802632235</v>
      </c>
      <c r="CW30" s="15"/>
      <c r="CX30" s="15">
        <v>23.178401270513501</v>
      </c>
      <c r="CY30" s="15">
        <v>57.856437108347158</v>
      </c>
      <c r="CZ30" s="15">
        <v>75.816205404293896</v>
      </c>
      <c r="DA30" s="15">
        <v>1.2679867009462786</v>
      </c>
      <c r="DB30" s="15"/>
      <c r="DC30" s="15">
        <v>47.813925962109771</v>
      </c>
      <c r="DD30" s="15">
        <v>128.30064763634132</v>
      </c>
      <c r="DE30" s="15"/>
      <c r="DF30" s="15"/>
      <c r="DG30" s="15">
        <v>1726.0327224571749</v>
      </c>
      <c r="DH30" s="15"/>
      <c r="DI30" s="15">
        <v>194.94785285877128</v>
      </c>
      <c r="DJ30" s="15"/>
      <c r="DK30" s="15">
        <v>56.258469411461434</v>
      </c>
      <c r="DL30" s="15">
        <v>42.321665552553462</v>
      </c>
      <c r="DM30" s="15"/>
      <c r="DN30" s="15"/>
      <c r="DO30" s="15">
        <v>14.585736638758906</v>
      </c>
      <c r="DP30" s="15">
        <v>61.70880681126313</v>
      </c>
      <c r="DQ30" s="15">
        <v>55.372787617527116</v>
      </c>
      <c r="DR30" s="15">
        <v>86.790558734102788</v>
      </c>
      <c r="DS30" s="15">
        <v>126.79131303312093</v>
      </c>
      <c r="DT30" s="15">
        <v>85.928081502458554</v>
      </c>
      <c r="DV30" s="16">
        <v>37043</v>
      </c>
      <c r="DW30" s="15">
        <v>64.438318585506153</v>
      </c>
      <c r="DX30" s="15">
        <v>76.506553900423512</v>
      </c>
      <c r="DY30" s="15">
        <v>63.779898189793727</v>
      </c>
      <c r="DZ30" s="15">
        <v>90.524069413260221</v>
      </c>
      <c r="EA30" s="10">
        <v>295.24884008898363</v>
      </c>
      <c r="EC30" s="16">
        <v>37043</v>
      </c>
      <c r="ED30" s="28">
        <v>15.751199630887092</v>
      </c>
      <c r="EE30" s="28">
        <v>19.648536992089589</v>
      </c>
      <c r="EF30" s="28">
        <v>17.021722450958269</v>
      </c>
      <c r="EG30" s="28">
        <v>22.06481823521754</v>
      </c>
      <c r="EH30" s="28">
        <v>74.486277309152499</v>
      </c>
      <c r="EI30" s="28"/>
    </row>
    <row r="31" spans="1:139">
      <c r="A31" s="12" t="s">
        <v>96</v>
      </c>
      <c r="B31" s="15">
        <v>71.541901234051167</v>
      </c>
      <c r="C31" s="15">
        <v>46.736486640655308</v>
      </c>
      <c r="D31" s="15">
        <v>39.051705137072197</v>
      </c>
      <c r="E31" s="15"/>
      <c r="F31" s="15">
        <v>61.836737909494531</v>
      </c>
      <c r="G31" s="15">
        <v>86.4</v>
      </c>
      <c r="H31" s="15"/>
      <c r="I31" s="15">
        <v>30.559947620274851</v>
      </c>
      <c r="J31" s="15">
        <v>33.866614660502712</v>
      </c>
      <c r="K31" s="15">
        <v>69.668365215938508</v>
      </c>
      <c r="L31" s="15">
        <v>15.512294674626787</v>
      </c>
      <c r="M31" s="15">
        <v>54.615826322208008</v>
      </c>
      <c r="N31" s="15">
        <v>23.509208908003743</v>
      </c>
      <c r="O31" s="15">
        <v>65.513141175558928</v>
      </c>
      <c r="P31" s="15"/>
      <c r="Q31" s="15"/>
      <c r="R31" s="15">
        <v>39.04789881264076</v>
      </c>
      <c r="S31" s="15"/>
      <c r="T31" s="15">
        <v>90.2</v>
      </c>
      <c r="U31" s="15">
        <v>61.942654639175252</v>
      </c>
      <c r="V31" s="15">
        <v>54.213219389248557</v>
      </c>
      <c r="W31" s="15">
        <v>61.686793850020379</v>
      </c>
      <c r="X31" s="15"/>
      <c r="Y31" s="15"/>
      <c r="Z31" s="15">
        <v>46.540464717382932</v>
      </c>
      <c r="AA31" s="15">
        <v>48.294138214776275</v>
      </c>
      <c r="AB31" s="15">
        <v>100.13211308283799</v>
      </c>
      <c r="AC31" s="15">
        <v>74.30346928169898</v>
      </c>
      <c r="AD31" s="15">
        <v>67.374843480000251</v>
      </c>
      <c r="AE31" s="15">
        <v>49.371553695849151</v>
      </c>
      <c r="AG31" s="15">
        <v>67.399842342813685</v>
      </c>
      <c r="AH31" s="15">
        <v>87.01896091450476</v>
      </c>
      <c r="AI31" s="15">
        <v>110.92055360902313</v>
      </c>
      <c r="AJ31" s="15"/>
      <c r="AK31" s="15">
        <v>87.921136850656168</v>
      </c>
      <c r="AL31" s="15">
        <v>78.5</v>
      </c>
      <c r="AM31" s="15"/>
      <c r="AN31" s="15">
        <v>80.838214910111645</v>
      </c>
      <c r="AO31" s="15">
        <v>101.83819102317764</v>
      </c>
      <c r="AP31" s="15">
        <v>71.928456733402015</v>
      </c>
      <c r="AQ31" s="15">
        <v>42.942240539627221</v>
      </c>
      <c r="AR31" s="15">
        <v>74.639952228148758</v>
      </c>
      <c r="AS31" s="15">
        <v>57.350263387918964</v>
      </c>
      <c r="AT31" s="15">
        <v>113.59267443999107</v>
      </c>
      <c r="AU31" s="15"/>
      <c r="AV31" s="15"/>
      <c r="AW31" s="15">
        <v>122.83569826004404</v>
      </c>
      <c r="AX31" s="15"/>
      <c r="AY31" s="15">
        <v>150.95897776246923</v>
      </c>
      <c r="AZ31" s="15">
        <v>81.902384020618555</v>
      </c>
      <c r="BA31" s="15">
        <v>104.1411806746169</v>
      </c>
      <c r="BB31" s="15">
        <v>90.339325985571264</v>
      </c>
      <c r="BC31" s="15"/>
      <c r="BD31" s="15"/>
      <c r="BE31" s="15">
        <v>78.321406507787685</v>
      </c>
      <c r="BF31" s="15">
        <v>108.21365383885522</v>
      </c>
      <c r="BG31" s="15">
        <v>84.825374984450889</v>
      </c>
      <c r="BH31" s="15">
        <v>64.972918948755492</v>
      </c>
      <c r="BI31" s="15">
        <v>74.273266956810616</v>
      </c>
      <c r="BJ31" s="15">
        <v>78.058764117831984</v>
      </c>
      <c r="BL31" s="15">
        <v>16.149397623980636</v>
      </c>
      <c r="BM31" s="15">
        <v>70.524106144614052</v>
      </c>
      <c r="BN31" s="15">
        <v>130.03389753216845</v>
      </c>
      <c r="BO31" s="15"/>
      <c r="BP31" s="15">
        <v>77.154004257762708</v>
      </c>
      <c r="BQ31" s="15">
        <v>55.1</v>
      </c>
      <c r="BR31" s="15"/>
      <c r="BS31" s="15">
        <v>49.539239518830932</v>
      </c>
      <c r="BT31" s="15">
        <v>62.306220321146789</v>
      </c>
      <c r="BU31" s="15">
        <v>60.159273800573601</v>
      </c>
      <c r="BV31" s="15">
        <v>115.31815079612242</v>
      </c>
      <c r="BW31" s="15">
        <v>33.1</v>
      </c>
      <c r="BX31" s="15">
        <v>114.13932872823472</v>
      </c>
      <c r="BY31" s="15">
        <v>131.50846000229672</v>
      </c>
      <c r="BZ31" s="15"/>
      <c r="CA31" s="15"/>
      <c r="CB31" s="15">
        <v>8.6252772562592863</v>
      </c>
      <c r="CC31" s="15"/>
      <c r="CD31" s="15">
        <v>53.252039350432234</v>
      </c>
      <c r="CE31" s="15">
        <v>26.528833762886592</v>
      </c>
      <c r="CF31" s="15">
        <v>28.212945680148106</v>
      </c>
      <c r="CG31" s="15">
        <v>48.743562604952444</v>
      </c>
      <c r="CH31" s="15"/>
      <c r="CI31" s="15"/>
      <c r="CJ31" s="15">
        <v>57.439693580155392</v>
      </c>
      <c r="CK31" s="15">
        <v>56.176713553304047</v>
      </c>
      <c r="CL31" s="15">
        <v>43.415178040127351</v>
      </c>
      <c r="CM31" s="15">
        <v>50.995904353204175</v>
      </c>
      <c r="CN31" s="15">
        <v>34.037779808413354</v>
      </c>
      <c r="CO31" s="15">
        <v>71.098835971823391</v>
      </c>
      <c r="CQ31" s="15">
        <v>46.881387383239506</v>
      </c>
      <c r="CR31" s="15">
        <v>67.448832911219114</v>
      </c>
      <c r="CS31" s="15">
        <v>64.78646834836934</v>
      </c>
      <c r="CT31" s="15"/>
      <c r="CU31" s="15">
        <v>67.083134917855986</v>
      </c>
      <c r="CV31" s="15">
        <v>96.711122311542582</v>
      </c>
      <c r="CW31" s="15"/>
      <c r="CX31" s="15">
        <v>22.368650177269149</v>
      </c>
      <c r="CY31" s="15">
        <v>55.985246305031858</v>
      </c>
      <c r="CZ31" s="15">
        <v>76.750294693657821</v>
      </c>
      <c r="DA31" s="15">
        <v>1.3119620458656631</v>
      </c>
      <c r="DB31" s="15"/>
      <c r="DC31" s="15">
        <v>46.819619885981268</v>
      </c>
      <c r="DD31" s="15">
        <v>128.76828379076071</v>
      </c>
      <c r="DE31" s="15"/>
      <c r="DF31" s="15"/>
      <c r="DG31" s="15">
        <v>1781.8605225402421</v>
      </c>
      <c r="DH31" s="15"/>
      <c r="DI31" s="15">
        <v>195.30949400586394</v>
      </c>
      <c r="DJ31" s="15"/>
      <c r="DK31" s="15">
        <v>55.291265765200684</v>
      </c>
      <c r="DL31" s="15">
        <v>42.855379736183671</v>
      </c>
      <c r="DM31" s="15"/>
      <c r="DN31" s="15"/>
      <c r="DO31" s="15">
        <v>15.134669195938628</v>
      </c>
      <c r="DP31" s="15">
        <v>61.833270482252175</v>
      </c>
      <c r="DQ31" s="15">
        <v>55.652817249916012</v>
      </c>
      <c r="DR31" s="15">
        <v>89.54768326618094</v>
      </c>
      <c r="DS31" s="15">
        <v>124.96653710350103</v>
      </c>
      <c r="DT31" s="15">
        <v>85.65392069372038</v>
      </c>
      <c r="DV31" s="16">
        <v>37135</v>
      </c>
      <c r="DW31" s="15">
        <v>65.428816498638753</v>
      </c>
      <c r="DX31" s="15">
        <v>76.77493875133132</v>
      </c>
      <c r="DY31" s="15">
        <v>63.955826929345832</v>
      </c>
      <c r="DZ31" s="15">
        <v>91.710428970998308</v>
      </c>
      <c r="EA31" s="10">
        <v>297.87001115031421</v>
      </c>
      <c r="EC31" s="16">
        <v>37135</v>
      </c>
      <c r="ED31" s="28">
        <v>16.419647813896233</v>
      </c>
      <c r="EE31" s="28">
        <v>20.315145571916727</v>
      </c>
      <c r="EF31" s="28">
        <v>17.53564531465307</v>
      </c>
      <c r="EG31" s="28">
        <v>22.954809588577767</v>
      </c>
      <c r="EH31" s="28">
        <v>77.225248289043805</v>
      </c>
      <c r="EI31" s="28"/>
    </row>
    <row r="32" spans="1:139">
      <c r="A32" s="12" t="s">
        <v>97</v>
      </c>
      <c r="B32" s="15">
        <v>72.8231709155082</v>
      </c>
      <c r="C32" s="15">
        <v>45.236734434676912</v>
      </c>
      <c r="D32" s="15">
        <v>39.108476397285251</v>
      </c>
      <c r="E32" s="15"/>
      <c r="F32" s="15">
        <v>62.768196564043464</v>
      </c>
      <c r="G32" s="15">
        <v>88.8</v>
      </c>
      <c r="H32" s="15"/>
      <c r="I32" s="15">
        <v>30.911026910418453</v>
      </c>
      <c r="J32" s="15">
        <v>34.0213714112707</v>
      </c>
      <c r="K32" s="15">
        <v>69.253223619187708</v>
      </c>
      <c r="L32" s="15">
        <v>16.681877444589311</v>
      </c>
      <c r="M32" s="15">
        <v>57.499270569032646</v>
      </c>
      <c r="N32" s="15">
        <v>23.956536379611741</v>
      </c>
      <c r="O32" s="15">
        <v>65.462324267723787</v>
      </c>
      <c r="P32" s="15"/>
      <c r="Q32" s="15"/>
      <c r="R32" s="15">
        <v>39.219464785428215</v>
      </c>
      <c r="S32" s="15"/>
      <c r="T32" s="15">
        <v>91</v>
      </c>
      <c r="U32" s="15">
        <v>62.372129849564516</v>
      </c>
      <c r="V32" s="15">
        <v>56.271685598082087</v>
      </c>
      <c r="W32" s="15">
        <v>63.446832298411117</v>
      </c>
      <c r="X32" s="15"/>
      <c r="Y32" s="15"/>
      <c r="Z32" s="15">
        <v>47.114550359276059</v>
      </c>
      <c r="AA32" s="15">
        <v>48.872102657274048</v>
      </c>
      <c r="AB32" s="15">
        <v>99.432859651527835</v>
      </c>
      <c r="AC32" s="15">
        <v>74.811100476515563</v>
      </c>
      <c r="AD32" s="15">
        <v>68.6065852165721</v>
      </c>
      <c r="AE32" s="15">
        <v>49.469652609312313</v>
      </c>
      <c r="AG32" s="15">
        <v>64.671314222452409</v>
      </c>
      <c r="AH32" s="15">
        <v>88.974770704624021</v>
      </c>
      <c r="AI32" s="15">
        <v>113.05810073618983</v>
      </c>
      <c r="AJ32" s="15"/>
      <c r="AK32" s="15">
        <v>87.833397259867041</v>
      </c>
      <c r="AL32" s="15">
        <v>80.400000000000006</v>
      </c>
      <c r="AM32" s="15"/>
      <c r="AN32" s="15">
        <v>77.633653234505076</v>
      </c>
      <c r="AO32" s="15">
        <v>102.5877768313735</v>
      </c>
      <c r="AP32" s="15">
        <v>71.845909853586761</v>
      </c>
      <c r="AQ32" s="15">
        <v>43.99152542372881</v>
      </c>
      <c r="AR32" s="15">
        <v>78.580570824044798</v>
      </c>
      <c r="AS32" s="15">
        <v>58.852690511930938</v>
      </c>
      <c r="AT32" s="15">
        <v>114.34660782136649</v>
      </c>
      <c r="AU32" s="15"/>
      <c r="AV32" s="15"/>
      <c r="AW32" s="15">
        <v>131.91011612514032</v>
      </c>
      <c r="AX32" s="15"/>
      <c r="AY32" s="15">
        <v>151.46158186933104</v>
      </c>
      <c r="AZ32" s="15">
        <v>82.083135391923989</v>
      </c>
      <c r="BA32" s="15">
        <v>107.68056332130811</v>
      </c>
      <c r="BB32" s="15">
        <v>90.90473879231169</v>
      </c>
      <c r="BC32" s="15"/>
      <c r="BD32" s="15"/>
      <c r="BE32" s="15">
        <v>79.720624884984588</v>
      </c>
      <c r="BF32" s="15">
        <v>112.60309630471205</v>
      </c>
      <c r="BG32" s="15">
        <v>83.481429973602104</v>
      </c>
      <c r="BH32" s="15">
        <v>65.170959313599852</v>
      </c>
      <c r="BI32" s="15">
        <v>75.647131857126766</v>
      </c>
      <c r="BJ32" s="15">
        <v>80.137441297933591</v>
      </c>
      <c r="BL32" s="15">
        <v>15.672758362723094</v>
      </c>
      <c r="BM32" s="15">
        <v>66.749222074045861</v>
      </c>
      <c r="BN32" s="15">
        <v>127.17849387517307</v>
      </c>
      <c r="BO32" s="15"/>
      <c r="BP32" s="15">
        <v>77.894845366229134</v>
      </c>
      <c r="BQ32" s="15">
        <v>51.4</v>
      </c>
      <c r="BR32" s="15"/>
      <c r="BS32" s="15">
        <v>48.810050612606133</v>
      </c>
      <c r="BT32" s="15">
        <v>61.512098490149491</v>
      </c>
      <c r="BU32" s="15">
        <v>59.953570689774047</v>
      </c>
      <c r="BV32" s="15">
        <v>117.15906127770535</v>
      </c>
      <c r="BW32" s="15">
        <v>33.700000000000003</v>
      </c>
      <c r="BX32" s="15">
        <v>112.08020796019977</v>
      </c>
      <c r="BY32" s="15">
        <v>133.42114108445361</v>
      </c>
      <c r="BZ32" s="15"/>
      <c r="CA32" s="15"/>
      <c r="CB32" s="15">
        <v>8.8727650518625261</v>
      </c>
      <c r="CC32" s="15"/>
      <c r="CD32" s="15">
        <v>51.944142469482088</v>
      </c>
      <c r="CE32" s="15">
        <v>26.252019002375295</v>
      </c>
      <c r="CF32" s="15">
        <v>29.376182415612867</v>
      </c>
      <c r="CG32" s="15">
        <v>51.524911416010745</v>
      </c>
      <c r="CH32" s="15"/>
      <c r="CI32" s="15"/>
      <c r="CJ32" s="15">
        <v>56.720609192959138</v>
      </c>
      <c r="CK32" s="15">
        <v>54.788590156285331</v>
      </c>
      <c r="CL32" s="15">
        <v>43.418936809825716</v>
      </c>
      <c r="CM32" s="15">
        <v>51.490093949847548</v>
      </c>
      <c r="CN32" s="15">
        <v>33.703243539158819</v>
      </c>
      <c r="CO32" s="15">
        <v>70.499146509660832</v>
      </c>
      <c r="CQ32" s="15">
        <v>46.11822220029979</v>
      </c>
      <c r="CR32" s="15">
        <v>70.159849041540795</v>
      </c>
      <c r="CS32" s="15">
        <v>64.848260155712083</v>
      </c>
      <c r="CT32" s="15"/>
      <c r="CU32" s="15">
        <v>67.865340140125795</v>
      </c>
      <c r="CV32" s="15">
        <v>104.50614446506853</v>
      </c>
      <c r="CW32" s="15"/>
      <c r="CX32" s="15">
        <v>21.284951738252619</v>
      </c>
      <c r="CY32" s="15">
        <v>57.419668793152624</v>
      </c>
      <c r="CZ32" s="15">
        <v>76.943940055623216</v>
      </c>
      <c r="DA32" s="15">
        <v>1.4889178617992178</v>
      </c>
      <c r="DB32" s="15"/>
      <c r="DC32" s="15">
        <v>48.886064472877813</v>
      </c>
      <c r="DD32" s="15">
        <v>131.65931821434958</v>
      </c>
      <c r="DE32" s="15"/>
      <c r="DF32" s="15"/>
      <c r="DG32" s="15">
        <v>1842.4183521289606</v>
      </c>
      <c r="DH32" s="15"/>
      <c r="DI32" s="15">
        <v>193.23149631129516</v>
      </c>
      <c r="DJ32" s="15"/>
      <c r="DK32" s="15">
        <v>57.138407412229974</v>
      </c>
      <c r="DL32" s="15">
        <v>40.344658188430721</v>
      </c>
      <c r="DM32" s="15"/>
      <c r="DN32" s="15"/>
      <c r="DO32" s="15">
        <v>16.178463978955566</v>
      </c>
      <c r="DP32" s="15">
        <v>60.165177797432293</v>
      </c>
      <c r="DQ32" s="15">
        <v>56.188227159672884</v>
      </c>
      <c r="DR32" s="15">
        <v>91.224464685456638</v>
      </c>
      <c r="DS32" s="15">
        <v>121.22545343104085</v>
      </c>
      <c r="DT32" s="15">
        <v>86.441668545701233</v>
      </c>
      <c r="DV32" s="16">
        <v>37226</v>
      </c>
      <c r="DW32" s="15">
        <v>65.85350886243701</v>
      </c>
      <c r="DX32" s="15">
        <v>77.597703515047868</v>
      </c>
      <c r="DY32" s="15">
        <v>64.173633762647498</v>
      </c>
      <c r="DZ32" s="15">
        <v>92.809233310433726</v>
      </c>
      <c r="EA32" s="10">
        <v>300.43407945056612</v>
      </c>
      <c r="EC32" s="16">
        <v>37226</v>
      </c>
      <c r="ED32" s="28">
        <v>16.407568345774521</v>
      </c>
      <c r="EE32" s="28">
        <v>20.216523256886926</v>
      </c>
      <c r="EF32" s="28">
        <v>17.361984419976434</v>
      </c>
      <c r="EG32" s="28">
        <v>23.062315746745984</v>
      </c>
      <c r="EH32" s="28">
        <v>77.048391769383869</v>
      </c>
      <c r="EI32" s="28"/>
    </row>
    <row r="33" spans="1:139">
      <c r="A33" s="12" t="s">
        <v>98</v>
      </c>
      <c r="B33" s="15">
        <v>74.474384232470271</v>
      </c>
      <c r="C33" s="15">
        <v>45.339290625380407</v>
      </c>
      <c r="D33" s="15">
        <v>38.587915512205377</v>
      </c>
      <c r="E33" s="15"/>
      <c r="F33" s="15">
        <v>63.3701881200044</v>
      </c>
      <c r="G33" s="15">
        <v>88.2</v>
      </c>
      <c r="H33" s="15"/>
      <c r="I33" s="15">
        <v>31.100981767180926</v>
      </c>
      <c r="J33" s="15">
        <v>34.109566793285545</v>
      </c>
      <c r="K33" s="15">
        <v>68.889755292067051</v>
      </c>
      <c r="L33" s="15">
        <v>17.456666709496705</v>
      </c>
      <c r="M33" s="15">
        <v>51.062117150837537</v>
      </c>
      <c r="N33" s="15">
        <v>24.288649282067283</v>
      </c>
      <c r="O33" s="15">
        <v>65.429155197108287</v>
      </c>
      <c r="P33" s="15"/>
      <c r="Q33" s="15"/>
      <c r="R33" s="15">
        <v>39.004629629629626</v>
      </c>
      <c r="S33" s="15"/>
      <c r="T33" s="15">
        <v>91.7</v>
      </c>
      <c r="U33" s="15">
        <v>62.454161228168317</v>
      </c>
      <c r="V33" s="15">
        <v>57.804048972329326</v>
      </c>
      <c r="W33" s="15">
        <v>63.992887183307204</v>
      </c>
      <c r="X33" s="15"/>
      <c r="Y33" s="15"/>
      <c r="Z33" s="15">
        <v>48.024055729855498</v>
      </c>
      <c r="AA33" s="15">
        <v>49.204705971878951</v>
      </c>
      <c r="AB33" s="15">
        <v>100.30932619407014</v>
      </c>
      <c r="AC33" s="15">
        <v>76.134263756092551</v>
      </c>
      <c r="AD33" s="15">
        <v>69.720043629564231</v>
      </c>
      <c r="AE33" s="15">
        <v>49.558122658679885</v>
      </c>
      <c r="AG33" s="15">
        <v>62.779989273422608</v>
      </c>
      <c r="AH33" s="15">
        <v>88.48427193745745</v>
      </c>
      <c r="AI33" s="15">
        <v>112.4978412512483</v>
      </c>
      <c r="AJ33" s="15"/>
      <c r="AK33" s="15">
        <v>90.651865402641747</v>
      </c>
      <c r="AL33" s="15">
        <v>79.8</v>
      </c>
      <c r="AM33" s="15"/>
      <c r="AN33" s="15">
        <v>84.35772626020956</v>
      </c>
      <c r="AO33" s="15">
        <v>102.8085159038384</v>
      </c>
      <c r="AP33" s="15">
        <v>71.9354172878013</v>
      </c>
      <c r="AQ33" s="15">
        <v>43.66864969740579</v>
      </c>
      <c r="AR33" s="15">
        <v>84.774576803264836</v>
      </c>
      <c r="AS33" s="15">
        <v>58.553785982240015</v>
      </c>
      <c r="AT33" s="15">
        <v>113.65177340007956</v>
      </c>
      <c r="AU33" s="15"/>
      <c r="AV33" s="15"/>
      <c r="AW33" s="15">
        <v>134.20552248677248</v>
      </c>
      <c r="AX33" s="15"/>
      <c r="AY33" s="15">
        <v>149.59572500256911</v>
      </c>
      <c r="AZ33" s="15">
        <v>84.274970476723226</v>
      </c>
      <c r="BA33" s="15">
        <v>111.41892734502659</v>
      </c>
      <c r="BB33" s="15">
        <v>90.691311291524045</v>
      </c>
      <c r="BC33" s="15"/>
      <c r="BD33" s="15"/>
      <c r="BE33" s="15">
        <v>80.872314732872283</v>
      </c>
      <c r="BF33" s="15">
        <v>110.28971595169736</v>
      </c>
      <c r="BG33" s="15">
        <v>82.72782753278554</v>
      </c>
      <c r="BH33" s="15">
        <v>65.240323481557056</v>
      </c>
      <c r="BI33" s="15">
        <v>76.610398379473324</v>
      </c>
      <c r="BJ33" s="15">
        <v>81.252416612100703</v>
      </c>
      <c r="BL33" s="15">
        <v>14.615365956861909</v>
      </c>
      <c r="BM33" s="15">
        <v>70.8923764996551</v>
      </c>
      <c r="BN33" s="15">
        <v>126.65435241291796</v>
      </c>
      <c r="BO33" s="15"/>
      <c r="BP33" s="15">
        <v>76.850608941853338</v>
      </c>
      <c r="BQ33" s="15">
        <v>50.5</v>
      </c>
      <c r="BR33" s="15"/>
      <c r="BS33" s="15">
        <v>47.176388086791519</v>
      </c>
      <c r="BT33" s="15">
        <v>61.359479466215703</v>
      </c>
      <c r="BU33" s="15">
        <v>60.454555879182628</v>
      </c>
      <c r="BV33" s="15">
        <v>114.23541958446297</v>
      </c>
      <c r="BW33" s="15">
        <v>28.184137869970137</v>
      </c>
      <c r="BX33" s="15">
        <v>114.25242925299995</v>
      </c>
      <c r="BY33" s="15">
        <v>136.76101693822613</v>
      </c>
      <c r="BZ33" s="15"/>
      <c r="CA33" s="15"/>
      <c r="CB33" s="15">
        <v>8.5524140211640223</v>
      </c>
      <c r="CC33" s="15"/>
      <c r="CD33" s="15">
        <v>51.563662521837429</v>
      </c>
      <c r="CE33" s="15">
        <v>24.992230716638698</v>
      </c>
      <c r="CF33" s="15">
        <v>29.953125823608591</v>
      </c>
      <c r="CG33" s="15">
        <v>50.223760981533928</v>
      </c>
      <c r="CH33" s="15"/>
      <c r="CI33" s="15"/>
      <c r="CJ33" s="15">
        <v>54.681414452231451</v>
      </c>
      <c r="CK33" s="15">
        <v>52.415211177396628</v>
      </c>
      <c r="CL33" s="15">
        <v>44.581945762612193</v>
      </c>
      <c r="CM33" s="15">
        <v>51.507530304448643</v>
      </c>
      <c r="CN33" s="15">
        <v>32.952700012119323</v>
      </c>
      <c r="CO33" s="15">
        <v>70.426102334333777</v>
      </c>
      <c r="CQ33" s="15">
        <v>46.464676410423642</v>
      </c>
      <c r="CR33" s="15">
        <v>72.703008552711665</v>
      </c>
      <c r="CS33" s="15">
        <v>64.591264388529723</v>
      </c>
      <c r="CT33" s="15"/>
      <c r="CU33" s="15">
        <v>69.335060283236075</v>
      </c>
      <c r="CV33" s="15">
        <v>100.08015731010039</v>
      </c>
      <c r="CW33" s="15"/>
      <c r="CX33" s="15">
        <v>24.733245331793306</v>
      </c>
      <c r="CY33" s="15">
        <v>60.154365902356091</v>
      </c>
      <c r="CZ33" s="15">
        <v>77.0726784854253</v>
      </c>
      <c r="DA33" s="15">
        <v>1.653025299703188</v>
      </c>
      <c r="DB33" s="15">
        <v>103.70915940209122</v>
      </c>
      <c r="DC33" s="15">
        <v>49.745318409058051</v>
      </c>
      <c r="DD33" s="15">
        <v>135.94904994325105</v>
      </c>
      <c r="DE33" s="15"/>
      <c r="DF33" s="15"/>
      <c r="DG33" s="15">
        <v>1679.5882936507937</v>
      </c>
      <c r="DH33" s="15"/>
      <c r="DI33" s="15">
        <v>194.19874627479189</v>
      </c>
      <c r="DJ33" s="15"/>
      <c r="DK33" s="15">
        <v>57.696570059923346</v>
      </c>
      <c r="DL33" s="15">
        <v>40.205964447510375</v>
      </c>
      <c r="DM33" s="15"/>
      <c r="DN33" s="15"/>
      <c r="DO33" s="15">
        <v>17.32236950061079</v>
      </c>
      <c r="DP33" s="15">
        <v>60.637622409329509</v>
      </c>
      <c r="DQ33" s="15">
        <v>56.232155552329601</v>
      </c>
      <c r="DR33" s="15">
        <v>92.355813563289388</v>
      </c>
      <c r="DS33" s="15">
        <v>123.15768971069444</v>
      </c>
      <c r="DT33" s="15">
        <v>85.099055276434527</v>
      </c>
      <c r="DV33" s="16">
        <v>37316</v>
      </c>
      <c r="DW33" s="15">
        <v>66.619324467600279</v>
      </c>
      <c r="DX33" s="15">
        <v>77.966164344144914</v>
      </c>
      <c r="DY33" s="15">
        <v>64.396260575442113</v>
      </c>
      <c r="DZ33" s="15">
        <v>93.566763734963587</v>
      </c>
      <c r="EA33" s="10">
        <v>302.54851312215089</v>
      </c>
      <c r="EC33" s="16">
        <v>37316</v>
      </c>
      <c r="ED33" s="28">
        <v>16.417374027712828</v>
      </c>
      <c r="EE33" s="28">
        <v>19.908474366167582</v>
      </c>
      <c r="EF33" s="28">
        <v>17.075874530463931</v>
      </c>
      <c r="EG33" s="28">
        <v>23.152073352190012</v>
      </c>
      <c r="EH33" s="28">
        <v>76.553796276534356</v>
      </c>
      <c r="EI33" s="28"/>
    </row>
    <row r="34" spans="1:139">
      <c r="A34" s="12" t="s">
        <v>99</v>
      </c>
      <c r="B34" s="15">
        <v>77.162396735765284</v>
      </c>
      <c r="C34" s="15">
        <v>45.4324213088059</v>
      </c>
      <c r="D34" s="15">
        <v>39.078290832879617</v>
      </c>
      <c r="E34" s="15"/>
      <c r="F34" s="15">
        <v>64.501202859170277</v>
      </c>
      <c r="G34" s="15">
        <v>89.6</v>
      </c>
      <c r="H34" s="15"/>
      <c r="I34" s="15">
        <v>31.798263576050456</v>
      </c>
      <c r="J34" s="15">
        <v>34.458613470365478</v>
      </c>
      <c r="K34" s="15">
        <v>68.910293074652813</v>
      </c>
      <c r="L34" s="15">
        <v>18.382464287517035</v>
      </c>
      <c r="M34" s="15">
        <v>51.063176056282543</v>
      </c>
      <c r="N34" s="15">
        <v>24.854774320161223</v>
      </c>
      <c r="O34" s="15">
        <v>65.111902076353573</v>
      </c>
      <c r="P34" s="15"/>
      <c r="Q34" s="15"/>
      <c r="R34" s="15">
        <v>38.630697825249811</v>
      </c>
      <c r="S34" s="15"/>
      <c r="T34" s="15">
        <v>93</v>
      </c>
      <c r="U34" s="15">
        <v>63.242153225682323</v>
      </c>
      <c r="V34" s="15">
        <v>59.848954099079918</v>
      </c>
      <c r="W34" s="15">
        <v>64.689200089241282</v>
      </c>
      <c r="X34" s="15"/>
      <c r="Y34" s="15"/>
      <c r="Z34" s="15">
        <v>49.607171885547395</v>
      </c>
      <c r="AA34" s="15">
        <v>49.775805542296006</v>
      </c>
      <c r="AB34" s="15">
        <v>101.36412607098281</v>
      </c>
      <c r="AC34" s="15">
        <v>77.088230032595249</v>
      </c>
      <c r="AD34" s="15">
        <v>71.234840842258905</v>
      </c>
      <c r="AE34" s="15">
        <v>49.974301581046596</v>
      </c>
      <c r="AG34" s="15">
        <v>63.259762803177445</v>
      </c>
      <c r="AH34" s="15">
        <v>88.938049138378389</v>
      </c>
      <c r="AI34" s="15">
        <v>111.60937371808737</v>
      </c>
      <c r="AJ34" s="15"/>
      <c r="AK34" s="15">
        <v>90.390972498658684</v>
      </c>
      <c r="AL34" s="15">
        <v>78</v>
      </c>
      <c r="AM34" s="15"/>
      <c r="AN34" s="15">
        <v>82.119065170502637</v>
      </c>
      <c r="AO34" s="15">
        <v>102.35174425668461</v>
      </c>
      <c r="AP34" s="15">
        <v>73.723947013200927</v>
      </c>
      <c r="AQ34" s="15">
        <v>44.438695674120439</v>
      </c>
      <c r="AR34" s="15">
        <v>87.13474249789256</v>
      </c>
      <c r="AS34" s="15">
        <v>59.056204733689412</v>
      </c>
      <c r="AT34" s="15">
        <v>112.70680330809131</v>
      </c>
      <c r="AU34" s="15"/>
      <c r="AV34" s="15"/>
      <c r="AW34" s="15">
        <v>135.56010458258174</v>
      </c>
      <c r="AX34" s="15"/>
      <c r="AY34" s="15">
        <v>150.3848697262267</v>
      </c>
      <c r="AZ34" s="15">
        <v>83.220448563028199</v>
      </c>
      <c r="BA34" s="15">
        <v>111.2113997393313</v>
      </c>
      <c r="BB34" s="15">
        <v>89.191222319472345</v>
      </c>
      <c r="BC34" s="15"/>
      <c r="BD34" s="15"/>
      <c r="BE34" s="15">
        <v>80.687004918100541</v>
      </c>
      <c r="BF34" s="15">
        <v>109.6370418825027</v>
      </c>
      <c r="BG34" s="15">
        <v>82.204472168022804</v>
      </c>
      <c r="BH34" s="15">
        <v>65.107287930909152</v>
      </c>
      <c r="BI34" s="15">
        <v>77.624847066904209</v>
      </c>
      <c r="BJ34" s="15">
        <v>81.498119265420939</v>
      </c>
      <c r="BL34" s="15">
        <v>14.452759093338695</v>
      </c>
      <c r="BM34" s="15">
        <v>70.190845158635</v>
      </c>
      <c r="BN34" s="15">
        <v>125.99215376239026</v>
      </c>
      <c r="BO34" s="15"/>
      <c r="BP34" s="15">
        <v>77.704269717371361</v>
      </c>
      <c r="BQ34" s="15">
        <v>51.4</v>
      </c>
      <c r="BR34" s="15"/>
      <c r="BS34" s="15">
        <v>46.880033854806562</v>
      </c>
      <c r="BT34" s="15">
        <v>62.660616516755788</v>
      </c>
      <c r="BU34" s="15">
        <v>60.76551739916264</v>
      </c>
      <c r="BV34" s="15">
        <v>116.49525516127403</v>
      </c>
      <c r="BW34" s="15">
        <v>28.952738101803345</v>
      </c>
      <c r="BX34" s="15">
        <v>115.16752920547084</v>
      </c>
      <c r="BY34" s="15">
        <v>141.11163703910745</v>
      </c>
      <c r="BZ34" s="15"/>
      <c r="CA34" s="15"/>
      <c r="CB34" s="15">
        <v>8.492267780052293</v>
      </c>
      <c r="CC34" s="15"/>
      <c r="CD34" s="15">
        <v>52.698564495945796</v>
      </c>
      <c r="CE34" s="15">
        <v>25.449717531517948</v>
      </c>
      <c r="CF34" s="15">
        <v>30.076845650574889</v>
      </c>
      <c r="CG34" s="15">
        <v>50.475667450388151</v>
      </c>
      <c r="CH34" s="15"/>
      <c r="CI34" s="15"/>
      <c r="CJ34" s="15">
        <v>55.060959649533679</v>
      </c>
      <c r="CK34" s="15">
        <v>51.212669452154621</v>
      </c>
      <c r="CL34" s="15">
        <v>45.716338216049081</v>
      </c>
      <c r="CM34" s="15">
        <v>52.489987613821867</v>
      </c>
      <c r="CN34" s="15">
        <v>33.466869861984591</v>
      </c>
      <c r="CO34" s="15">
        <v>71.030371105724669</v>
      </c>
      <c r="CQ34" s="15">
        <v>46.329985128891757</v>
      </c>
      <c r="CR34" s="15">
        <v>73.123758567006064</v>
      </c>
      <c r="CS34" s="15">
        <v>65.750277825428668</v>
      </c>
      <c r="CT34" s="15"/>
      <c r="CU34" s="15">
        <v>69.876685300887871</v>
      </c>
      <c r="CV34" s="15">
        <v>102.45169371104599</v>
      </c>
      <c r="CW34" s="15"/>
      <c r="CX34" s="15">
        <v>23.838971250716686</v>
      </c>
      <c r="CY34" s="15">
        <v>59.68923493654632</v>
      </c>
      <c r="CZ34" s="15">
        <v>77.21064311697819</v>
      </c>
      <c r="DA34" s="15">
        <v>1.8808995002776236</v>
      </c>
      <c r="DB34" s="15">
        <v>99.423308726788576</v>
      </c>
      <c r="DC34" s="15">
        <v>51.704114608130226</v>
      </c>
      <c r="DD34" s="15">
        <v>134.55032775511165</v>
      </c>
      <c r="DE34" s="15"/>
      <c r="DF34" s="15"/>
      <c r="DG34" s="15">
        <v>1684.1768175277166</v>
      </c>
      <c r="DH34" s="15"/>
      <c r="DI34" s="15">
        <v>197.5776504939314</v>
      </c>
      <c r="DJ34" s="15"/>
      <c r="DK34" s="15">
        <v>58.271521298697948</v>
      </c>
      <c r="DL34" s="15">
        <v>41.393508269119664</v>
      </c>
      <c r="DM34" s="15"/>
      <c r="DN34" s="15"/>
      <c r="DO34" s="15">
        <v>17.305776357299315</v>
      </c>
      <c r="DP34" s="15">
        <v>61.178862507292756</v>
      </c>
      <c r="DQ34" s="15">
        <v>56.236830989389347</v>
      </c>
      <c r="DR34" s="15">
        <v>93.451143092225749</v>
      </c>
      <c r="DS34" s="15">
        <v>122.83457468501149</v>
      </c>
      <c r="DT34" s="15">
        <v>85.3570774136317</v>
      </c>
      <c r="DV34" s="16">
        <v>37408</v>
      </c>
      <c r="DW34" s="15">
        <v>67.386241556932362</v>
      </c>
      <c r="DX34" s="15">
        <v>77.904044066056485</v>
      </c>
      <c r="DY34" s="15">
        <v>65.543051274345956</v>
      </c>
      <c r="DZ34" s="15">
        <v>93.986140210869024</v>
      </c>
      <c r="EA34" s="10">
        <v>304.81947710820384</v>
      </c>
      <c r="EC34" s="16">
        <v>37408</v>
      </c>
      <c r="ED34" s="28">
        <v>17.44543047344915</v>
      </c>
      <c r="EE34" s="28">
        <v>21.197493207179093</v>
      </c>
      <c r="EF34" s="28">
        <v>18.487609187340084</v>
      </c>
      <c r="EG34" s="28">
        <v>24.497255010320266</v>
      </c>
      <c r="EH34" s="28">
        <v>81.627787878288586</v>
      </c>
      <c r="EI34" s="28"/>
    </row>
    <row r="35" spans="1:139">
      <c r="A35" s="12" t="s">
        <v>100</v>
      </c>
      <c r="B35" s="15">
        <v>79.342034555937076</v>
      </c>
      <c r="C35" s="15">
        <v>45.703861005572726</v>
      </c>
      <c r="D35" s="15">
        <v>38.851019155841755</v>
      </c>
      <c r="E35" s="15"/>
      <c r="F35" s="15">
        <v>64.995561210523135</v>
      </c>
      <c r="G35" s="15">
        <v>92.7</v>
      </c>
      <c r="H35" s="15"/>
      <c r="I35" s="15">
        <v>32.436729286272382</v>
      </c>
      <c r="J35" s="15">
        <v>34.74503732515236</v>
      </c>
      <c r="K35" s="15">
        <v>68.917460274084902</v>
      </c>
      <c r="L35" s="15">
        <v>19.514208742504564</v>
      </c>
      <c r="M35" s="15">
        <v>51.550135708551551</v>
      </c>
      <c r="N35" s="15">
        <v>25.100341572429052</v>
      </c>
      <c r="O35" s="15">
        <v>64.804179686085064</v>
      </c>
      <c r="P35" s="15"/>
      <c r="Q35" s="15"/>
      <c r="R35" s="15">
        <v>37.814488027876351</v>
      </c>
      <c r="S35" s="15"/>
      <c r="T35" s="15">
        <v>94.4</v>
      </c>
      <c r="U35" s="15">
        <v>63.408490972763225</v>
      </c>
      <c r="V35" s="15">
        <v>61.364288278834302</v>
      </c>
      <c r="W35" s="15">
        <v>65.792540545580124</v>
      </c>
      <c r="X35" s="15"/>
      <c r="Y35" s="15"/>
      <c r="Z35" s="15">
        <v>50.084863137523818</v>
      </c>
      <c r="AA35" s="15">
        <v>50.076621095099426</v>
      </c>
      <c r="AB35" s="15">
        <v>101.74388946076621</v>
      </c>
      <c r="AC35" s="15">
        <v>78.20435241545735</v>
      </c>
      <c r="AD35" s="15">
        <v>73.224669760890805</v>
      </c>
      <c r="AE35" s="15">
        <v>50.148646686713278</v>
      </c>
      <c r="AG35" s="15">
        <v>63.866939214183574</v>
      </c>
      <c r="AH35" s="15">
        <v>88.590327314320177</v>
      </c>
      <c r="AI35" s="15">
        <v>111.07024301525222</v>
      </c>
      <c r="AJ35" s="15"/>
      <c r="AK35" s="15">
        <v>90.648950168725179</v>
      </c>
      <c r="AL35" s="15">
        <v>77.3</v>
      </c>
      <c r="AM35" s="15"/>
      <c r="AN35" s="15">
        <v>80.597207595882736</v>
      </c>
      <c r="AO35" s="15">
        <v>101.63507327024173</v>
      </c>
      <c r="AP35" s="15">
        <v>74.132269421178947</v>
      </c>
      <c r="AQ35" s="15">
        <v>43.747905001924295</v>
      </c>
      <c r="AR35" s="15">
        <v>85.639359302725637</v>
      </c>
      <c r="AS35" s="15">
        <v>58.572496318940445</v>
      </c>
      <c r="AT35" s="15">
        <v>110.64195662079129</v>
      </c>
      <c r="AU35" s="15"/>
      <c r="AV35" s="15"/>
      <c r="AW35" s="15">
        <v>137.62347751030975</v>
      </c>
      <c r="AX35" s="15"/>
      <c r="AY35" s="15">
        <v>149.34546779476094</v>
      </c>
      <c r="AZ35" s="15">
        <v>83.735846487811131</v>
      </c>
      <c r="BA35" s="15">
        <v>111.89185321647341</v>
      </c>
      <c r="BB35" s="15">
        <v>90.64679399977679</v>
      </c>
      <c r="BC35" s="15"/>
      <c r="BD35" s="15"/>
      <c r="BE35" s="15">
        <v>80.561516965851467</v>
      </c>
      <c r="BF35" s="15">
        <v>108.75813274313613</v>
      </c>
      <c r="BG35" s="15">
        <v>80.825759530052309</v>
      </c>
      <c r="BH35" s="15">
        <v>64.776159337891286</v>
      </c>
      <c r="BI35" s="15">
        <v>81.150238275671725</v>
      </c>
      <c r="BJ35" s="15">
        <v>81.360240092485427</v>
      </c>
      <c r="BL35" s="15">
        <v>14.689461076753526</v>
      </c>
      <c r="BM35" s="15">
        <v>69.895328577825268</v>
      </c>
      <c r="BN35" s="15">
        <v>128.0321457352191</v>
      </c>
      <c r="BO35" s="15"/>
      <c r="BP35" s="15">
        <v>78.205074632211534</v>
      </c>
      <c r="BQ35" s="15">
        <v>54</v>
      </c>
      <c r="BR35" s="15"/>
      <c r="BS35" s="15">
        <v>47.052349084485513</v>
      </c>
      <c r="BT35" s="15">
        <v>63.730738603376238</v>
      </c>
      <c r="BU35" s="15">
        <v>62.34088000473659</v>
      </c>
      <c r="BV35" s="15">
        <v>120.08404821909645</v>
      </c>
      <c r="BW35" s="15">
        <v>29.793952368209791</v>
      </c>
      <c r="BX35" s="15">
        <v>115.84828802702683</v>
      </c>
      <c r="BY35" s="15">
        <v>140.76280605562621</v>
      </c>
      <c r="BZ35" s="15"/>
      <c r="CA35" s="15"/>
      <c r="CB35" s="15">
        <v>8.4995684281193054</v>
      </c>
      <c r="CC35" s="15"/>
      <c r="CD35" s="15">
        <v>52.334998097699724</v>
      </c>
      <c r="CE35" s="15">
        <v>25.445764724569059</v>
      </c>
      <c r="CF35" s="15">
        <v>32.90536834146269</v>
      </c>
      <c r="CG35" s="15">
        <v>53.115734128918056</v>
      </c>
      <c r="CH35" s="15"/>
      <c r="CI35" s="15"/>
      <c r="CJ35" s="15">
        <v>54.960360160131408</v>
      </c>
      <c r="CK35" s="15">
        <v>53.802331548095459</v>
      </c>
      <c r="CL35" s="15">
        <v>46.836753399398305</v>
      </c>
      <c r="CM35" s="15">
        <v>53.24619971932605</v>
      </c>
      <c r="CN35" s="15">
        <v>34.196024798020652</v>
      </c>
      <c r="CO35" s="15">
        <v>72.163194265264224</v>
      </c>
      <c r="CQ35" s="15">
        <v>47.183986488860207</v>
      </c>
      <c r="CR35" s="15">
        <v>74.148685733032465</v>
      </c>
      <c r="CS35" s="15">
        <v>65.994869102980218</v>
      </c>
      <c r="CT35" s="15"/>
      <c r="CU35" s="15">
        <v>72.009274980662909</v>
      </c>
      <c r="CV35" s="15">
        <v>102.45169371104599</v>
      </c>
      <c r="CW35" s="15"/>
      <c r="CX35" s="15">
        <v>24.630227265006624</v>
      </c>
      <c r="CY35" s="15">
        <v>56.840068146559517</v>
      </c>
      <c r="CZ35" s="15">
        <v>80.809046896846965</v>
      </c>
      <c r="DA35" s="15">
        <v>2.2284572123800421</v>
      </c>
      <c r="DB35" s="15">
        <v>102.82579609312283</v>
      </c>
      <c r="DC35" s="15">
        <v>51.538122323290459</v>
      </c>
      <c r="DD35" s="15">
        <v>136.78139006399931</v>
      </c>
      <c r="DE35" s="15"/>
      <c r="DF35" s="15"/>
      <c r="DG35" s="15">
        <v>1623.469518237908</v>
      </c>
      <c r="DH35" s="15"/>
      <c r="DI35" s="15">
        <v>194.95920622746681</v>
      </c>
      <c r="DJ35" s="15"/>
      <c r="DK35" s="15">
        <v>58.905691925797342</v>
      </c>
      <c r="DL35" s="15">
        <v>40.663533486743312</v>
      </c>
      <c r="DM35" s="15"/>
      <c r="DN35" s="15"/>
      <c r="DO35" s="15">
        <v>18.35694557754908</v>
      </c>
      <c r="DP35" s="15">
        <v>63.337310591798982</v>
      </c>
      <c r="DQ35" s="15">
        <v>56.222165910046698</v>
      </c>
      <c r="DR35" s="15">
        <v>94.454299600715927</v>
      </c>
      <c r="DS35" s="15">
        <v>117.62670116411891</v>
      </c>
      <c r="DT35" s="15">
        <v>85.215042180253803</v>
      </c>
      <c r="DV35" s="16">
        <v>37500</v>
      </c>
      <c r="DW35" s="15">
        <v>68.140313932170486</v>
      </c>
      <c r="DX35" s="15">
        <v>77.710576722121189</v>
      </c>
      <c r="DY35" s="15">
        <v>66.311758356640027</v>
      </c>
      <c r="DZ35" s="15">
        <v>94.439740166549456</v>
      </c>
      <c r="EA35" s="10">
        <v>306.6023891774812</v>
      </c>
      <c r="EC35" s="16">
        <v>37500</v>
      </c>
      <c r="ED35" s="28">
        <v>17.931732224680321</v>
      </c>
      <c r="EE35" s="28">
        <v>21.538616872429447</v>
      </c>
      <c r="EF35" s="28">
        <v>19.113970763371583</v>
      </c>
      <c r="EG35" s="28">
        <v>25.189291850392721</v>
      </c>
      <c r="EH35" s="28">
        <v>83.773611710874064</v>
      </c>
      <c r="EI35" s="28"/>
    </row>
    <row r="36" spans="1:139">
      <c r="A36" s="12" t="s">
        <v>101</v>
      </c>
      <c r="B36" s="15">
        <v>80.188042232771323</v>
      </c>
      <c r="C36" s="15">
        <v>46.042236134379685</v>
      </c>
      <c r="D36" s="15">
        <v>39.353639301306849</v>
      </c>
      <c r="E36" s="15"/>
      <c r="F36" s="15">
        <v>64.943528240905962</v>
      </c>
      <c r="G36" s="15">
        <v>93.5</v>
      </c>
      <c r="H36" s="15"/>
      <c r="I36" s="15">
        <v>33.110192206672686</v>
      </c>
      <c r="J36" s="15">
        <v>34.93282427474567</v>
      </c>
      <c r="K36" s="15">
        <v>69.136856639354676</v>
      </c>
      <c r="L36" s="15">
        <v>20.581185974645351</v>
      </c>
      <c r="M36" s="15">
        <v>51.948322412215788</v>
      </c>
      <c r="N36" s="15">
        <v>25.664933025130392</v>
      </c>
      <c r="O36" s="15">
        <v>64.492552319093235</v>
      </c>
      <c r="P36" s="15"/>
      <c r="Q36" s="15"/>
      <c r="R36" s="15">
        <v>39.7959795979598</v>
      </c>
      <c r="S36" s="15"/>
      <c r="T36" s="15">
        <v>95.7</v>
      </c>
      <c r="U36" s="15">
        <v>64.710370414696911</v>
      </c>
      <c r="V36" s="15">
        <v>62.120391651669124</v>
      </c>
      <c r="W36" s="15">
        <v>67.367359221966097</v>
      </c>
      <c r="X36" s="15"/>
      <c r="Y36" s="15"/>
      <c r="Z36" s="15">
        <v>51.033417294597307</v>
      </c>
      <c r="AA36" s="15">
        <v>50.802987534744929</v>
      </c>
      <c r="AB36" s="15">
        <v>102.96960735749379</v>
      </c>
      <c r="AC36" s="15">
        <v>79.547575237141913</v>
      </c>
      <c r="AD36" s="15">
        <v>74.385551168050753</v>
      </c>
      <c r="AE36" s="15">
        <v>50.793981326448538</v>
      </c>
      <c r="AG36" s="15">
        <v>63.105024349320672</v>
      </c>
      <c r="AH36" s="15">
        <v>87.646151133057046</v>
      </c>
      <c r="AI36" s="15">
        <v>109.8341097810454</v>
      </c>
      <c r="AJ36" s="15"/>
      <c r="AK36" s="15">
        <v>89.812883368769548</v>
      </c>
      <c r="AL36" s="15">
        <v>75.5</v>
      </c>
      <c r="AM36" s="15"/>
      <c r="AN36" s="15">
        <v>77.347359347009146</v>
      </c>
      <c r="AO36" s="15">
        <v>101.84328201849951</v>
      </c>
      <c r="AP36" s="15">
        <v>74.223788674309162</v>
      </c>
      <c r="AQ36" s="15">
        <v>44.0147699345451</v>
      </c>
      <c r="AR36" s="15">
        <v>82.156059174854406</v>
      </c>
      <c r="AS36" s="15">
        <v>59.636676149834045</v>
      </c>
      <c r="AT36" s="15">
        <v>111.65242744843596</v>
      </c>
      <c r="AU36" s="15"/>
      <c r="AV36" s="15"/>
      <c r="AW36" s="15">
        <v>141.65016501650166</v>
      </c>
      <c r="AX36" s="15"/>
      <c r="AY36" s="15">
        <v>147.56568354983449</v>
      </c>
      <c r="AZ36" s="15">
        <v>83.800341092693444</v>
      </c>
      <c r="BA36" s="15">
        <v>111.37643888514172</v>
      </c>
      <c r="BB36" s="15">
        <v>92.926760488291464</v>
      </c>
      <c r="BC36" s="15"/>
      <c r="BD36" s="15"/>
      <c r="BE36" s="15">
        <v>82.34526757316371</v>
      </c>
      <c r="BF36" s="15">
        <v>109.88432406506739</v>
      </c>
      <c r="BG36" s="15">
        <v>80.517394309459149</v>
      </c>
      <c r="BH36" s="15">
        <v>64.499076320029715</v>
      </c>
      <c r="BI36" s="15">
        <v>79.923878423687484</v>
      </c>
      <c r="BJ36" s="15">
        <v>81.881242959616955</v>
      </c>
      <c r="BL36" s="15">
        <v>14.232459281388115</v>
      </c>
      <c r="BM36" s="15">
        <v>66.703112600299804</v>
      </c>
      <c r="BN36" s="15">
        <v>128.46336545252933</v>
      </c>
      <c r="BO36" s="15"/>
      <c r="BP36" s="15">
        <v>77.5942578248697</v>
      </c>
      <c r="BQ36" s="15">
        <v>51.8</v>
      </c>
      <c r="BR36" s="15"/>
      <c r="BS36" s="15">
        <v>46.287865522675538</v>
      </c>
      <c r="BT36" s="15">
        <v>64.582571748380929</v>
      </c>
      <c r="BU36" s="15">
        <v>62.805443017277398</v>
      </c>
      <c r="BV36" s="15">
        <v>119.14251648538823</v>
      </c>
      <c r="BW36" s="15">
        <v>28.566222136274721</v>
      </c>
      <c r="BX36" s="15">
        <v>110.22841097676623</v>
      </c>
      <c r="BY36" s="15">
        <v>141.69374275828551</v>
      </c>
      <c r="BZ36" s="15"/>
      <c r="CA36" s="15"/>
      <c r="CB36" s="15">
        <v>8.4568456845684565</v>
      </c>
      <c r="CC36" s="15"/>
      <c r="CD36" s="15">
        <v>52.593525115266672</v>
      </c>
      <c r="CE36" s="15">
        <v>25.920651068158705</v>
      </c>
      <c r="CF36" s="15">
        <v>36.048192462974981</v>
      </c>
      <c r="CG36" s="15">
        <v>55.267400048542939</v>
      </c>
      <c r="CH36" s="15"/>
      <c r="CI36" s="15"/>
      <c r="CJ36" s="15">
        <v>54.872990799837773</v>
      </c>
      <c r="CK36" s="15">
        <v>54.881843177906745</v>
      </c>
      <c r="CL36" s="15">
        <v>47.949166647997458</v>
      </c>
      <c r="CM36" s="15">
        <v>53.757606978061339</v>
      </c>
      <c r="CN36" s="15">
        <v>34.251939757367722</v>
      </c>
      <c r="CO36" s="15">
        <v>71.767963390508001</v>
      </c>
      <c r="CQ36" s="15">
        <v>48.022896546079551</v>
      </c>
      <c r="CR36" s="15">
        <v>74.327660700114635</v>
      </c>
      <c r="CS36" s="15">
        <v>66.035505557121056</v>
      </c>
      <c r="CT36" s="15"/>
      <c r="CU36" s="15">
        <v>71.552592205372562</v>
      </c>
      <c r="CV36" s="15">
        <v>109.26903511989242</v>
      </c>
      <c r="CW36" s="15"/>
      <c r="CX36" s="15">
        <v>25.786269412604558</v>
      </c>
      <c r="CY36" s="15">
        <v>55.246929698446969</v>
      </c>
      <c r="CZ36" s="15">
        <v>80.091928128917388</v>
      </c>
      <c r="DA36" s="15">
        <v>2.1570917585225202</v>
      </c>
      <c r="DB36" s="15">
        <v>117.23627546504622</v>
      </c>
      <c r="DC36" s="15">
        <v>53.697249881460408</v>
      </c>
      <c r="DD36" s="15">
        <v>137.19437986709471</v>
      </c>
      <c r="DE36" s="15"/>
      <c r="DF36" s="15"/>
      <c r="DG36" s="15">
        <v>1750.4870487048706</v>
      </c>
      <c r="DH36" s="15"/>
      <c r="DI36" s="15">
        <v>206.93834554664633</v>
      </c>
      <c r="DJ36" s="15"/>
      <c r="DK36" s="15">
        <v>58.801645627483389</v>
      </c>
      <c r="DL36" s="15">
        <v>38.071133646009727</v>
      </c>
      <c r="DM36" s="15"/>
      <c r="DN36" s="15"/>
      <c r="DO36" s="15">
        <v>20.102287766559225</v>
      </c>
      <c r="DP36" s="15">
        <v>62.631487981843527</v>
      </c>
      <c r="DQ36" s="15">
        <v>56.197015747685235</v>
      </c>
      <c r="DR36" s="15">
        <v>96.000387954737391</v>
      </c>
      <c r="DS36" s="15">
        <v>117.33574482906216</v>
      </c>
      <c r="DT36" s="15">
        <v>86.11758654340953</v>
      </c>
      <c r="DV36" s="16">
        <v>37591</v>
      </c>
      <c r="DW36" s="15">
        <v>69.012815308777704</v>
      </c>
      <c r="DX36" s="15">
        <v>77.706851447629106</v>
      </c>
      <c r="DY36" s="15">
        <v>66.539787794099908</v>
      </c>
      <c r="DZ36" s="15">
        <v>95.450943572560647</v>
      </c>
      <c r="EA36" s="10">
        <v>308.71039812306736</v>
      </c>
      <c r="EC36" s="16">
        <v>37591</v>
      </c>
      <c r="ED36" s="28">
        <v>18.541958391035354</v>
      </c>
      <c r="EE36" s="28">
        <v>22.065973676303475</v>
      </c>
      <c r="EF36" s="28">
        <v>19.500297631506328</v>
      </c>
      <c r="EG36" s="28">
        <v>25.961611985694354</v>
      </c>
      <c r="EH36" s="28">
        <v>86.069841684539512</v>
      </c>
      <c r="EI36" s="28"/>
    </row>
    <row r="37" spans="1:139">
      <c r="A37" s="12" t="s">
        <v>102</v>
      </c>
      <c r="B37" s="15">
        <v>81.739199483733046</v>
      </c>
      <c r="C37" s="15">
        <v>46.279730675061209</v>
      </c>
      <c r="D37" s="15">
        <v>39.176059075009718</v>
      </c>
      <c r="E37" s="15"/>
      <c r="F37" s="15">
        <v>64.152209028471376</v>
      </c>
      <c r="G37" s="15">
        <v>94.4</v>
      </c>
      <c r="H37" s="15"/>
      <c r="I37" s="15">
        <v>33.492463659282308</v>
      </c>
      <c r="J37" s="15">
        <v>35.112014051859063</v>
      </c>
      <c r="K37" s="15">
        <v>68.887618736561336</v>
      </c>
      <c r="L37" s="15">
        <v>21.21595116163995</v>
      </c>
      <c r="M37" s="15">
        <v>52.944670988940068</v>
      </c>
      <c r="N37" s="15">
        <v>25.871597795778818</v>
      </c>
      <c r="O37" s="15">
        <v>64.294732474455358</v>
      </c>
      <c r="P37" s="15"/>
      <c r="Q37" s="15"/>
      <c r="R37" s="15">
        <v>40.244169168671583</v>
      </c>
      <c r="S37" s="15"/>
      <c r="T37" s="15">
        <v>96.9</v>
      </c>
      <c r="U37" s="15">
        <v>65.952567649539148</v>
      </c>
      <c r="V37" s="15">
        <v>62.603403718878035</v>
      </c>
      <c r="W37" s="15">
        <v>67.866660896345024</v>
      </c>
      <c r="X37" s="15"/>
      <c r="Y37" s="15"/>
      <c r="Z37" s="15">
        <v>51.880739301397703</v>
      </c>
      <c r="AA37" s="15">
        <v>51.113249241696494</v>
      </c>
      <c r="AB37" s="15">
        <v>104.08280621046579</v>
      </c>
      <c r="AC37" s="15">
        <v>80.794105993402297</v>
      </c>
      <c r="AD37" s="15">
        <v>74.908596715116758</v>
      </c>
      <c r="AE37" s="15">
        <v>50.870710757895218</v>
      </c>
      <c r="AG37" s="15">
        <v>62.011777339712722</v>
      </c>
      <c r="AH37" s="15">
        <v>88.105543896467296</v>
      </c>
      <c r="AI37" s="15">
        <v>108.93244367279186</v>
      </c>
      <c r="AJ37" s="15"/>
      <c r="AK37" s="15">
        <v>87.770995943229877</v>
      </c>
      <c r="AL37" s="15">
        <v>79.5</v>
      </c>
      <c r="AM37" s="15"/>
      <c r="AN37" s="15">
        <v>77.526417422088727</v>
      </c>
      <c r="AO37" s="15">
        <v>102.71995267690042</v>
      </c>
      <c r="AP37" s="15">
        <v>74.911769775818101</v>
      </c>
      <c r="AQ37" s="15">
        <v>43.812039084996158</v>
      </c>
      <c r="AR37" s="15">
        <v>75.056473142253637</v>
      </c>
      <c r="AS37" s="15">
        <v>59.603193151568867</v>
      </c>
      <c r="AT37" s="15">
        <v>109.34429539727421</v>
      </c>
      <c r="AU37" s="15"/>
      <c r="AV37" s="15"/>
      <c r="AW37" s="15">
        <v>156.18078062553437</v>
      </c>
      <c r="AX37" s="15"/>
      <c r="AY37" s="15">
        <v>144.14805898761293</v>
      </c>
      <c r="AZ37" s="15">
        <v>83.590270894053944</v>
      </c>
      <c r="BA37" s="15">
        <v>113.65565710683896</v>
      </c>
      <c r="BB37" s="15">
        <v>97.254816008175254</v>
      </c>
      <c r="BC37" s="15"/>
      <c r="BD37" s="15"/>
      <c r="BE37" s="15">
        <v>82.729148926958089</v>
      </c>
      <c r="BF37" s="15">
        <v>107.52137486442912</v>
      </c>
      <c r="BG37" s="15">
        <v>81.081081081081081</v>
      </c>
      <c r="BH37" s="15">
        <v>64.007698072538489</v>
      </c>
      <c r="BI37" s="15">
        <v>76.933639392081147</v>
      </c>
      <c r="BJ37" s="15">
        <v>81.718337423424344</v>
      </c>
      <c r="BL37" s="15">
        <v>13.270682188286184</v>
      </c>
      <c r="BM37" s="15">
        <v>69.308324589017133</v>
      </c>
      <c r="BN37" s="15">
        <v>128.34612492780892</v>
      </c>
      <c r="BO37" s="15"/>
      <c r="BP37" s="15">
        <v>74.601906312038366</v>
      </c>
      <c r="BQ37" s="15">
        <v>54.1</v>
      </c>
      <c r="BR37" s="15"/>
      <c r="BS37" s="15">
        <v>48.194362495306549</v>
      </c>
      <c r="BT37" s="15">
        <v>66.796730153906381</v>
      </c>
      <c r="BU37" s="15">
        <v>64.464766881685307</v>
      </c>
      <c r="BV37" s="15">
        <v>118.18203497141357</v>
      </c>
      <c r="BW37" s="15">
        <v>28.895913398069645</v>
      </c>
      <c r="BX37" s="15">
        <v>114.31325340165301</v>
      </c>
      <c r="BY37" s="15">
        <v>146.91822332648604</v>
      </c>
      <c r="BZ37" s="15"/>
      <c r="CA37" s="15"/>
      <c r="CB37" s="15">
        <v>8.0965541924323468</v>
      </c>
      <c r="CC37" s="15"/>
      <c r="CD37" s="15">
        <v>53.339879593683129</v>
      </c>
      <c r="CE37" s="15">
        <v>25.740853072154579</v>
      </c>
      <c r="CF37" s="15">
        <v>40.030822565395525</v>
      </c>
      <c r="CG37" s="15">
        <v>57.614102293842464</v>
      </c>
      <c r="CH37" s="15"/>
      <c r="CI37" s="15"/>
      <c r="CJ37" s="15">
        <v>53.599154529316607</v>
      </c>
      <c r="CK37" s="15">
        <v>54.52630882673273</v>
      </c>
      <c r="CL37" s="15">
        <v>48.054541027513999</v>
      </c>
      <c r="CM37" s="15">
        <v>53.868476166541008</v>
      </c>
      <c r="CN37" s="15">
        <v>33.874239687090842</v>
      </c>
      <c r="CO37" s="15">
        <v>73.204555101721155</v>
      </c>
      <c r="CQ37" s="15">
        <v>46.86937538757833</v>
      </c>
      <c r="CR37" s="15">
        <v>74.69788387548094</v>
      </c>
      <c r="CS37" s="15">
        <v>69.876249041992509</v>
      </c>
      <c r="CT37" s="15"/>
      <c r="CU37" s="15">
        <v>72.45843557462689</v>
      </c>
      <c r="CV37" s="15">
        <v>116.64127641085427</v>
      </c>
      <c r="CW37" s="15"/>
      <c r="CX37" s="15">
        <v>24.774714370004826</v>
      </c>
      <c r="CY37" s="15">
        <v>57.961479947399319</v>
      </c>
      <c r="CZ37" s="15">
        <v>82.519074966204869</v>
      </c>
      <c r="DA37" s="15">
        <v>2.3352033242516561</v>
      </c>
      <c r="DB37" s="15">
        <v>130.83580250535394</v>
      </c>
      <c r="DC37" s="15">
        <v>54.979928887556206</v>
      </c>
      <c r="DD37" s="15">
        <v>142.40033591490868</v>
      </c>
      <c r="DE37" s="15"/>
      <c r="DF37" s="15"/>
      <c r="DG37" s="15">
        <v>1726.2720458115443</v>
      </c>
      <c r="DH37" s="15"/>
      <c r="DI37" s="15">
        <v>211.34872100458702</v>
      </c>
      <c r="DJ37" s="15"/>
      <c r="DK37" s="15">
        <v>61.822187204538295</v>
      </c>
      <c r="DL37" s="15">
        <v>40.728931229399606</v>
      </c>
      <c r="DM37" s="15"/>
      <c r="DN37" s="15"/>
      <c r="DO37" s="15">
        <v>21.928798877953863</v>
      </c>
      <c r="DP37" s="15">
        <v>65.657470719923609</v>
      </c>
      <c r="DQ37" s="15">
        <v>55.313398504887871</v>
      </c>
      <c r="DR37" s="15">
        <v>98.018787825271872</v>
      </c>
      <c r="DS37" s="15">
        <v>126.55584467242322</v>
      </c>
      <c r="DT37" s="15">
        <v>88.38360819679238</v>
      </c>
      <c r="DV37" s="16">
        <v>37681</v>
      </c>
      <c r="DW37" s="15">
        <v>69.643766234368016</v>
      </c>
      <c r="DX37" s="15">
        <v>76.931415740157192</v>
      </c>
      <c r="DY37" s="15">
        <v>67.448730320910542</v>
      </c>
      <c r="DZ37" s="15">
        <v>98.202614181518697</v>
      </c>
      <c r="EA37" s="10">
        <v>312.22652647695446</v>
      </c>
      <c r="EC37" s="16">
        <v>37681</v>
      </c>
      <c r="ED37" s="28">
        <v>19.136291837715056</v>
      </c>
      <c r="EE37" s="28">
        <v>22.46266240724897</v>
      </c>
      <c r="EF37" s="28">
        <v>20.421578938503981</v>
      </c>
      <c r="EG37" s="28">
        <v>27.418538182307742</v>
      </c>
      <c r="EH37" s="28">
        <v>89.439071365775746</v>
      </c>
      <c r="EI37" s="28"/>
    </row>
    <row r="38" spans="1:139">
      <c r="A38" s="12" t="s">
        <v>103</v>
      </c>
      <c r="B38" s="15">
        <v>84.656995909610728</v>
      </c>
      <c r="C38" s="15">
        <v>46.372910542519698</v>
      </c>
      <c r="D38" s="15">
        <v>39.590524937507439</v>
      </c>
      <c r="E38" s="15"/>
      <c r="F38" s="15">
        <v>64.969229266386634</v>
      </c>
      <c r="G38" s="15">
        <v>95.7</v>
      </c>
      <c r="H38" s="15"/>
      <c r="I38" s="15">
        <v>34.600694444444443</v>
      </c>
      <c r="J38" s="15">
        <v>35.446778856883185</v>
      </c>
      <c r="K38" s="15">
        <v>69.088586840829933</v>
      </c>
      <c r="L38" s="15">
        <v>22.152631578947368</v>
      </c>
      <c r="M38" s="15">
        <v>54.399103074556933</v>
      </c>
      <c r="N38" s="15">
        <v>26.429068256683273</v>
      </c>
      <c r="O38" s="15">
        <v>63.737748278109287</v>
      </c>
      <c r="P38" s="15"/>
      <c r="Q38" s="15"/>
      <c r="R38" s="15">
        <v>42.36372914746407</v>
      </c>
      <c r="S38" s="15"/>
      <c r="T38" s="15">
        <v>98.5</v>
      </c>
      <c r="U38" s="15">
        <v>67.200484007347583</v>
      </c>
      <c r="V38" s="15">
        <v>64.116705850387362</v>
      </c>
      <c r="W38" s="15">
        <v>68.805995434271836</v>
      </c>
      <c r="X38" s="15"/>
      <c r="Y38" s="15"/>
      <c r="Z38" s="15">
        <v>53.860017515868108</v>
      </c>
      <c r="AA38" s="15">
        <v>51.908386860029729</v>
      </c>
      <c r="AB38" s="15">
        <v>105.85480520389399</v>
      </c>
      <c r="AC38" s="15">
        <v>83.223340139119259</v>
      </c>
      <c r="AD38" s="15">
        <v>76.156757167373357</v>
      </c>
      <c r="AE38" s="15">
        <v>51.406797466657409</v>
      </c>
      <c r="AG38" s="15">
        <v>61.670800195621901</v>
      </c>
      <c r="AH38" s="15">
        <v>88.401662868970803</v>
      </c>
      <c r="AI38" s="15">
        <v>111.41061850501204</v>
      </c>
      <c r="AJ38" s="15"/>
      <c r="AK38" s="15">
        <v>87.214678779590372</v>
      </c>
      <c r="AL38" s="15">
        <v>80.099999999999994</v>
      </c>
      <c r="AM38" s="15"/>
      <c r="AN38" s="15">
        <v>79.306223290598282</v>
      </c>
      <c r="AO38" s="15">
        <v>102.70999610229032</v>
      </c>
      <c r="AP38" s="15">
        <v>75.551771148019156</v>
      </c>
      <c r="AQ38" s="15">
        <v>43.505263157894738</v>
      </c>
      <c r="AR38" s="15">
        <v>76.409710942777892</v>
      </c>
      <c r="AS38" s="15">
        <v>60.509362345595299</v>
      </c>
      <c r="AT38" s="15">
        <v>106.71913060630068</v>
      </c>
      <c r="AU38" s="15"/>
      <c r="AV38" s="15"/>
      <c r="AW38" s="15">
        <v>170.54674488798869</v>
      </c>
      <c r="AX38" s="15"/>
      <c r="AY38" s="15">
        <v>144.94874107448788</v>
      </c>
      <c r="AZ38" s="15">
        <v>82.798058139195859</v>
      </c>
      <c r="BA38" s="15">
        <v>116.53949253622451</v>
      </c>
      <c r="BB38" s="15">
        <v>97.182801313063422</v>
      </c>
      <c r="BC38" s="15"/>
      <c r="BD38" s="15"/>
      <c r="BE38" s="15">
        <v>83.113490700982979</v>
      </c>
      <c r="BF38" s="15">
        <v>108.16664992974268</v>
      </c>
      <c r="BG38" s="15">
        <v>82.453929247233404</v>
      </c>
      <c r="BH38" s="15">
        <v>63.522150250517967</v>
      </c>
      <c r="BI38" s="15">
        <v>77.997456428888242</v>
      </c>
      <c r="BJ38" s="15">
        <v>82.423503966917409</v>
      </c>
      <c r="BL38" s="15">
        <v>13.520061822494277</v>
      </c>
      <c r="BM38" s="15">
        <v>70.855438242507518</v>
      </c>
      <c r="BN38" s="15">
        <v>128.59075218318165</v>
      </c>
      <c r="BO38" s="15"/>
      <c r="BP38" s="15">
        <v>76.195092963433297</v>
      </c>
      <c r="BQ38" s="15">
        <v>54.2</v>
      </c>
      <c r="BR38" s="15"/>
      <c r="BS38" s="15">
        <v>50.321180555555557</v>
      </c>
      <c r="BT38" s="15">
        <v>69.076677957799063</v>
      </c>
      <c r="BU38" s="15">
        <v>65.537685301351061</v>
      </c>
      <c r="BV38" s="15">
        <v>121.35204678362572</v>
      </c>
      <c r="BW38" s="15">
        <v>29.602133072688332</v>
      </c>
      <c r="BX38" s="15">
        <v>115.38717283556363</v>
      </c>
      <c r="BY38" s="15">
        <v>149.81538520878172</v>
      </c>
      <c r="BZ38" s="15"/>
      <c r="CA38" s="15"/>
      <c r="CB38" s="15">
        <v>8.3073892249205841</v>
      </c>
      <c r="CC38" s="15"/>
      <c r="CD38" s="15">
        <v>53.652518441791678</v>
      </c>
      <c r="CE38" s="15">
        <v>23.836341370965393</v>
      </c>
      <c r="CF38" s="15">
        <v>44.397860053108722</v>
      </c>
      <c r="CG38" s="15">
        <v>56.688347395257644</v>
      </c>
      <c r="CH38" s="15"/>
      <c r="CI38" s="15"/>
      <c r="CJ38" s="15">
        <v>54.38279781812647</v>
      </c>
      <c r="CK38" s="15">
        <v>54.45618713743481</v>
      </c>
      <c r="CL38" s="15">
        <v>48.169541281212403</v>
      </c>
      <c r="CM38" s="15">
        <v>55.218227549515319</v>
      </c>
      <c r="CN38" s="15">
        <v>34.257181667664547</v>
      </c>
      <c r="CO38" s="15">
        <v>74.396828982641011</v>
      </c>
      <c r="CQ38" s="15">
        <v>46.447757627947553</v>
      </c>
      <c r="CR38" s="15">
        <v>75.245690629837711</v>
      </c>
      <c r="CS38" s="15">
        <v>69.931068812154393</v>
      </c>
      <c r="CT38" s="15"/>
      <c r="CU38" s="15">
        <v>68.632249031291721</v>
      </c>
      <c r="CV38" s="15">
        <v>116.91872635191197</v>
      </c>
      <c r="CW38" s="15"/>
      <c r="CX38" s="15">
        <v>25.226362179487179</v>
      </c>
      <c r="CY38" s="15">
        <v>58.380106885518614</v>
      </c>
      <c r="CZ38" s="15">
        <v>83.844756758715349</v>
      </c>
      <c r="DA38" s="15">
        <v>2.380701754385965</v>
      </c>
      <c r="DB38" s="15">
        <v>135.81592905089767</v>
      </c>
      <c r="DC38" s="15">
        <v>56.310560690834798</v>
      </c>
      <c r="DD38" s="15">
        <v>143.05571706286719</v>
      </c>
      <c r="DE38" s="15"/>
      <c r="DF38" s="15"/>
      <c r="DG38" s="15">
        <v>1692.7610992653892</v>
      </c>
      <c r="DH38" s="15"/>
      <c r="DI38" s="15">
        <v>217.61471719960457</v>
      </c>
      <c r="DJ38" s="15"/>
      <c r="DK38" s="15">
        <v>63.126735121821739</v>
      </c>
      <c r="DL38" s="15">
        <v>40.452795814193749</v>
      </c>
      <c r="DM38" s="15"/>
      <c r="DN38" s="15"/>
      <c r="DO38" s="15">
        <v>23.202669428618968</v>
      </c>
      <c r="DP38" s="15">
        <v>65.619174323494789</v>
      </c>
      <c r="DQ38" s="15">
        <v>54.442716935721144</v>
      </c>
      <c r="DR38" s="15">
        <v>99.932429378612142</v>
      </c>
      <c r="DS38" s="15">
        <v>127.58851651973472</v>
      </c>
      <c r="DT38" s="15">
        <v>89.34482673408445</v>
      </c>
      <c r="DV38" s="16">
        <v>37773</v>
      </c>
      <c r="DW38" s="15">
        <v>71.051267044145874</v>
      </c>
      <c r="DX38" s="15">
        <v>76.717773251992867</v>
      </c>
      <c r="DY38" s="15">
        <v>68.808471604583218</v>
      </c>
      <c r="DZ38" s="15">
        <v>99.28585675849888</v>
      </c>
      <c r="EA38" s="10">
        <v>315.86336865922084</v>
      </c>
      <c r="EC38" s="16">
        <v>37773</v>
      </c>
      <c r="ED38" s="28">
        <v>20.040507700216505</v>
      </c>
      <c r="EE38" s="28">
        <v>23.085527937896121</v>
      </c>
      <c r="EF38" s="28">
        <v>21.389054106765684</v>
      </c>
      <c r="EG38" s="28">
        <v>28.486786609549835</v>
      </c>
      <c r="EH38" s="28">
        <v>93.001876354428148</v>
      </c>
      <c r="EI38" s="28"/>
    </row>
    <row r="39" spans="1:139">
      <c r="A39" s="12" t="s">
        <v>104</v>
      </c>
      <c r="B39" s="15">
        <v>86.731444345293554</v>
      </c>
      <c r="C39" s="15">
        <v>46.61928951596488</v>
      </c>
      <c r="D39" s="15">
        <v>39.211386308909532</v>
      </c>
      <c r="E39" s="15"/>
      <c r="F39" s="15">
        <v>66.023101699307688</v>
      </c>
      <c r="G39" s="15">
        <v>96.8</v>
      </c>
      <c r="H39" s="15"/>
      <c r="I39" s="15">
        <v>35.788057168615595</v>
      </c>
      <c r="J39" s="15">
        <v>36.008331049331957</v>
      </c>
      <c r="K39" s="15">
        <v>69.411461372487821</v>
      </c>
      <c r="L39" s="15">
        <v>23.055071304049612</v>
      </c>
      <c r="M39" s="15">
        <v>56.959746064281035</v>
      </c>
      <c r="N39" s="15">
        <v>26.696189066691332</v>
      </c>
      <c r="O39" s="15">
        <v>63.841133655374847</v>
      </c>
      <c r="P39" s="15"/>
      <c r="Q39" s="15"/>
      <c r="R39" s="15">
        <v>41.428236397748591</v>
      </c>
      <c r="S39" s="15"/>
      <c r="T39" s="15">
        <v>101</v>
      </c>
      <c r="U39" s="15">
        <v>68.811133486766394</v>
      </c>
      <c r="V39" s="15">
        <v>65.268642038891656</v>
      </c>
      <c r="W39" s="15">
        <v>70.107086572863807</v>
      </c>
      <c r="X39" s="15"/>
      <c r="Y39" s="15"/>
      <c r="Z39" s="15">
        <v>54.698635175930391</v>
      </c>
      <c r="AA39" s="15">
        <v>52.433861168253358</v>
      </c>
      <c r="AB39" s="15">
        <v>106.44700690311279</v>
      </c>
      <c r="AC39" s="15">
        <v>84.380101673308971</v>
      </c>
      <c r="AD39" s="15">
        <v>77.58951249751594</v>
      </c>
      <c r="AE39" s="15">
        <v>51.870784814801233</v>
      </c>
      <c r="AG39" s="15">
        <v>60.607784108181264</v>
      </c>
      <c r="AH39" s="15">
        <v>88.042682741985075</v>
      </c>
      <c r="AI39" s="15">
        <v>113.78891468868248</v>
      </c>
      <c r="AJ39" s="15"/>
      <c r="AK39" s="15">
        <v>85.645703119341078</v>
      </c>
      <c r="AL39" s="15">
        <v>81</v>
      </c>
      <c r="AM39" s="15"/>
      <c r="AN39" s="15">
        <v>79.018508206719176</v>
      </c>
      <c r="AO39" s="15">
        <v>101.64367850149756</v>
      </c>
      <c r="AP39" s="15">
        <v>75.115459599317873</v>
      </c>
      <c r="AQ39" s="15">
        <v>44.568031779600467</v>
      </c>
      <c r="AR39" s="15">
        <v>77.775642668033143</v>
      </c>
      <c r="AS39" s="15">
        <v>60.032894736842103</v>
      </c>
      <c r="AT39" s="15">
        <v>104.33644719902938</v>
      </c>
      <c r="AU39" s="15"/>
      <c r="AV39" s="15"/>
      <c r="AW39" s="15">
        <v>183.56003752345217</v>
      </c>
      <c r="AX39" s="15"/>
      <c r="AY39" s="15">
        <v>145.37963080965034</v>
      </c>
      <c r="AZ39" s="15">
        <v>81.006185270425775</v>
      </c>
      <c r="BA39" s="15">
        <v>113.52860644760798</v>
      </c>
      <c r="BB39" s="15">
        <v>96.074182630479186</v>
      </c>
      <c r="BC39" s="15"/>
      <c r="BD39" s="15"/>
      <c r="BE39" s="15">
        <v>83.967718612851655</v>
      </c>
      <c r="BF39" s="15">
        <v>106.57381715543224</v>
      </c>
      <c r="BG39" s="15">
        <v>82.441781051000774</v>
      </c>
      <c r="BH39" s="15">
        <v>63.226531881930811</v>
      </c>
      <c r="BI39" s="15">
        <v>77.045635021203978</v>
      </c>
      <c r="BJ39" s="15">
        <v>82.318869864172015</v>
      </c>
      <c r="BL39" s="15">
        <v>12.13300548162821</v>
      </c>
      <c r="BM39" s="15">
        <v>68.581240553801649</v>
      </c>
      <c r="BN39" s="15">
        <v>127.37608932461875</v>
      </c>
      <c r="BO39" s="15"/>
      <c r="BP39" s="15">
        <v>73.704835228159865</v>
      </c>
      <c r="BQ39" s="15">
        <v>52.9</v>
      </c>
      <c r="BR39" s="15"/>
      <c r="BS39" s="15">
        <v>48.754408294222152</v>
      </c>
      <c r="BT39" s="15">
        <v>69.367220506134714</v>
      </c>
      <c r="BU39" s="15">
        <v>65.761083443025612</v>
      </c>
      <c r="BV39" s="15">
        <v>117.82001085993541</v>
      </c>
      <c r="BW39" s="15">
        <v>29.565576337290405</v>
      </c>
      <c r="BX39" s="15">
        <v>114.77329224863564</v>
      </c>
      <c r="BY39" s="15">
        <v>147.67055833046595</v>
      </c>
      <c r="BZ39" s="15"/>
      <c r="CA39" s="15"/>
      <c r="CB39" s="15">
        <v>8.4427767354596615</v>
      </c>
      <c r="CC39" s="15"/>
      <c r="CD39" s="15">
        <v>53.437313125569815</v>
      </c>
      <c r="CE39" s="15">
        <v>25.806386651323354</v>
      </c>
      <c r="CF39" s="15">
        <v>42.952185641946208</v>
      </c>
      <c r="CG39" s="15">
        <v>57.51183350464332</v>
      </c>
      <c r="CH39" s="15"/>
      <c r="CI39" s="15"/>
      <c r="CJ39" s="15">
        <v>51.885017377406825</v>
      </c>
      <c r="CK39" s="15">
        <v>54.082248959479493</v>
      </c>
      <c r="CL39" s="15">
        <v>48.185114744946539</v>
      </c>
      <c r="CM39" s="15">
        <v>55.776602593238188</v>
      </c>
      <c r="CN39" s="15">
        <v>34.232420729455548</v>
      </c>
      <c r="CO39" s="15">
        <v>73.940889215882777</v>
      </c>
      <c r="CQ39" s="15">
        <v>46.343047942183041</v>
      </c>
      <c r="CR39" s="15">
        <v>76.702047957455846</v>
      </c>
      <c r="CS39" s="15">
        <v>69.869424377938302</v>
      </c>
      <c r="CT39" s="15"/>
      <c r="CU39" s="15">
        <v>69.324494207673851</v>
      </c>
      <c r="CV39" s="15">
        <v>115.47862903880292</v>
      </c>
      <c r="CW39" s="15"/>
      <c r="CX39" s="15">
        <v>25.90883780128868</v>
      </c>
      <c r="CY39" s="15">
        <v>57.753258714391187</v>
      </c>
      <c r="CZ39" s="15">
        <v>82.126718323811588</v>
      </c>
      <c r="DA39" s="15">
        <v>2.4389128633077077</v>
      </c>
      <c r="DB39" s="15">
        <v>140.78486634212999</v>
      </c>
      <c r="DC39" s="15">
        <v>55.426547613541764</v>
      </c>
      <c r="DD39" s="15">
        <v>143.41742209193575</v>
      </c>
      <c r="DE39" s="15"/>
      <c r="DF39" s="15"/>
      <c r="DG39" s="15">
        <v>1672.5218886804253</v>
      </c>
      <c r="DH39" s="15"/>
      <c r="DI39" s="15">
        <v>221.49597576636899</v>
      </c>
      <c r="DJ39" s="15"/>
      <c r="DK39" s="15">
        <v>63.042973893712563</v>
      </c>
      <c r="DL39" s="15">
        <v>39.949856451667458</v>
      </c>
      <c r="DM39" s="15"/>
      <c r="DN39" s="15"/>
      <c r="DO39" s="15">
        <v>24.582536340343491</v>
      </c>
      <c r="DP39" s="15">
        <v>66.352243099076688</v>
      </c>
      <c r="DQ39" s="15">
        <v>53.463355446307425</v>
      </c>
      <c r="DR39" s="15">
        <v>101.06126322769254</v>
      </c>
      <c r="DS39" s="15">
        <v>133.2482921362236</v>
      </c>
      <c r="DT39" s="15">
        <v>89.017454757474809</v>
      </c>
      <c r="DV39" s="16">
        <v>37865</v>
      </c>
      <c r="DW39" s="15">
        <v>71.925721940515402</v>
      </c>
      <c r="DX39" s="15">
        <v>76.103448989491497</v>
      </c>
      <c r="DY39" s="15">
        <v>68.538815187827325</v>
      </c>
      <c r="DZ39" s="15">
        <v>100.08993751361642</v>
      </c>
      <c r="EA39" s="10">
        <v>316.65792363145061</v>
      </c>
      <c r="EC39" s="16">
        <v>37865</v>
      </c>
      <c r="ED39" s="28">
        <v>20.620620453011586</v>
      </c>
      <c r="EE39" s="28">
        <v>23.283174849006691</v>
      </c>
      <c r="EF39" s="28">
        <v>21.627782047052893</v>
      </c>
      <c r="EG39" s="28">
        <v>29.170359355822033</v>
      </c>
      <c r="EH39" s="28">
        <v>94.7019367048932</v>
      </c>
      <c r="EI39" s="28"/>
    </row>
    <row r="40" spans="1:139">
      <c r="A40" s="12" t="s">
        <v>105</v>
      </c>
      <c r="B40" s="15">
        <v>89.172996644760232</v>
      </c>
      <c r="C40" s="15">
        <v>46.688589024742384</v>
      </c>
      <c r="D40" s="15">
        <v>39.54252549822899</v>
      </c>
      <c r="E40" s="15"/>
      <c r="F40" s="15">
        <v>66.821040416912737</v>
      </c>
      <c r="G40" s="15">
        <v>97.1</v>
      </c>
      <c r="H40" s="15"/>
      <c r="I40" s="15">
        <v>36.514902898865891</v>
      </c>
      <c r="J40" s="15">
        <v>36.433600956485307</v>
      </c>
      <c r="K40" s="15">
        <v>69.463067553352388</v>
      </c>
      <c r="L40" s="15">
        <v>24.102730564525608</v>
      </c>
      <c r="M40" s="15">
        <v>58.844469734294655</v>
      </c>
      <c r="N40" s="15">
        <v>27.389259850058117</v>
      </c>
      <c r="O40" s="15">
        <v>63.669051223861274</v>
      </c>
      <c r="P40" s="15"/>
      <c r="Q40" s="15"/>
      <c r="R40" s="15">
        <v>43.285568807234476</v>
      </c>
      <c r="S40" s="15">
        <v>36.783120787747812</v>
      </c>
      <c r="T40" s="15">
        <v>102.6</v>
      </c>
      <c r="U40" s="15">
        <v>70.724555763592051</v>
      </c>
      <c r="V40" s="15">
        <v>66.610697034348362</v>
      </c>
      <c r="W40" s="15">
        <v>71.438058216800698</v>
      </c>
      <c r="X40" s="15"/>
      <c r="Y40" s="15"/>
      <c r="Z40" s="15">
        <v>56.576746365918538</v>
      </c>
      <c r="AA40" s="15">
        <v>53.217337463132516</v>
      </c>
      <c r="AB40" s="15">
        <v>107.52994474027724</v>
      </c>
      <c r="AC40" s="15">
        <v>85.391069188878831</v>
      </c>
      <c r="AD40" s="15">
        <v>79.136285152916429</v>
      </c>
      <c r="AE40" s="15">
        <v>52.433577143401301</v>
      </c>
      <c r="AG40" s="15">
        <v>61.259329313470957</v>
      </c>
      <c r="AH40" s="15">
        <v>89.749214544608265</v>
      </c>
      <c r="AI40" s="15">
        <v>116.12256219860879</v>
      </c>
      <c r="AJ40" s="15"/>
      <c r="AK40" s="15">
        <v>84.601596975326501</v>
      </c>
      <c r="AL40" s="15">
        <v>79.8</v>
      </c>
      <c r="AM40" s="15"/>
      <c r="AN40" s="15">
        <v>79.688169279533966</v>
      </c>
      <c r="AO40" s="15">
        <v>99.902060706436927</v>
      </c>
      <c r="AP40" s="15">
        <v>74.171892423893567</v>
      </c>
      <c r="AQ40" s="15">
        <v>45.077540421197554</v>
      </c>
      <c r="AR40" s="15">
        <v>84.017431491877559</v>
      </c>
      <c r="AS40" s="15">
        <v>61.972849368744953</v>
      </c>
      <c r="AT40" s="15">
        <v>104.56742931400291</v>
      </c>
      <c r="AU40" s="15"/>
      <c r="AV40" s="15"/>
      <c r="AW40" s="15">
        <v>193.80294367803376</v>
      </c>
      <c r="AX40" s="15">
        <v>108.88722809002236</v>
      </c>
      <c r="AY40" s="15">
        <v>154.82167708134364</v>
      </c>
      <c r="AZ40" s="15">
        <v>79.508248843042352</v>
      </c>
      <c r="BA40" s="15">
        <v>109.76630061665111</v>
      </c>
      <c r="BB40" s="15">
        <v>96.133439402797876</v>
      </c>
      <c r="BC40" s="15"/>
      <c r="BD40" s="15"/>
      <c r="BE40" s="15">
        <v>86.756848725983644</v>
      </c>
      <c r="BF40" s="15">
        <v>104.48098499705208</v>
      </c>
      <c r="BG40" s="15">
        <v>83.248274992232453</v>
      </c>
      <c r="BH40" s="15">
        <v>62.359460185357577</v>
      </c>
      <c r="BI40" s="15">
        <v>75.392144799253771</v>
      </c>
      <c r="BJ40" s="15">
        <v>82.814349174383153</v>
      </c>
      <c r="BL40" s="15">
        <v>11.633706606268335</v>
      </c>
      <c r="BM40" s="15">
        <v>65.805000193939605</v>
      </c>
      <c r="BN40" s="15">
        <v>120.42312123927795</v>
      </c>
      <c r="BO40" s="15"/>
      <c r="BP40" s="15">
        <v>73.168216381469733</v>
      </c>
      <c r="BQ40" s="15">
        <v>48.7</v>
      </c>
      <c r="BR40" s="15"/>
      <c r="BS40" s="15">
        <v>48.02403969713145</v>
      </c>
      <c r="BT40" s="15">
        <v>68.509913980022588</v>
      </c>
      <c r="BU40" s="15">
        <v>66.004812662811133</v>
      </c>
      <c r="BV40" s="15">
        <v>113.97630413977984</v>
      </c>
      <c r="BW40" s="15">
        <v>27.64889977586099</v>
      </c>
      <c r="BX40" s="15">
        <v>107.16953522602356</v>
      </c>
      <c r="BY40" s="15">
        <v>150.35650030240356</v>
      </c>
      <c r="BZ40" s="15"/>
      <c r="CA40" s="15"/>
      <c r="CB40" s="15">
        <v>8.4252199749035999</v>
      </c>
      <c r="CC40" s="15">
        <v>75.028375848716735</v>
      </c>
      <c r="CD40" s="15">
        <v>52.974127681470705</v>
      </c>
      <c r="CE40" s="15">
        <v>25.51248807715406</v>
      </c>
      <c r="CF40" s="15">
        <v>44.977418192901276</v>
      </c>
      <c r="CG40" s="15">
        <v>59.202644251505134</v>
      </c>
      <c r="CH40" s="15"/>
      <c r="CI40" s="15"/>
      <c r="CJ40" s="15">
        <v>50.559889114084356</v>
      </c>
      <c r="CK40" s="15">
        <v>54.55788241020683</v>
      </c>
      <c r="CL40" s="15">
        <v>48.017407479186595</v>
      </c>
      <c r="CM40" s="15">
        <v>56.007484342227798</v>
      </c>
      <c r="CN40" s="15">
        <v>34.582173973445535</v>
      </c>
      <c r="CO40" s="15">
        <v>72.154798407992928</v>
      </c>
      <c r="CQ40" s="15">
        <v>47.676692227529834</v>
      </c>
      <c r="CR40" s="15">
        <v>76.761294826984326</v>
      </c>
      <c r="CS40" s="15">
        <v>71.56289563151681</v>
      </c>
      <c r="CT40" s="15"/>
      <c r="CU40" s="15">
        <v>70.151114128983778</v>
      </c>
      <c r="CV40" s="15">
        <v>114.46131258825801</v>
      </c>
      <c r="CW40" s="15"/>
      <c r="CX40" s="15">
        <v>26.214999769355973</v>
      </c>
      <c r="CY40" s="15">
        <v>57.588427115770493</v>
      </c>
      <c r="CZ40" s="15">
        <v>81.372827868297378</v>
      </c>
      <c r="DA40" s="15">
        <v>2.8497713802810596</v>
      </c>
      <c r="DB40" s="15">
        <v>143.4670071544061</v>
      </c>
      <c r="DC40" s="15">
        <v>56.547810994687111</v>
      </c>
      <c r="DD40" s="15">
        <v>140.80919337357366</v>
      </c>
      <c r="DE40" s="15"/>
      <c r="DF40" s="15"/>
      <c r="DG40" s="15">
        <v>2029.9936305489548</v>
      </c>
      <c r="DH40" s="15">
        <v>51.112036665314541</v>
      </c>
      <c r="DI40" s="15">
        <v>218.14375762584345</v>
      </c>
      <c r="DJ40" s="15"/>
      <c r="DK40" s="15">
        <v>65.109614893217454</v>
      </c>
      <c r="DL40" s="15">
        <v>40.377139930908804</v>
      </c>
      <c r="DM40" s="15"/>
      <c r="DN40" s="15"/>
      <c r="DO40" s="15">
        <v>28.298157967556897</v>
      </c>
      <c r="DP40" s="15">
        <v>67.145755921174782</v>
      </c>
      <c r="DQ40" s="15">
        <v>52.290115082551196</v>
      </c>
      <c r="DR40" s="15">
        <v>100.74316208396475</v>
      </c>
      <c r="DS40" s="15">
        <v>130.60964137575169</v>
      </c>
      <c r="DT40" s="15">
        <v>89.836230434832103</v>
      </c>
      <c r="DV40" s="16">
        <v>37956</v>
      </c>
      <c r="DW40" s="15">
        <v>72.75017260529421</v>
      </c>
      <c r="DX40" s="15">
        <v>75.706020681474001</v>
      </c>
      <c r="DY40" s="15">
        <v>68.415983189701151</v>
      </c>
      <c r="DZ40" s="15">
        <v>99.777535643644299</v>
      </c>
      <c r="EA40" s="10">
        <v>316.64971212011363</v>
      </c>
      <c r="EC40" s="16">
        <v>37956</v>
      </c>
      <c r="ED40" s="28">
        <v>21.974017595448665</v>
      </c>
      <c r="EE40" s="28">
        <v>24.736963593318944</v>
      </c>
      <c r="EF40" s="28">
        <v>22.974519224278154</v>
      </c>
      <c r="EG40" s="28">
        <v>30.818023868743271</v>
      </c>
      <c r="EH40" s="28">
        <v>100.50352428178903</v>
      </c>
      <c r="EI40" s="28"/>
    </row>
    <row r="41" spans="1:139">
      <c r="A41" s="12" t="s">
        <v>106</v>
      </c>
      <c r="B41" s="15">
        <v>90.895350417452036</v>
      </c>
      <c r="C41" s="15">
        <v>46.766439404956408</v>
      </c>
      <c r="D41" s="15">
        <v>39.640240775989824</v>
      </c>
      <c r="E41" s="15">
        <v>72.532264089096913</v>
      </c>
      <c r="F41" s="15">
        <v>67.204187704304985</v>
      </c>
      <c r="G41" s="15">
        <v>99.5</v>
      </c>
      <c r="H41" s="15">
        <v>19.72332103157941</v>
      </c>
      <c r="I41" s="15">
        <v>37.016707844147042</v>
      </c>
      <c r="J41" s="15">
        <v>36.6738450867837</v>
      </c>
      <c r="K41" s="15">
        <v>68.622694232548938</v>
      </c>
      <c r="L41" s="15">
        <v>24.928721345435715</v>
      </c>
      <c r="M41" s="15">
        <v>60.842298787961326</v>
      </c>
      <c r="N41" s="15">
        <v>27.767770226948528</v>
      </c>
      <c r="O41" s="15">
        <v>63.251655819173692</v>
      </c>
      <c r="P41" s="15">
        <v>13.126527656235854</v>
      </c>
      <c r="Q41" s="15">
        <v>6.1092212871873892</v>
      </c>
      <c r="R41" s="15">
        <v>43.408882826659692</v>
      </c>
      <c r="S41" s="15">
        <v>37.776642090494896</v>
      </c>
      <c r="T41" s="15">
        <v>103.6</v>
      </c>
      <c r="U41" s="15">
        <v>71.778937315746504</v>
      </c>
      <c r="V41" s="15">
        <v>67.16701846390221</v>
      </c>
      <c r="W41" s="15">
        <v>72.33817654849004</v>
      </c>
      <c r="X41" s="15"/>
      <c r="Y41" s="15">
        <v>15.873143823218063</v>
      </c>
      <c r="Z41" s="15">
        <v>57.871264441056958</v>
      </c>
      <c r="AA41" s="15">
        <v>53.794348481029722</v>
      </c>
      <c r="AB41" s="15">
        <v>108.05296131072552</v>
      </c>
      <c r="AC41" s="15">
        <v>86.207716743005847</v>
      </c>
      <c r="AD41" s="15">
        <v>80.418173908613127</v>
      </c>
      <c r="AE41" s="15">
        <v>52.515333804956121</v>
      </c>
      <c r="AG41" s="15">
        <v>60.077758935482542</v>
      </c>
      <c r="AH41" s="15">
        <v>90.115826482690181</v>
      </c>
      <c r="AI41" s="15">
        <v>116.7580931777795</v>
      </c>
      <c r="AJ41" s="15">
        <v>151.81845208601726</v>
      </c>
      <c r="AK41" s="15">
        <v>87.650363336105443</v>
      </c>
      <c r="AL41" s="15">
        <v>82.8</v>
      </c>
      <c r="AM41" s="15">
        <v>77.202713752182262</v>
      </c>
      <c r="AN41" s="15">
        <v>80.901689037229218</v>
      </c>
      <c r="AO41" s="15">
        <v>99.830967607379222</v>
      </c>
      <c r="AP41" s="15">
        <v>72.059444549269074</v>
      </c>
      <c r="AQ41" s="15">
        <v>44.262000163545672</v>
      </c>
      <c r="AR41" s="15">
        <v>83.228925507285851</v>
      </c>
      <c r="AS41" s="15">
        <v>61.213975479646486</v>
      </c>
      <c r="AT41" s="15">
        <v>101.94869103201911</v>
      </c>
      <c r="AU41" s="15">
        <v>45.444944023657925</v>
      </c>
      <c r="AV41" s="15">
        <v>30.178262415550549</v>
      </c>
      <c r="AW41" s="15">
        <v>187.99304919748127</v>
      </c>
      <c r="AX41" s="15">
        <v>106.26230504886473</v>
      </c>
      <c r="AY41" s="15">
        <v>149.6835430772868</v>
      </c>
      <c r="AZ41" s="15">
        <v>79.538691505999921</v>
      </c>
      <c r="BA41" s="15">
        <v>113.2475893205507</v>
      </c>
      <c r="BB41" s="15">
        <v>99.419112698378228</v>
      </c>
      <c r="BC41" s="15"/>
      <c r="BD41" s="15">
        <v>54.567549684279037</v>
      </c>
      <c r="BE41" s="15">
        <v>87.884106382248731</v>
      </c>
      <c r="BF41" s="15">
        <v>102.82370801071457</v>
      </c>
      <c r="BG41" s="15">
        <v>83.335079291237363</v>
      </c>
      <c r="BH41" s="15">
        <v>62.573286854128519</v>
      </c>
      <c r="BI41" s="15">
        <v>73.814161477051385</v>
      </c>
      <c r="BJ41" s="15">
        <v>82.637613792074347</v>
      </c>
      <c r="BL41" s="15">
        <v>11.53089381414669</v>
      </c>
      <c r="BM41" s="15">
        <v>68.63873942463151</v>
      </c>
      <c r="BN41" s="15">
        <v>123.62070055417811</v>
      </c>
      <c r="BO41" s="15">
        <v>100.27976185938728</v>
      </c>
      <c r="BP41" s="15">
        <v>74.477070060172977</v>
      </c>
      <c r="BQ41" s="15">
        <v>51.7</v>
      </c>
      <c r="BR41" s="15">
        <v>5.7457293761463832</v>
      </c>
      <c r="BS41" s="15">
        <v>44.587714552056376</v>
      </c>
      <c r="BT41" s="15">
        <v>70.082054677249985</v>
      </c>
      <c r="BU41" s="15">
        <v>68.532844551066063</v>
      </c>
      <c r="BV41" s="15">
        <v>115.10126202742114</v>
      </c>
      <c r="BW41" s="15">
        <v>28.748467928639521</v>
      </c>
      <c r="BX41" s="15">
        <v>112.02252799491046</v>
      </c>
      <c r="BY41" s="15">
        <v>156.2880841260469</v>
      </c>
      <c r="BZ41" s="15">
        <v>15.510425782310872</v>
      </c>
      <c r="CA41" s="15">
        <v>21.84656868555173</v>
      </c>
      <c r="CB41" s="15">
        <v>7.7990993852650456</v>
      </c>
      <c r="CC41" s="15">
        <v>74.106695041857051</v>
      </c>
      <c r="CD41" s="15">
        <v>54.102894040222779</v>
      </c>
      <c r="CE41" s="15">
        <v>24.577791310846912</v>
      </c>
      <c r="CF41" s="15">
        <v>45.48199048572252</v>
      </c>
      <c r="CG41" s="15">
        <v>60.351354725255632</v>
      </c>
      <c r="CH41" s="15"/>
      <c r="CI41" s="15">
        <v>29.615302618989659</v>
      </c>
      <c r="CJ41" s="15">
        <v>50.779461716800888</v>
      </c>
      <c r="CK41" s="15">
        <v>56.054084192510359</v>
      </c>
      <c r="CL41" s="15">
        <v>47.948004492163221</v>
      </c>
      <c r="CM41" s="15">
        <v>62.34428221826694</v>
      </c>
      <c r="CN41" s="15">
        <v>34.713059018565041</v>
      </c>
      <c r="CO41" s="15">
        <v>74.039355463490892</v>
      </c>
      <c r="CQ41" s="15">
        <v>49.851513522137068</v>
      </c>
      <c r="CR41" s="15">
        <v>79.418557900409752</v>
      </c>
      <c r="CS41" s="15">
        <v>69.311245812057066</v>
      </c>
      <c r="CT41" s="15">
        <v>372.91417333038584</v>
      </c>
      <c r="CU41" s="15">
        <v>72.321615437894835</v>
      </c>
      <c r="CV41" s="15">
        <v>115.33329811729649</v>
      </c>
      <c r="CW41" s="15">
        <v>44.429957349008859</v>
      </c>
      <c r="CX41" s="15">
        <v>28.540231158858155</v>
      </c>
      <c r="CY41" s="15">
        <v>59.207657628162693</v>
      </c>
      <c r="CZ41" s="15">
        <v>85.217930402436721</v>
      </c>
      <c r="DA41" s="15">
        <v>2.8195273530133291</v>
      </c>
      <c r="DB41" s="15">
        <v>157.36688002178946</v>
      </c>
      <c r="DC41" s="15">
        <v>55.579846646610541</v>
      </c>
      <c r="DD41" s="15">
        <v>142.2545783616317</v>
      </c>
      <c r="DE41" s="15">
        <v>13.770280736694932</v>
      </c>
      <c r="DF41" s="15">
        <v>5.6704397297617639</v>
      </c>
      <c r="DG41" s="15">
        <v>2050.3634223359927</v>
      </c>
      <c r="DH41" s="15">
        <v>139.55452080804815</v>
      </c>
      <c r="DI41" s="15">
        <v>222.53258556739391</v>
      </c>
      <c r="DJ41" s="15"/>
      <c r="DK41" s="15">
        <v>65.530797808274954</v>
      </c>
      <c r="DL41" s="15">
        <v>41.071215344868754</v>
      </c>
      <c r="DM41" s="15"/>
      <c r="DN41" s="15">
        <v>14.847149536911116</v>
      </c>
      <c r="DO41" s="15">
        <v>31.435601586126783</v>
      </c>
      <c r="DP41" s="15">
        <v>70.407481434156466</v>
      </c>
      <c r="DQ41" s="15">
        <v>52.215701945254764</v>
      </c>
      <c r="DR41" s="15">
        <v>101.30126191436361</v>
      </c>
      <c r="DS41" s="15">
        <v>139.26766657391332</v>
      </c>
      <c r="DT41" s="15">
        <v>91.447653067042594</v>
      </c>
      <c r="DV41" s="16">
        <v>38047</v>
      </c>
      <c r="DW41" s="15">
        <v>73.270087124499796</v>
      </c>
      <c r="DX41" s="15">
        <v>75.476064956296568</v>
      </c>
      <c r="DY41" s="15">
        <v>72.449322744739149</v>
      </c>
      <c r="DZ41" s="15">
        <v>101.36385420552949</v>
      </c>
      <c r="EA41" s="10">
        <v>322.55932903106503</v>
      </c>
      <c r="EC41" s="16">
        <v>38047</v>
      </c>
      <c r="ED41" s="28">
        <v>22.330605183529741</v>
      </c>
      <c r="EE41" s="28">
        <v>24.723699915503762</v>
      </c>
      <c r="EF41" s="28">
        <v>24.406788173903564</v>
      </c>
      <c r="EG41" s="28">
        <v>31.778736520495684</v>
      </c>
      <c r="EH41" s="28">
        <v>103.23982979343275</v>
      </c>
      <c r="EI41" s="28"/>
    </row>
    <row r="42" spans="1:139">
      <c r="A42" s="12" t="s">
        <v>107</v>
      </c>
      <c r="B42" s="15">
        <v>92.537667699853301</v>
      </c>
      <c r="C42" s="15">
        <v>47.724063055306985</v>
      </c>
      <c r="D42" s="15">
        <v>39.446507129262734</v>
      </c>
      <c r="E42" s="15">
        <v>73.555757107841302</v>
      </c>
      <c r="F42" s="15">
        <v>68.439120051259152</v>
      </c>
      <c r="G42" s="15">
        <v>100</v>
      </c>
      <c r="H42" s="15">
        <v>21.212417130518759</v>
      </c>
      <c r="I42" s="15">
        <v>38.127366431662935</v>
      </c>
      <c r="J42" s="15">
        <v>37.57807215738196</v>
      </c>
      <c r="K42" s="15">
        <v>68.375344017770715</v>
      </c>
      <c r="L42" s="15">
        <v>26.023749282418727</v>
      </c>
      <c r="M42" s="15">
        <v>63.69265672438528</v>
      </c>
      <c r="N42" s="15">
        <v>28.485327522933201</v>
      </c>
      <c r="O42" s="15">
        <v>62.667117804721236</v>
      </c>
      <c r="P42" s="15">
        <v>14.426114767325435</v>
      </c>
      <c r="Q42" s="15">
        <v>7.1573762892571544</v>
      </c>
      <c r="R42" s="15">
        <v>43.541470864661655</v>
      </c>
      <c r="S42" s="15">
        <v>39.465645518121775</v>
      </c>
      <c r="T42" s="15">
        <v>104.5</v>
      </c>
      <c r="U42" s="15">
        <v>72.751360399005193</v>
      </c>
      <c r="V42" s="15">
        <v>67.474074581168452</v>
      </c>
      <c r="W42" s="15">
        <v>73.944639974666785</v>
      </c>
      <c r="X42" s="15"/>
      <c r="Y42" s="15">
        <v>16.055874656697377</v>
      </c>
      <c r="Z42" s="15">
        <v>60.402385561203872</v>
      </c>
      <c r="AA42" s="15">
        <v>54.647113946347112</v>
      </c>
      <c r="AB42" s="15">
        <v>107.95068461469812</v>
      </c>
      <c r="AC42" s="15">
        <v>87.227076338377188</v>
      </c>
      <c r="AD42" s="15">
        <v>81.871654030635924</v>
      </c>
      <c r="AE42" s="15">
        <v>53.371449448426006</v>
      </c>
      <c r="AG42" s="15">
        <v>60.459017380460843</v>
      </c>
      <c r="AH42" s="15">
        <v>90.546369060998416</v>
      </c>
      <c r="AI42" s="15">
        <v>117.27905872238343</v>
      </c>
      <c r="AJ42" s="15">
        <v>152.01373220697255</v>
      </c>
      <c r="AK42" s="15">
        <v>86.181387491990762</v>
      </c>
      <c r="AL42" s="15">
        <v>83.4</v>
      </c>
      <c r="AM42" s="15">
        <v>79.68490609029655</v>
      </c>
      <c r="AN42" s="15">
        <v>82.450188024485101</v>
      </c>
      <c r="AO42" s="15">
        <v>100.46003808865926</v>
      </c>
      <c r="AP42" s="15">
        <v>71.176551927168589</v>
      </c>
      <c r="AQ42" s="15">
        <v>45.078987094167928</v>
      </c>
      <c r="AR42" s="15">
        <v>79.757782003803428</v>
      </c>
      <c r="AS42" s="15">
        <v>62.314084510996992</v>
      </c>
      <c r="AT42" s="15">
        <v>100.02670013640412</v>
      </c>
      <c r="AU42" s="15">
        <v>52.105104550447656</v>
      </c>
      <c r="AV42" s="15">
        <v>31.396511762660793</v>
      </c>
      <c r="AW42" s="15">
        <v>182.81176574248119</v>
      </c>
      <c r="AX42" s="15">
        <v>106.89907132467631</v>
      </c>
      <c r="AY42" s="15">
        <v>151.00750076391333</v>
      </c>
      <c r="AZ42" s="15">
        <v>83.057187582589606</v>
      </c>
      <c r="BA42" s="15">
        <v>115.3648679591803</v>
      </c>
      <c r="BB42" s="15">
        <v>99.567000819840388</v>
      </c>
      <c r="BC42" s="15"/>
      <c r="BD42" s="15">
        <v>55.979253139129462</v>
      </c>
      <c r="BE42" s="15">
        <v>90.130144544747367</v>
      </c>
      <c r="BF42" s="15">
        <v>102.43870530808074</v>
      </c>
      <c r="BG42" s="15">
        <v>82.727709152122117</v>
      </c>
      <c r="BH42" s="15">
        <v>62.036009924404638</v>
      </c>
      <c r="BI42" s="15">
        <v>72.797307751818039</v>
      </c>
      <c r="BJ42" s="15">
        <v>82.77966619080361</v>
      </c>
      <c r="BL42" s="15">
        <v>11.300020493914928</v>
      </c>
      <c r="BM42" s="15">
        <v>71.474131971687029</v>
      </c>
      <c r="BN42" s="15">
        <v>120.59911460554187</v>
      </c>
      <c r="BO42" s="15">
        <v>102.47434580875354</v>
      </c>
      <c r="BP42" s="15">
        <v>71.852513445818687</v>
      </c>
      <c r="BQ42" s="15">
        <v>51.5</v>
      </c>
      <c r="BR42" s="15">
        <v>5.7832318826427098</v>
      </c>
      <c r="BS42" s="15">
        <v>46.012784374939528</v>
      </c>
      <c r="BT42" s="15">
        <v>70.114253985157887</v>
      </c>
      <c r="BU42" s="15">
        <v>67.273595047036196</v>
      </c>
      <c r="BV42" s="15">
        <v>115.92552037930814</v>
      </c>
      <c r="BW42" s="15">
        <v>28.76055116271311</v>
      </c>
      <c r="BX42" s="15">
        <v>111.90771684407667</v>
      </c>
      <c r="BY42" s="15">
        <v>157.96529399753609</v>
      </c>
      <c r="BZ42" s="15">
        <v>16.078702038515004</v>
      </c>
      <c r="CA42" s="15">
        <v>20.624058407694985</v>
      </c>
      <c r="CB42" s="15">
        <v>7.8161712875939839</v>
      </c>
      <c r="CC42" s="15">
        <v>76.756019236032117</v>
      </c>
      <c r="CD42" s="15">
        <v>54.130801176906949</v>
      </c>
      <c r="CE42" s="15">
        <v>21.785629578428782</v>
      </c>
      <c r="CF42" s="15">
        <v>50.066038114437738</v>
      </c>
      <c r="CG42" s="15">
        <v>61.044565236351524</v>
      </c>
      <c r="CH42" s="15"/>
      <c r="CI42" s="15">
        <v>30.33009934925613</v>
      </c>
      <c r="CJ42" s="15">
        <v>49.678154265487159</v>
      </c>
      <c r="CK42" s="15">
        <v>53.209643512681048</v>
      </c>
      <c r="CL42" s="15">
        <v>47.805278403799278</v>
      </c>
      <c r="CM42" s="15">
        <v>63.196227969372607</v>
      </c>
      <c r="CN42" s="15">
        <v>35.532647377378929</v>
      </c>
      <c r="CO42" s="15">
        <v>73.580356485175216</v>
      </c>
      <c r="CQ42" s="15">
        <v>51.334130704863313</v>
      </c>
      <c r="CR42" s="15">
        <v>80.114337575755002</v>
      </c>
      <c r="CS42" s="15">
        <v>67.133284106233475</v>
      </c>
      <c r="CT42" s="15">
        <v>370.36481796580443</v>
      </c>
      <c r="CU42" s="15">
        <v>74.198939867580535</v>
      </c>
      <c r="CV42" s="15">
        <v>116.81963708724848</v>
      </c>
      <c r="CW42" s="15">
        <v>47.198984408059637</v>
      </c>
      <c r="CX42" s="15">
        <v>30.630897937858393</v>
      </c>
      <c r="CY42" s="15">
        <v>58.623315632180592</v>
      </c>
      <c r="CZ42" s="15">
        <v>83.550040367725444</v>
      </c>
      <c r="DA42" s="15">
        <v>2.9431463015329662</v>
      </c>
      <c r="DB42" s="15">
        <v>173.39739098522003</v>
      </c>
      <c r="DC42" s="15">
        <v>56.142967852800695</v>
      </c>
      <c r="DD42" s="15">
        <v>142.24760495791361</v>
      </c>
      <c r="DE42" s="15">
        <v>14.027549601920891</v>
      </c>
      <c r="DF42" s="15">
        <v>6.568026422528682</v>
      </c>
      <c r="DG42" s="15">
        <v>2096.206091400376</v>
      </c>
      <c r="DH42" s="15">
        <v>151.91683915190916</v>
      </c>
      <c r="DI42" s="15">
        <v>226.48290467707128</v>
      </c>
      <c r="DJ42" s="15"/>
      <c r="DK42" s="15">
        <v>66.042127477757134</v>
      </c>
      <c r="DL42" s="15">
        <v>41.250987900980448</v>
      </c>
      <c r="DM42" s="15"/>
      <c r="DN42" s="15">
        <v>15.392738500553577</v>
      </c>
      <c r="DO42" s="15">
        <v>34.252461843684237</v>
      </c>
      <c r="DP42" s="15">
        <v>67.877183300970728</v>
      </c>
      <c r="DQ42" s="15">
        <v>52.061418803449797</v>
      </c>
      <c r="DR42" s="15">
        <v>101.62324936739185</v>
      </c>
      <c r="DS42" s="15">
        <v>139.81943369952035</v>
      </c>
      <c r="DT42" s="15">
        <v>91.897453739556042</v>
      </c>
      <c r="DV42" s="16">
        <v>38139</v>
      </c>
      <c r="DW42" s="15">
        <v>74.09074168041812</v>
      </c>
      <c r="DX42" s="15">
        <v>74.988345564953534</v>
      </c>
      <c r="DY42" s="15">
        <v>72.818141451678258</v>
      </c>
      <c r="DZ42" s="15">
        <v>101.7570546234063</v>
      </c>
      <c r="EA42" s="10">
        <v>323.65428332045622</v>
      </c>
      <c r="EC42" s="16">
        <v>38139</v>
      </c>
      <c r="ED42" s="28">
        <v>22.640854355593522</v>
      </c>
      <c r="EE42" s="28">
        <v>24.603291720412454</v>
      </c>
      <c r="EF42" s="28">
        <v>24.520795752452017</v>
      </c>
      <c r="EG42" s="28">
        <v>31.96313681373157</v>
      </c>
      <c r="EH42" s="28">
        <v>103.72807864218956</v>
      </c>
      <c r="EI42" s="28"/>
    </row>
    <row r="43" spans="1:139">
      <c r="A43" s="12" t="s">
        <v>108</v>
      </c>
      <c r="B43" s="15">
        <v>93.778252248810787</v>
      </c>
      <c r="C43" s="15">
        <v>48.120912292470237</v>
      </c>
      <c r="D43" s="15">
        <v>39.789347098995933</v>
      </c>
      <c r="E43" s="15">
        <v>73.088631307809393</v>
      </c>
      <c r="F43" s="15">
        <v>69.088328210382514</v>
      </c>
      <c r="G43" s="15">
        <v>101</v>
      </c>
      <c r="H43" s="15">
        <v>22.463043821347782</v>
      </c>
      <c r="I43" s="15">
        <v>38.918525703200771</v>
      </c>
      <c r="J43" s="15">
        <v>38.014758320185599</v>
      </c>
      <c r="K43" s="15">
        <v>68.505998497597474</v>
      </c>
      <c r="L43" s="15">
        <v>27.031849776947816</v>
      </c>
      <c r="M43" s="15">
        <v>67.62029459901801</v>
      </c>
      <c r="N43" s="15">
        <v>29.003298702528912</v>
      </c>
      <c r="O43" s="15">
        <v>62.400940931069158</v>
      </c>
      <c r="P43" s="15">
        <v>16.347904427635655</v>
      </c>
      <c r="Q43" s="15">
        <v>8.1181390190353326</v>
      </c>
      <c r="R43" s="15">
        <v>43.28238479279176</v>
      </c>
      <c r="S43" s="15">
        <v>40.235838521267972</v>
      </c>
      <c r="T43" s="15">
        <v>105.7</v>
      </c>
      <c r="U43" s="15">
        <v>73.61413910454111</v>
      </c>
      <c r="V43" s="15">
        <v>67.485400057714344</v>
      </c>
      <c r="W43" s="15">
        <v>74.685959422013966</v>
      </c>
      <c r="X43" s="15"/>
      <c r="Y43" s="15">
        <v>16.221340730414109</v>
      </c>
      <c r="Z43" s="15">
        <v>61.413568876782996</v>
      </c>
      <c r="AA43" s="15">
        <v>55.181072532656671</v>
      </c>
      <c r="AB43" s="15">
        <v>108.15118848350861</v>
      </c>
      <c r="AC43" s="15">
        <v>88.035812104990612</v>
      </c>
      <c r="AD43" s="15">
        <v>83.645826076371691</v>
      </c>
      <c r="AE43" s="15">
        <v>53.861080613216295</v>
      </c>
      <c r="AG43" s="15">
        <v>60.256305310740629</v>
      </c>
      <c r="AH43" s="15">
        <v>90.517357035049486</v>
      </c>
      <c r="AI43" s="15">
        <v>117.59734070356566</v>
      </c>
      <c r="AJ43" s="15">
        <v>149.60923779416933</v>
      </c>
      <c r="AK43" s="15">
        <v>84.691144003708047</v>
      </c>
      <c r="AL43" s="15">
        <v>84.7</v>
      </c>
      <c r="AM43" s="15">
        <v>80.309327160818555</v>
      </c>
      <c r="AN43" s="15">
        <v>81.785696053907813</v>
      </c>
      <c r="AO43" s="15">
        <v>100.57687728576119</v>
      </c>
      <c r="AP43" s="15">
        <v>70.008401008120956</v>
      </c>
      <c r="AQ43" s="15">
        <v>44.606286959228136</v>
      </c>
      <c r="AR43" s="15">
        <v>81.232078559738127</v>
      </c>
      <c r="AS43" s="15">
        <v>62.148990468867105</v>
      </c>
      <c r="AT43" s="15">
        <v>98.660316088354591</v>
      </c>
      <c r="AU43" s="15">
        <v>52.863229414966504</v>
      </c>
      <c r="AV43" s="15">
        <v>31.840666802471652</v>
      </c>
      <c r="AW43" s="15">
        <v>176.51377329570687</v>
      </c>
      <c r="AX43" s="15">
        <v>108.82855964978529</v>
      </c>
      <c r="AY43" s="15">
        <v>148.12105018410239</v>
      </c>
      <c r="AZ43" s="15">
        <v>80.842550249920251</v>
      </c>
      <c r="BA43" s="15">
        <v>115.89217901582651</v>
      </c>
      <c r="BB43" s="15">
        <v>100.25664958767445</v>
      </c>
      <c r="BC43" s="15"/>
      <c r="BD43" s="15">
        <v>57.830773485129768</v>
      </c>
      <c r="BE43" s="15">
        <v>90.904137419310487</v>
      </c>
      <c r="BF43" s="15">
        <v>100.9583817301335</v>
      </c>
      <c r="BG43" s="15">
        <v>82.321884628882543</v>
      </c>
      <c r="BH43" s="15">
        <v>62.114419883413092</v>
      </c>
      <c r="BI43" s="15">
        <v>73.549188228295904</v>
      </c>
      <c r="BJ43" s="15">
        <v>82.640637959899934</v>
      </c>
      <c r="BL43" s="15">
        <v>10.945501014124988</v>
      </c>
      <c r="BM43" s="15">
        <v>71.509726647660585</v>
      </c>
      <c r="BN43" s="15">
        <v>119.52656050890134</v>
      </c>
      <c r="BO43" s="15">
        <v>99.593138976700629</v>
      </c>
      <c r="BP43" s="15">
        <v>70.313643515807968</v>
      </c>
      <c r="BQ43" s="15">
        <v>52.4</v>
      </c>
      <c r="BR43" s="15">
        <v>5.492135304329528</v>
      </c>
      <c r="BS43" s="15">
        <v>44.489892286487311</v>
      </c>
      <c r="BT43" s="15">
        <v>70.426176630739761</v>
      </c>
      <c r="BU43" s="15">
        <v>68.403764007236418</v>
      </c>
      <c r="BV43" s="15">
        <v>116.74810665006743</v>
      </c>
      <c r="BW43" s="15">
        <v>27.698199672667755</v>
      </c>
      <c r="BX43" s="15">
        <v>112.42592546158154</v>
      </c>
      <c r="BY43" s="15">
        <v>157.21953809457676</v>
      </c>
      <c r="BZ43" s="15">
        <v>15.766061675331745</v>
      </c>
      <c r="CA43" s="15">
        <v>20.201670401303726</v>
      </c>
      <c r="CB43" s="15">
        <v>7.8858026901975391</v>
      </c>
      <c r="CC43" s="15">
        <v>76.862619256158752</v>
      </c>
      <c r="CD43" s="15">
        <v>54.265420005031373</v>
      </c>
      <c r="CE43" s="15">
        <v>22.263838668510054</v>
      </c>
      <c r="CF43" s="15">
        <v>50.422057706275481</v>
      </c>
      <c r="CG43" s="15">
        <v>61.352263176692546</v>
      </c>
      <c r="CH43" s="15"/>
      <c r="CI43" s="15">
        <v>30.326215581132249</v>
      </c>
      <c r="CJ43" s="15">
        <v>48.601934888925229</v>
      </c>
      <c r="CK43" s="15">
        <v>53.782705812976893</v>
      </c>
      <c r="CL43" s="15">
        <v>47.823621043418271</v>
      </c>
      <c r="CM43" s="15">
        <v>63.407615375496782</v>
      </c>
      <c r="CN43" s="15">
        <v>36.114596579282001</v>
      </c>
      <c r="CO43" s="15">
        <v>73.955360904819329</v>
      </c>
      <c r="CQ43" s="15">
        <v>53.203816384257877</v>
      </c>
      <c r="CR43" s="15">
        <v>79.671306389401323</v>
      </c>
      <c r="CS43" s="15">
        <v>64.927624364129571</v>
      </c>
      <c r="CT43" s="15">
        <v>364.89433321625103</v>
      </c>
      <c r="CU43" s="15">
        <v>75.628018881733027</v>
      </c>
      <c r="CV43" s="15">
        <v>114.4943423431458</v>
      </c>
      <c r="CW43" s="15">
        <v>45.325898258719555</v>
      </c>
      <c r="CX43" s="15">
        <v>27.970417070805041</v>
      </c>
      <c r="CY43" s="15">
        <v>58.640422263484773</v>
      </c>
      <c r="CZ43" s="15">
        <v>85.19244531566008</v>
      </c>
      <c r="DA43" s="15">
        <v>2.9515509907666768</v>
      </c>
      <c r="DB43" s="15">
        <v>179.51554828150574</v>
      </c>
      <c r="DC43" s="15">
        <v>56.290101942166835</v>
      </c>
      <c r="DD43" s="15">
        <v>144.07785614244753</v>
      </c>
      <c r="DE43" s="15">
        <v>14.480376883950525</v>
      </c>
      <c r="DF43" s="15">
        <v>7.3872818632443797</v>
      </c>
      <c r="DG43" s="15">
        <v>2083.9433310891145</v>
      </c>
      <c r="DH43" s="15">
        <v>176.41074459811699</v>
      </c>
      <c r="DI43" s="15">
        <v>227.2913696760865</v>
      </c>
      <c r="DJ43" s="15"/>
      <c r="DK43" s="15">
        <v>63.650622041924109</v>
      </c>
      <c r="DL43" s="15">
        <v>41.780906492185657</v>
      </c>
      <c r="DM43" s="15"/>
      <c r="DN43" s="15">
        <v>15.587870270681819</v>
      </c>
      <c r="DO43" s="15">
        <v>36.648875265804243</v>
      </c>
      <c r="DP43" s="15">
        <v>69.02196172334304</v>
      </c>
      <c r="DQ43" s="15">
        <v>52.082526286455249</v>
      </c>
      <c r="DR43" s="15">
        <v>102.12464359468683</v>
      </c>
      <c r="DS43" s="15">
        <v>147.50887486535544</v>
      </c>
      <c r="DT43" s="15">
        <v>92.38174493996641</v>
      </c>
      <c r="DV43" s="16">
        <v>38231</v>
      </c>
      <c r="DW43" s="15">
        <v>74.741191122579579</v>
      </c>
      <c r="DX43" s="15">
        <v>74.800810469823247</v>
      </c>
      <c r="DY43" s="15">
        <v>72.920669984928168</v>
      </c>
      <c r="DZ43" s="15">
        <v>102.90180040884727</v>
      </c>
      <c r="EA43" s="10">
        <v>325.36447198617827</v>
      </c>
      <c r="EC43" s="16">
        <v>38231</v>
      </c>
      <c r="ED43" s="28">
        <v>23.273876651707514</v>
      </c>
      <c r="EE43" s="28">
        <v>24.99639413616266</v>
      </c>
      <c r="EF43" s="28">
        <v>24.949962820851852</v>
      </c>
      <c r="EG43" s="28">
        <v>32.932416748583414</v>
      </c>
      <c r="EH43" s="28">
        <v>106.15265035730545</v>
      </c>
      <c r="EI43" s="28"/>
    </row>
    <row r="44" spans="1:139">
      <c r="A44" s="12" t="s">
        <v>109</v>
      </c>
      <c r="B44" s="15">
        <v>95.184180651944132</v>
      </c>
      <c r="C44" s="15">
        <v>47.73112649610826</v>
      </c>
      <c r="D44" s="15">
        <v>40.522146941003257</v>
      </c>
      <c r="E44" s="15">
        <v>73.315772381192943</v>
      </c>
      <c r="F44" s="15">
        <v>69.610797383604933</v>
      </c>
      <c r="G44" s="15">
        <v>102.3</v>
      </c>
      <c r="H44" s="15">
        <v>23.69072207112329</v>
      </c>
      <c r="I44" s="15">
        <v>39.652175008503512</v>
      </c>
      <c r="J44" s="15">
        <v>38.393327315128261</v>
      </c>
      <c r="K44" s="15">
        <v>68.405743120405091</v>
      </c>
      <c r="L44" s="15">
        <v>28.663684008692318</v>
      </c>
      <c r="M44" s="15">
        <v>70.358674312874555</v>
      </c>
      <c r="N44" s="15">
        <v>29.872082405744564</v>
      </c>
      <c r="O44" s="15">
        <v>62.120615964196503</v>
      </c>
      <c r="P44" s="15">
        <v>17.796709594159214</v>
      </c>
      <c r="Q44" s="15">
        <v>9.06220785077155</v>
      </c>
      <c r="R44" s="15">
        <v>44.162045758520748</v>
      </c>
      <c r="S44" s="15">
        <v>41.364104414029967</v>
      </c>
      <c r="T44" s="15">
        <v>106.2</v>
      </c>
      <c r="U44" s="15">
        <v>75.35144532092464</v>
      </c>
      <c r="V44" s="15">
        <v>67.603385003931507</v>
      </c>
      <c r="W44" s="15">
        <v>75.74004061783242</v>
      </c>
      <c r="X44" s="15"/>
      <c r="Y44" s="15">
        <v>16.391017031111215</v>
      </c>
      <c r="Z44" s="15">
        <v>63.374150752178458</v>
      </c>
      <c r="AA44" s="15">
        <v>56.224670961029858</v>
      </c>
      <c r="AB44" s="15">
        <v>107.78560188075792</v>
      </c>
      <c r="AC44" s="15">
        <v>89.5429696353427</v>
      </c>
      <c r="AD44" s="15">
        <v>84.758353357210865</v>
      </c>
      <c r="AE44" s="15">
        <v>54.486189326116389</v>
      </c>
      <c r="AG44" s="15">
        <v>61.340349739121677</v>
      </c>
      <c r="AH44" s="15">
        <v>86.778828258765742</v>
      </c>
      <c r="AI44" s="15">
        <v>118.00662369909674</v>
      </c>
      <c r="AJ44" s="15">
        <v>149.20795294627069</v>
      </c>
      <c r="AK44" s="15">
        <v>84.132658446947772</v>
      </c>
      <c r="AL44" s="15">
        <v>85.8</v>
      </c>
      <c r="AM44" s="15">
        <v>81.419602871106918</v>
      </c>
      <c r="AN44" s="15">
        <v>80.918756850048496</v>
      </c>
      <c r="AO44" s="15">
        <v>100.52694557285788</v>
      </c>
      <c r="AP44" s="15">
        <v>68.813685582781275</v>
      </c>
      <c r="AQ44" s="15">
        <v>44.879969321232267</v>
      </c>
      <c r="AR44" s="15">
        <v>90.196192395122949</v>
      </c>
      <c r="AS44" s="15">
        <v>63.589071969853705</v>
      </c>
      <c r="AT44" s="15">
        <v>99.241614436242926</v>
      </c>
      <c r="AU44" s="15">
        <v>53.408178183688747</v>
      </c>
      <c r="AV44" s="15">
        <v>33.164120500214473</v>
      </c>
      <c r="AW44" s="15">
        <v>173.24946518088063</v>
      </c>
      <c r="AX44" s="15">
        <v>109.44635627178894</v>
      </c>
      <c r="AY44" s="15">
        <v>150.46665368568506</v>
      </c>
      <c r="AZ44" s="15">
        <v>84.372365385495158</v>
      </c>
      <c r="BA44" s="15">
        <v>113.9404358315596</v>
      </c>
      <c r="BB44" s="15">
        <v>100.89826888164339</v>
      </c>
      <c r="BC44" s="15"/>
      <c r="BD44" s="15">
        <v>58.210905010614781</v>
      </c>
      <c r="BE44" s="15">
        <v>93.320836780357368</v>
      </c>
      <c r="BF44" s="15">
        <v>101.96458634596057</v>
      </c>
      <c r="BG44" s="15">
        <v>81.174581735241276</v>
      </c>
      <c r="BH44" s="15">
        <v>62.047006363243547</v>
      </c>
      <c r="BI44" s="15">
        <v>73.378368167324055</v>
      </c>
      <c r="BJ44" s="15">
        <v>83.766886832458368</v>
      </c>
      <c r="BL44" s="15">
        <v>10.768430647749959</v>
      </c>
      <c r="BM44" s="15">
        <v>65.338676724815343</v>
      </c>
      <c r="BN44" s="15">
        <v>117.38670476023626</v>
      </c>
      <c r="BO44" s="15">
        <v>100.27784794139933</v>
      </c>
      <c r="BP44" s="15">
        <v>69.592829694002759</v>
      </c>
      <c r="BQ44" s="15">
        <v>46.7</v>
      </c>
      <c r="BR44" s="15">
        <v>5.8894501134946111</v>
      </c>
      <c r="BS44" s="15">
        <v>45.498179619294774</v>
      </c>
      <c r="BT44" s="15">
        <v>71.474942168810657</v>
      </c>
      <c r="BU44" s="15">
        <v>68.778212325183347</v>
      </c>
      <c r="BV44" s="15">
        <v>118.06212450466573</v>
      </c>
      <c r="BW44" s="15">
        <v>26.258653647447822</v>
      </c>
      <c r="BX44" s="15">
        <v>106.72505303462907</v>
      </c>
      <c r="BY44" s="15">
        <v>159.40845586019972</v>
      </c>
      <c r="BZ44" s="15">
        <v>15.540534442769861</v>
      </c>
      <c r="CA44" s="15">
        <v>20.34266011152539</v>
      </c>
      <c r="CB44" s="15">
        <v>8.6209649094798682</v>
      </c>
      <c r="CC44" s="15">
        <v>77.601102552543139</v>
      </c>
      <c r="CD44" s="15">
        <v>53.896090393002375</v>
      </c>
      <c r="CE44" s="15">
        <v>22.320748181503291</v>
      </c>
      <c r="CF44" s="15">
        <v>46.563769138794783</v>
      </c>
      <c r="CG44" s="15">
        <v>64.29952630044059</v>
      </c>
      <c r="CH44" s="15"/>
      <c r="CI44" s="15">
        <v>30.28461562578002</v>
      </c>
      <c r="CJ44" s="15">
        <v>48.754312416151507</v>
      </c>
      <c r="CK44" s="15">
        <v>54.484096862061605</v>
      </c>
      <c r="CL44" s="15">
        <v>47.875864881050987</v>
      </c>
      <c r="CM44" s="15">
        <v>63.312722222617836</v>
      </c>
      <c r="CN44" s="15">
        <v>37.940865333756477</v>
      </c>
      <c r="CO44" s="15">
        <v>73.495100335245169</v>
      </c>
      <c r="CQ44" s="15">
        <v>54.116508872099722</v>
      </c>
      <c r="CR44" s="15">
        <v>80.509028346443685</v>
      </c>
      <c r="CS44" s="15">
        <v>64.04133242142359</v>
      </c>
      <c r="CT44" s="15">
        <v>363.10035001623788</v>
      </c>
      <c r="CU44" s="15">
        <v>77.135366327501572</v>
      </c>
      <c r="CV44" s="15">
        <v>120.60484699739285</v>
      </c>
      <c r="CW44" s="15">
        <v>48.475491298746441</v>
      </c>
      <c r="CX44" s="15">
        <v>29.203567694226436</v>
      </c>
      <c r="CY44" s="15">
        <v>60.33144794252614</v>
      </c>
      <c r="CZ44" s="15">
        <v>85.259974636620811</v>
      </c>
      <c r="DA44" s="15">
        <v>3.0054966125527294</v>
      </c>
      <c r="DB44" s="15">
        <v>177.87830646827857</v>
      </c>
      <c r="DC44" s="15">
        <v>57.967194392260389</v>
      </c>
      <c r="DD44" s="15">
        <v>143.52319763717816</v>
      </c>
      <c r="DE44" s="15">
        <v>19.637748517692923</v>
      </c>
      <c r="DF44" s="15">
        <v>7.7273127220334139</v>
      </c>
      <c r="DG44" s="15">
        <v>2174.8849651081523</v>
      </c>
      <c r="DH44" s="15">
        <v>200.97848065661279</v>
      </c>
      <c r="DI44" s="15">
        <v>231.02977622930209</v>
      </c>
      <c r="DJ44" s="15"/>
      <c r="DK44" s="15">
        <v>62.773569141255457</v>
      </c>
      <c r="DL44" s="15">
        <v>41.504541262830998</v>
      </c>
      <c r="DM44" s="15"/>
      <c r="DN44" s="15">
        <v>17.675877081040603</v>
      </c>
      <c r="DO44" s="15">
        <v>40.847741021156871</v>
      </c>
      <c r="DP44" s="15">
        <v>68.640087696607054</v>
      </c>
      <c r="DQ44" s="15">
        <v>52.140540781610376</v>
      </c>
      <c r="DR44" s="15">
        <v>103.34806748225472</v>
      </c>
      <c r="DS44" s="15">
        <v>150.62406492270028</v>
      </c>
      <c r="DT44" s="15">
        <v>93.15633668313103</v>
      </c>
      <c r="DV44" s="16">
        <v>38322</v>
      </c>
      <c r="DW44" s="15">
        <v>75.695745855353266</v>
      </c>
      <c r="DX44" s="15">
        <v>75.147974776163238</v>
      </c>
      <c r="DY44" s="15">
        <v>73.007137574252795</v>
      </c>
      <c r="DZ44" s="15">
        <v>103.91496387508185</v>
      </c>
      <c r="EA44" s="10">
        <v>327.76582208085114</v>
      </c>
      <c r="EC44" s="16">
        <v>38322</v>
      </c>
      <c r="ED44" s="28">
        <v>24.81488632097107</v>
      </c>
      <c r="EE44" s="28">
        <v>26.680764117730554</v>
      </c>
      <c r="EF44" s="28">
        <v>26.40732665495354</v>
      </c>
      <c r="EG44" s="28">
        <v>35.176693091640011</v>
      </c>
      <c r="EH44" s="28">
        <v>113.07967018529519</v>
      </c>
      <c r="EI44" s="28"/>
    </row>
    <row r="45" spans="1:139">
      <c r="A45" s="12" t="s">
        <v>110</v>
      </c>
      <c r="B45" s="15">
        <v>96.154214395999489</v>
      </c>
      <c r="C45" s="15">
        <v>47.635502629491192</v>
      </c>
      <c r="D45" s="15">
        <v>41.211664672335232</v>
      </c>
      <c r="E45" s="15">
        <v>75.549089876876124</v>
      </c>
      <c r="F45" s="15">
        <v>69.919177822789507</v>
      </c>
      <c r="G45" s="15">
        <v>105</v>
      </c>
      <c r="H45" s="15">
        <v>24.611024062116389</v>
      </c>
      <c r="I45" s="15">
        <v>40.033221557929316</v>
      </c>
      <c r="J45" s="15">
        <v>38.761971896628062</v>
      </c>
      <c r="K45" s="15">
        <v>67.646421256132683</v>
      </c>
      <c r="L45" s="15">
        <v>29.973211880302348</v>
      </c>
      <c r="M45" s="15">
        <v>72.286064651521471</v>
      </c>
      <c r="N45" s="15">
        <v>30.470617076320689</v>
      </c>
      <c r="O45" s="15">
        <v>59.504370816363405</v>
      </c>
      <c r="P45" s="15">
        <v>19.260788122658525</v>
      </c>
      <c r="Q45" s="15">
        <v>9.8728617291443719</v>
      </c>
      <c r="R45" s="15">
        <v>44.553391111878668</v>
      </c>
      <c r="S45" s="15">
        <v>42.02020762182547</v>
      </c>
      <c r="T45" s="15">
        <v>107</v>
      </c>
      <c r="U45" s="15">
        <v>77.336809891368347</v>
      </c>
      <c r="V45" s="15">
        <v>67.686376990994916</v>
      </c>
      <c r="W45" s="15">
        <v>76.176459690195102</v>
      </c>
      <c r="X45" s="15"/>
      <c r="Y45" s="15">
        <v>16.870768766782323</v>
      </c>
      <c r="Z45" s="15">
        <v>64.710643029457373</v>
      </c>
      <c r="AA45" s="15">
        <v>56.860832663619867</v>
      </c>
      <c r="AB45" s="15">
        <v>109.2879323191666</v>
      </c>
      <c r="AC45" s="15">
        <v>90.164306069595398</v>
      </c>
      <c r="AD45" s="15">
        <v>84.968105849062937</v>
      </c>
      <c r="AE45" s="15">
        <v>54.772704278256462</v>
      </c>
      <c r="AG45" s="15">
        <v>61.430223741392766</v>
      </c>
      <c r="AH45" s="15">
        <v>88.276476890739119</v>
      </c>
      <c r="AI45" s="15">
        <v>116.63339077452277</v>
      </c>
      <c r="AJ45" s="15">
        <v>150.23240960862933</v>
      </c>
      <c r="AK45" s="15">
        <v>81.168263240535325</v>
      </c>
      <c r="AL45" s="15">
        <v>89.4</v>
      </c>
      <c r="AM45" s="15">
        <v>80.968871944829786</v>
      </c>
      <c r="AN45" s="15">
        <v>80.92124499965783</v>
      </c>
      <c r="AO45" s="15">
        <v>100.1327103674877</v>
      </c>
      <c r="AP45" s="15">
        <v>68.416186300836571</v>
      </c>
      <c r="AQ45" s="15">
        <v>46.030834294892976</v>
      </c>
      <c r="AR45" s="15">
        <v>87.417984601964577</v>
      </c>
      <c r="AS45" s="15">
        <v>64.04784371837205</v>
      </c>
      <c r="AT45" s="15">
        <v>101.83470631539019</v>
      </c>
      <c r="AU45" s="15">
        <v>54.278826141251557</v>
      </c>
      <c r="AV45" s="15">
        <v>33.146246279821327</v>
      </c>
      <c r="AW45" s="15">
        <v>172.2289383809084</v>
      </c>
      <c r="AX45" s="15">
        <v>111.74806306415594</v>
      </c>
      <c r="AY45" s="15">
        <v>148.49574511564774</v>
      </c>
      <c r="AZ45" s="15">
        <v>85.547266739562247</v>
      </c>
      <c r="BA45" s="15">
        <v>113.57410569990944</v>
      </c>
      <c r="BB45" s="15">
        <v>99.803487304031734</v>
      </c>
      <c r="BC45" s="15"/>
      <c r="BD45" s="15">
        <v>60.360801312030929</v>
      </c>
      <c r="BE45" s="15">
        <v>95.33867924636111</v>
      </c>
      <c r="BF45" s="15">
        <v>101.81751282286247</v>
      </c>
      <c r="BG45" s="15">
        <v>82.380744696738333</v>
      </c>
      <c r="BH45" s="15">
        <v>62.236281034937008</v>
      </c>
      <c r="BI45" s="15">
        <v>73.880274837733154</v>
      </c>
      <c r="BJ45" s="15">
        <v>84.043826478763833</v>
      </c>
      <c r="BL45" s="15">
        <v>10.459533192543494</v>
      </c>
      <c r="BM45" s="15">
        <v>73.577498425576806</v>
      </c>
      <c r="BN45" s="15">
        <v>119.48889562924766</v>
      </c>
      <c r="BO45" s="15">
        <v>100.37966149806621</v>
      </c>
      <c r="BP45" s="15">
        <v>69.681773269072494</v>
      </c>
      <c r="BQ45" s="15">
        <v>47.3</v>
      </c>
      <c r="BR45" s="15">
        <v>5.6786993882174475</v>
      </c>
      <c r="BS45" s="15">
        <v>43.574988024063856</v>
      </c>
      <c r="BT45" s="15">
        <v>71.900647822338215</v>
      </c>
      <c r="BU45" s="15">
        <v>69.898205208743462</v>
      </c>
      <c r="BV45" s="15">
        <v>114.71364160850715</v>
      </c>
      <c r="BW45" s="15">
        <v>26.923174169732366</v>
      </c>
      <c r="BX45" s="15">
        <v>110.86104723700952</v>
      </c>
      <c r="BY45" s="15">
        <v>163.80636657610793</v>
      </c>
      <c r="BZ45" s="15">
        <v>14.543152490634103</v>
      </c>
      <c r="CA45" s="15">
        <v>20.184425029415365</v>
      </c>
      <c r="CB45" s="15">
        <v>8.4482618855449072</v>
      </c>
      <c r="CC45" s="15">
        <v>77.251124055845082</v>
      </c>
      <c r="CD45" s="15">
        <v>52.835933384203216</v>
      </c>
      <c r="CE45" s="15">
        <v>20.680775626136295</v>
      </c>
      <c r="CF45" s="15">
        <v>46.133282246844892</v>
      </c>
      <c r="CG45" s="15">
        <v>65.204121631152887</v>
      </c>
      <c r="CH45" s="15"/>
      <c r="CI45" s="15">
        <v>32.997132001700145</v>
      </c>
      <c r="CJ45" s="15">
        <v>48.265686620704159</v>
      </c>
      <c r="CK45" s="15">
        <v>54.924228460241842</v>
      </c>
      <c r="CL45" s="15">
        <v>47.489202542982859</v>
      </c>
      <c r="CM45" s="15">
        <v>63.591094237597716</v>
      </c>
      <c r="CN45" s="15">
        <v>37.121287248677447</v>
      </c>
      <c r="CO45" s="15">
        <v>74.479478099744199</v>
      </c>
      <c r="CQ45" s="15">
        <v>53.54320483600992</v>
      </c>
      <c r="CR45" s="15">
        <v>79.685851456239206</v>
      </c>
      <c r="CS45" s="15">
        <v>62.318135305666011</v>
      </c>
      <c r="CT45" s="15">
        <v>360.82035269488699</v>
      </c>
      <c r="CU45" s="15">
        <v>79.897905726371732</v>
      </c>
      <c r="CV45" s="15">
        <v>124.40326880949239</v>
      </c>
      <c r="CW45" s="15">
        <v>55.399754488567751</v>
      </c>
      <c r="CX45" s="15">
        <v>30.567566054286765</v>
      </c>
      <c r="CY45" s="15">
        <v>61.636625265071189</v>
      </c>
      <c r="CZ45" s="15">
        <v>86.222532880912055</v>
      </c>
      <c r="DA45" s="15">
        <v>2.874004340997006</v>
      </c>
      <c r="DB45" s="15">
        <v>207.76033172779105</v>
      </c>
      <c r="DC45" s="15">
        <v>58.717023045349769</v>
      </c>
      <c r="DD45" s="15">
        <v>142.70525202218346</v>
      </c>
      <c r="DE45" s="15">
        <v>22.486818371028168</v>
      </c>
      <c r="DF45" s="15">
        <v>8.0344146475213893</v>
      </c>
      <c r="DG45" s="15">
        <v>2322.3344975980431</v>
      </c>
      <c r="DH45" s="15">
        <v>195.9515844024088</v>
      </c>
      <c r="DI45" s="15">
        <v>235.31544638320767</v>
      </c>
      <c r="DJ45" s="15"/>
      <c r="DK45" s="15">
        <v>64.078612063069983</v>
      </c>
      <c r="DL45" s="15">
        <v>39.587264833198233</v>
      </c>
      <c r="DM45" s="15"/>
      <c r="DN45" s="15">
        <v>17.772520120794947</v>
      </c>
      <c r="DO45" s="15">
        <v>44.692689995326049</v>
      </c>
      <c r="DP45" s="15">
        <v>74.486883622231744</v>
      </c>
      <c r="DQ45" s="15">
        <v>55.594128512614894</v>
      </c>
      <c r="DR45" s="15">
        <v>103.76097112494401</v>
      </c>
      <c r="DS45" s="15">
        <v>160.00700888413346</v>
      </c>
      <c r="DT45" s="15">
        <v>95.10673972420193</v>
      </c>
      <c r="DV45" s="16">
        <v>38412</v>
      </c>
      <c r="DW45" s="15">
        <v>75.872442732754934</v>
      </c>
      <c r="DX45" s="15">
        <v>75.564027619046399</v>
      </c>
      <c r="DY45" s="15">
        <v>73.820873563709313</v>
      </c>
      <c r="DZ45" s="15">
        <v>105.37556664478208</v>
      </c>
      <c r="EA45" s="10">
        <v>330.63291056029277</v>
      </c>
      <c r="EC45" s="16">
        <v>38412</v>
      </c>
      <c r="ED45" s="28">
        <v>24.7665276362019</v>
      </c>
      <c r="EE45" s="28">
        <v>26.60934594591949</v>
      </c>
      <c r="EF45" s="28">
        <v>26.65887818461238</v>
      </c>
      <c r="EG45" s="28">
        <v>35.645076963790927</v>
      </c>
      <c r="EH45" s="28">
        <v>113.67982873052469</v>
      </c>
      <c r="EI45" s="28"/>
    </row>
    <row r="46" spans="1:139">
      <c r="A46" s="12" t="s">
        <v>111</v>
      </c>
      <c r="B46" s="15">
        <v>98.031678684844763</v>
      </c>
      <c r="C46" s="15">
        <v>48.162448508615853</v>
      </c>
      <c r="D46" s="15">
        <v>42.28381937508447</v>
      </c>
      <c r="E46" s="15">
        <v>77.926681773316844</v>
      </c>
      <c r="F46" s="15">
        <v>70.964131589695739</v>
      </c>
      <c r="G46" s="15">
        <v>105.05977577877168</v>
      </c>
      <c r="H46" s="15">
        <v>26.754063273359641</v>
      </c>
      <c r="I46" s="15">
        <v>41.42493073424783</v>
      </c>
      <c r="J46" s="15">
        <v>39.644759946484761</v>
      </c>
      <c r="K46" s="15">
        <v>67.826494268619257</v>
      </c>
      <c r="L46" s="15">
        <v>31.809872029250457</v>
      </c>
      <c r="M46" s="15">
        <v>75.467680231766352</v>
      </c>
      <c r="N46" s="15">
        <v>31.469714606421679</v>
      </c>
      <c r="O46" s="15">
        <v>59.226323514301512</v>
      </c>
      <c r="P46" s="15">
        <v>21.93799412227327</v>
      </c>
      <c r="Q46" s="15">
        <v>10.96321998612075</v>
      </c>
      <c r="R46" s="15">
        <v>45.540453524999563</v>
      </c>
      <c r="S46" s="15">
        <v>42.813503223376209</v>
      </c>
      <c r="T46" s="15">
        <v>107.6</v>
      </c>
      <c r="U46" s="15">
        <v>78.878862281177263</v>
      </c>
      <c r="V46" s="15">
        <v>68.209408516738378</v>
      </c>
      <c r="W46" s="15">
        <v>77.392591791864447</v>
      </c>
      <c r="X46" s="15"/>
      <c r="Y46" s="15">
        <v>17.681512000023218</v>
      </c>
      <c r="Z46" s="15">
        <v>67.441832833217703</v>
      </c>
      <c r="AA46" s="15">
        <v>58.107615464565455</v>
      </c>
      <c r="AB46" s="15">
        <v>109.7789701519111</v>
      </c>
      <c r="AC46" s="15">
        <v>91.308824811726254</v>
      </c>
      <c r="AD46" s="15">
        <v>85.955053700161841</v>
      </c>
      <c r="AE46" s="15">
        <v>55.846084066592169</v>
      </c>
      <c r="AG46" s="15">
        <v>63.486039342638634</v>
      </c>
      <c r="AH46" s="15">
        <v>88.257341935067387</v>
      </c>
      <c r="AI46" s="15">
        <v>115.51905435294971</v>
      </c>
      <c r="AJ46" s="15">
        <v>150.87651008577427</v>
      </c>
      <c r="AK46" s="15">
        <v>81.720366809256575</v>
      </c>
      <c r="AL46" s="15">
        <v>88.412101344103988</v>
      </c>
      <c r="AM46" s="15">
        <v>79.440457876682871</v>
      </c>
      <c r="AN46" s="15">
        <v>82.566627791456099</v>
      </c>
      <c r="AO46" s="15">
        <v>101.4701101658753</v>
      </c>
      <c r="AP46" s="15">
        <v>68.811920564918822</v>
      </c>
      <c r="AQ46" s="15">
        <v>47.420581666810151</v>
      </c>
      <c r="AR46" s="15">
        <v>86.873382773520206</v>
      </c>
      <c r="AS46" s="15">
        <v>64.651204924726684</v>
      </c>
      <c r="AT46" s="15">
        <v>99.880433358376592</v>
      </c>
      <c r="AU46" s="15">
        <v>57.187797508175009</v>
      </c>
      <c r="AV46" s="15">
        <v>35.238234764952324</v>
      </c>
      <c r="AW46" s="15">
        <v>170.21980125650441</v>
      </c>
      <c r="AX46" s="15">
        <v>112.24835102207018</v>
      </c>
      <c r="AY46" s="15">
        <v>151.80276868696444</v>
      </c>
      <c r="AZ46" s="15">
        <v>86.228755460603949</v>
      </c>
      <c r="BA46" s="15">
        <v>113.32662445100692</v>
      </c>
      <c r="BB46" s="15">
        <v>101.12853338274969</v>
      </c>
      <c r="BC46" s="15"/>
      <c r="BD46" s="15">
        <v>61.176769391738375</v>
      </c>
      <c r="BE46" s="15">
        <v>98.387382065557944</v>
      </c>
      <c r="BF46" s="15">
        <v>105.15552831926351</v>
      </c>
      <c r="BG46" s="15">
        <v>82.460833300253071</v>
      </c>
      <c r="BH46" s="15">
        <v>62.439524170456529</v>
      </c>
      <c r="BI46" s="15">
        <v>76.661321171104902</v>
      </c>
      <c r="BJ46" s="15">
        <v>85.434897398565127</v>
      </c>
      <c r="BL46" s="15">
        <v>10.298329781402153</v>
      </c>
      <c r="BM46" s="15">
        <v>75.871571107533768</v>
      </c>
      <c r="BN46" s="15">
        <v>120.36529770675317</v>
      </c>
      <c r="BO46" s="15">
        <v>100.44763877497115</v>
      </c>
      <c r="BP46" s="15">
        <v>70.02138121795906</v>
      </c>
      <c r="BQ46" s="15">
        <v>52.825763204210268</v>
      </c>
      <c r="BR46" s="15">
        <v>5.3890327450624413</v>
      </c>
      <c r="BS46" s="15">
        <v>45.871514343718566</v>
      </c>
      <c r="BT46" s="15">
        <v>73.100044288079232</v>
      </c>
      <c r="BU46" s="15">
        <v>71.498643381735576</v>
      </c>
      <c r="BV46" s="15">
        <v>122.23662687942796</v>
      </c>
      <c r="BW46" s="15">
        <v>27.376162236446248</v>
      </c>
      <c r="BX46" s="15">
        <v>114.31776556464692</v>
      </c>
      <c r="BY46" s="15">
        <v>166.54662241205244</v>
      </c>
      <c r="BZ46" s="15">
        <v>13.692619727637734</v>
      </c>
      <c r="CA46" s="15">
        <v>19.917187138561186</v>
      </c>
      <c r="CB46" s="15">
        <v>8.0889646890934728</v>
      </c>
      <c r="CC46" s="15">
        <v>77.351457384013187</v>
      </c>
      <c r="CD46" s="15">
        <v>56.248501641921692</v>
      </c>
      <c r="CE46" s="15">
        <v>20.801760147954464</v>
      </c>
      <c r="CF46" s="15">
        <v>45.046177584186026</v>
      </c>
      <c r="CG46" s="15">
        <v>66.82662641291877</v>
      </c>
      <c r="CH46" s="15"/>
      <c r="CI46" s="15">
        <v>30.278338586066567</v>
      </c>
      <c r="CJ46" s="15">
        <v>48.291599738602244</v>
      </c>
      <c r="CK46" s="15">
        <v>54.919611348945061</v>
      </c>
      <c r="CL46" s="15">
        <v>46.980977606170924</v>
      </c>
      <c r="CM46" s="15">
        <v>63.683439693249277</v>
      </c>
      <c r="CN46" s="15">
        <v>39.161321171104902</v>
      </c>
      <c r="CO46" s="15">
        <v>76.329585198817639</v>
      </c>
      <c r="CQ46" s="15">
        <v>53.750396010591992</v>
      </c>
      <c r="CR46" s="15">
        <v>82.134860020092219</v>
      </c>
      <c r="CS46" s="15">
        <v>62.034354202308087</v>
      </c>
      <c r="CT46" s="15">
        <v>357.29081228365288</v>
      </c>
      <c r="CU46" s="15">
        <v>83.894608473706626</v>
      </c>
      <c r="CV46" s="15">
        <v>129.80693670914005</v>
      </c>
      <c r="CW46" s="15">
        <v>49.667007462472647</v>
      </c>
      <c r="CX46" s="15">
        <v>29.725960618794623</v>
      </c>
      <c r="CY46" s="15">
        <v>62.574205629494131</v>
      </c>
      <c r="CZ46" s="15">
        <v>90.469204323502638</v>
      </c>
      <c r="DA46" s="15">
        <v>2.9559369413623542</v>
      </c>
      <c r="DB46" s="15">
        <v>226.6388926718748</v>
      </c>
      <c r="DC46" s="15">
        <v>60.246713114100899</v>
      </c>
      <c r="DD46" s="15">
        <v>140.93045923431725</v>
      </c>
      <c r="DE46" s="15">
        <v>26.458048760296371</v>
      </c>
      <c r="DF46" s="15">
        <v>8.2347649523222053</v>
      </c>
      <c r="DG46" s="15">
        <v>2622.0706218130558</v>
      </c>
      <c r="DH46" s="15">
        <v>193.10943885196795</v>
      </c>
      <c r="DI46" s="15">
        <v>242.6912648279374</v>
      </c>
      <c r="DJ46" s="15"/>
      <c r="DK46" s="15">
        <v>63.929680003315482</v>
      </c>
      <c r="DL46" s="15">
        <v>40.055567673718151</v>
      </c>
      <c r="DM46" s="15"/>
      <c r="DN46" s="15">
        <v>18.234215202155372</v>
      </c>
      <c r="DO46" s="15">
        <v>51.332063708418197</v>
      </c>
      <c r="DP46" s="15">
        <v>77.592675449210219</v>
      </c>
      <c r="DQ46" s="15">
        <v>58.854989374358617</v>
      </c>
      <c r="DR46" s="15">
        <v>104.67238339809398</v>
      </c>
      <c r="DS46" s="15">
        <v>165.56649992643813</v>
      </c>
      <c r="DT46" s="15">
        <v>99.337044879454126</v>
      </c>
      <c r="DV46" s="16">
        <v>38504</v>
      </c>
      <c r="DW46" s="15">
        <v>76.828054840550422</v>
      </c>
      <c r="DX46" s="15">
        <v>76.110415243576639</v>
      </c>
      <c r="DY46" s="15">
        <v>74.832517685783557</v>
      </c>
      <c r="DZ46" s="15">
        <v>107.39325998115719</v>
      </c>
      <c r="EA46" s="10">
        <v>335.16424775106782</v>
      </c>
      <c r="EC46" s="16">
        <v>38504</v>
      </c>
      <c r="ED46" s="28">
        <v>24.676923419061048</v>
      </c>
      <c r="EE46" s="28">
        <v>26.061709738798005</v>
      </c>
      <c r="EF46" s="28">
        <v>26.398265967067289</v>
      </c>
      <c r="EG46" s="28">
        <v>35.575236287346172</v>
      </c>
      <c r="EH46" s="28">
        <v>112.71213541227252</v>
      </c>
      <c r="EI46" s="28"/>
    </row>
    <row r="47" spans="1:139">
      <c r="A47" s="12" t="s">
        <v>112</v>
      </c>
      <c r="B47" s="15">
        <v>98.534612959125809</v>
      </c>
      <c r="C47" s="15">
        <v>48.67351492644363</v>
      </c>
      <c r="D47" s="15">
        <v>42.568037256904894</v>
      </c>
      <c r="E47" s="15">
        <v>80.008471565599976</v>
      </c>
      <c r="F47" s="15">
        <v>71.940416230364619</v>
      </c>
      <c r="G47" s="15">
        <v>107.00276409526283</v>
      </c>
      <c r="H47" s="15">
        <v>28.785648574057038</v>
      </c>
      <c r="I47" s="15">
        <v>42.660003303136143</v>
      </c>
      <c r="J47" s="15">
        <v>40.280840863518435</v>
      </c>
      <c r="K47" s="15">
        <v>67.719911432357122</v>
      </c>
      <c r="L47" s="15">
        <v>33.85726551846053</v>
      </c>
      <c r="M47" s="15">
        <v>78.992237735986151</v>
      </c>
      <c r="N47" s="15">
        <v>32.003612876377879</v>
      </c>
      <c r="O47" s="15">
        <v>59.172632014011924</v>
      </c>
      <c r="P47" s="15">
        <v>24.342677224558845</v>
      </c>
      <c r="Q47" s="15">
        <v>12.324657723963281</v>
      </c>
      <c r="R47" s="15">
        <v>46.831360439183392</v>
      </c>
      <c r="S47" s="15">
        <v>43.145376384574355</v>
      </c>
      <c r="T47" s="15">
        <v>108.7</v>
      </c>
      <c r="U47" s="15">
        <v>80.502847792567408</v>
      </c>
      <c r="V47" s="15">
        <v>68.271542269462273</v>
      </c>
      <c r="W47" s="15">
        <v>78.329429167906298</v>
      </c>
      <c r="X47" s="15"/>
      <c r="Y47" s="15">
        <v>18.367077746996301</v>
      </c>
      <c r="Z47" s="15">
        <v>68.383441120784255</v>
      </c>
      <c r="AA47" s="15">
        <v>59.170305752223229</v>
      </c>
      <c r="AB47" s="15">
        <v>110.04352603446979</v>
      </c>
      <c r="AC47" s="15">
        <v>92.077545849210367</v>
      </c>
      <c r="AD47" s="15">
        <v>86.362036169136999</v>
      </c>
      <c r="AE47" s="15">
        <v>56.42467984964015</v>
      </c>
      <c r="AG47" s="15">
        <v>64.700770001218856</v>
      </c>
      <c r="AH47" s="15">
        <v>88.546165983965835</v>
      </c>
      <c r="AI47" s="15">
        <v>114.63547564887912</v>
      </c>
      <c r="AJ47" s="15">
        <v>151.78449430218893</v>
      </c>
      <c r="AK47" s="15">
        <v>79.857195924014377</v>
      </c>
      <c r="AL47" s="15">
        <v>89.560914232627482</v>
      </c>
      <c r="AM47" s="15">
        <v>79.420423183072671</v>
      </c>
      <c r="AN47" s="15">
        <v>81.211883949816794</v>
      </c>
      <c r="AO47" s="15">
        <v>101.16524072278335</v>
      </c>
      <c r="AP47" s="15">
        <v>68.58709958577461</v>
      </c>
      <c r="AQ47" s="15">
        <v>47.789787362998133</v>
      </c>
      <c r="AR47" s="15">
        <v>93.294300003632884</v>
      </c>
      <c r="AS47" s="15">
        <v>64.629278215125581</v>
      </c>
      <c r="AT47" s="15">
        <v>100.61179864585955</v>
      </c>
      <c r="AU47" s="15">
        <v>57.582806613563911</v>
      </c>
      <c r="AV47" s="15">
        <v>36.754510921177591</v>
      </c>
      <c r="AW47" s="15">
        <v>167.98421684680048</v>
      </c>
      <c r="AX47" s="15">
        <v>115.00203959961091</v>
      </c>
      <c r="AY47" s="15">
        <v>153.63339736578462</v>
      </c>
      <c r="AZ47" s="15">
        <v>87.406778060983669</v>
      </c>
      <c r="BA47" s="15">
        <v>111.61979460068467</v>
      </c>
      <c r="BB47" s="15">
        <v>100.38345126524901</v>
      </c>
      <c r="BC47" s="15"/>
      <c r="BD47" s="15">
        <v>61.970547502813233</v>
      </c>
      <c r="BE47" s="15">
        <v>99.645631804518047</v>
      </c>
      <c r="BF47" s="15">
        <v>105.02813409232041</v>
      </c>
      <c r="BG47" s="15">
        <v>82.431813326900865</v>
      </c>
      <c r="BH47" s="15">
        <v>62.288167801007326</v>
      </c>
      <c r="BI47" s="15">
        <v>78.038035108662427</v>
      </c>
      <c r="BJ47" s="15">
        <v>85.253655064063125</v>
      </c>
      <c r="BL47" s="15">
        <v>9.9572339309277638</v>
      </c>
      <c r="BM47" s="15">
        <v>75.073317288535407</v>
      </c>
      <c r="BN47" s="15">
        <v>118.04916893212756</v>
      </c>
      <c r="BO47" s="15">
        <v>100.92777307135243</v>
      </c>
      <c r="BP47" s="15">
        <v>68.021034112796045</v>
      </c>
      <c r="BQ47" s="15">
        <v>49.089595033736117</v>
      </c>
      <c r="BR47" s="15">
        <v>5.8049678012879484</v>
      </c>
      <c r="BS47" s="15">
        <v>44.36295349306647</v>
      </c>
      <c r="BT47" s="15">
        <v>73.199635004133384</v>
      </c>
      <c r="BU47" s="15">
        <v>71.892979297533572</v>
      </c>
      <c r="BV47" s="15">
        <v>124.30375271478357</v>
      </c>
      <c r="BW47" s="15">
        <v>26.548517177490645</v>
      </c>
      <c r="BX47" s="15">
        <v>112.29080547281865</v>
      </c>
      <c r="BY47" s="15">
        <v>163.96777752557503</v>
      </c>
      <c r="BZ47" s="15">
        <v>12.946732770976761</v>
      </c>
      <c r="CA47" s="15">
        <v>18.937114197530867</v>
      </c>
      <c r="CB47" s="15">
        <v>8.2278263853148061</v>
      </c>
      <c r="CC47" s="15">
        <v>76.269258527095303</v>
      </c>
      <c r="CD47" s="15">
        <v>53.919797056958238</v>
      </c>
      <c r="CE47" s="15">
        <v>20.870134365461467</v>
      </c>
      <c r="CF47" s="15">
        <v>45.686026284674291</v>
      </c>
      <c r="CG47" s="15">
        <v>69.181131827856575</v>
      </c>
      <c r="CH47" s="15"/>
      <c r="CI47" s="15">
        <v>30.367299275786053</v>
      </c>
      <c r="CJ47" s="15">
        <v>46.619593493610815</v>
      </c>
      <c r="CK47" s="15">
        <v>54.690252290371589</v>
      </c>
      <c r="CL47" s="15">
        <v>46.333175048598207</v>
      </c>
      <c r="CM47" s="15">
        <v>63.266863712147455</v>
      </c>
      <c r="CN47" s="15">
        <v>39.090367790547582</v>
      </c>
      <c r="CO47" s="15">
        <v>75.569271495883442</v>
      </c>
      <c r="CQ47" s="15">
        <v>52.628761903752498</v>
      </c>
      <c r="CR47" s="15">
        <v>82.624201080633071</v>
      </c>
      <c r="CS47" s="15">
        <v>61.596603277276095</v>
      </c>
      <c r="CT47" s="15">
        <v>354.91760719263243</v>
      </c>
      <c r="CU47" s="15">
        <v>84.296203939565927</v>
      </c>
      <c r="CV47" s="15">
        <v>131.93421299753825</v>
      </c>
      <c r="CW47" s="15">
        <v>46.550137994480224</v>
      </c>
      <c r="CX47" s="15">
        <v>29.928860234522663</v>
      </c>
      <c r="CY47" s="15">
        <v>62.400906196634374</v>
      </c>
      <c r="CZ47" s="15">
        <v>90.808245770807019</v>
      </c>
      <c r="DA47" s="15">
        <v>3.0233850194454264</v>
      </c>
      <c r="DB47" s="15">
        <v>237.07480109955316</v>
      </c>
      <c r="DC47" s="15">
        <v>59.364530984738508</v>
      </c>
      <c r="DD47" s="15">
        <v>142.31415952688272</v>
      </c>
      <c r="DE47" s="15">
        <v>30.725972571410665</v>
      </c>
      <c r="DF47" s="15">
        <v>8.6821383349161128</v>
      </c>
      <c r="DG47" s="15">
        <v>2629.0410018871162</v>
      </c>
      <c r="DH47" s="15">
        <v>225.96410304684804</v>
      </c>
      <c r="DI47" s="15">
        <v>244.93772920706994</v>
      </c>
      <c r="DJ47" s="15"/>
      <c r="DK47" s="15">
        <v>64.470705732568192</v>
      </c>
      <c r="DL47" s="15">
        <v>40.256330704578161</v>
      </c>
      <c r="DM47" s="15"/>
      <c r="DN47" s="15">
        <v>19.265038057353244</v>
      </c>
      <c r="DO47" s="15">
        <v>53.092338038451651</v>
      </c>
      <c r="DP47" s="15">
        <v>79.295303206502965</v>
      </c>
      <c r="DQ47" s="15">
        <v>61.868128536016521</v>
      </c>
      <c r="DR47" s="15">
        <v>103.38000858543442</v>
      </c>
      <c r="DS47" s="15">
        <v>170.74183963364371</v>
      </c>
      <c r="DT47" s="15">
        <v>99.82194820680327</v>
      </c>
      <c r="DV47" s="16">
        <v>38596</v>
      </c>
      <c r="DW47" s="15">
        <v>77.43243628653633</v>
      </c>
      <c r="DX47" s="15">
        <v>76.124161073705565</v>
      </c>
      <c r="DY47" s="15">
        <v>74.034322224874671</v>
      </c>
      <c r="DZ47" s="15">
        <v>107.5023293689682</v>
      </c>
      <c r="EA47" s="10">
        <v>335.09324895408474</v>
      </c>
      <c r="EC47" s="16">
        <v>38596</v>
      </c>
      <c r="ED47" s="28">
        <v>25.08131853876046</v>
      </c>
      <c r="EE47" s="28">
        <v>26.218424475250796</v>
      </c>
      <c r="EF47" s="28">
        <v>26.09324865102661</v>
      </c>
      <c r="EG47" s="28">
        <v>35.822120491357751</v>
      </c>
      <c r="EH47" s="28">
        <v>113.21511215639562</v>
      </c>
      <c r="EI47" s="28"/>
    </row>
    <row r="48" spans="1:139">
      <c r="A48" s="12" t="s">
        <v>113</v>
      </c>
      <c r="B48" s="15">
        <v>99.60787610628654</v>
      </c>
      <c r="C48" s="15">
        <v>52.11419029878666</v>
      </c>
      <c r="D48" s="15">
        <v>43.295328097534231</v>
      </c>
      <c r="E48" s="15">
        <v>90.626960728092115</v>
      </c>
      <c r="F48" s="15">
        <v>72.257190891888655</v>
      </c>
      <c r="G48" s="15">
        <v>109.10008193083171</v>
      </c>
      <c r="H48" s="15">
        <v>31.21084305455059</v>
      </c>
      <c r="I48" s="15">
        <v>43.830417701457918</v>
      </c>
      <c r="J48" s="15">
        <v>41.149026080017407</v>
      </c>
      <c r="K48" s="15">
        <v>67.353181879849615</v>
      </c>
      <c r="L48" s="15">
        <v>35.922291267766177</v>
      </c>
      <c r="M48" s="15">
        <v>81.914912556599347</v>
      </c>
      <c r="N48" s="15">
        <v>32.902947317699969</v>
      </c>
      <c r="O48" s="15">
        <v>59.678965273505604</v>
      </c>
      <c r="P48" s="15">
        <v>28.097221814768098</v>
      </c>
      <c r="Q48" s="15">
        <v>13.774244135886327</v>
      </c>
      <c r="R48" s="15">
        <v>45.992649365487679</v>
      </c>
      <c r="S48" s="15">
        <v>44.463801251847897</v>
      </c>
      <c r="T48" s="15">
        <v>109.2</v>
      </c>
      <c r="U48" s="15">
        <v>82.586254073281751</v>
      </c>
      <c r="V48" s="15">
        <v>68.609729619295805</v>
      </c>
      <c r="W48" s="15">
        <v>79.815102486428799</v>
      </c>
      <c r="X48" s="15"/>
      <c r="Y48" s="15">
        <v>18.856446014795488</v>
      </c>
      <c r="Z48" s="15">
        <v>70.762122893340972</v>
      </c>
      <c r="AA48" s="15">
        <v>60.205453830569191</v>
      </c>
      <c r="AB48" s="15">
        <v>109.15347136584684</v>
      </c>
      <c r="AC48" s="15">
        <v>92.916680918565703</v>
      </c>
      <c r="AD48" s="15">
        <v>86.842001853329748</v>
      </c>
      <c r="AE48" s="15">
        <v>57.088931345230051</v>
      </c>
      <c r="AG48" s="15">
        <v>66.674554812755133</v>
      </c>
      <c r="AH48" s="15">
        <v>86.889539119510744</v>
      </c>
      <c r="AI48" s="15">
        <v>113.56061216920124</v>
      </c>
      <c r="AJ48" s="15">
        <v>158.8889713472268</v>
      </c>
      <c r="AK48" s="15">
        <v>77.424222173763184</v>
      </c>
      <c r="AL48" s="15">
        <v>93.379063127142729</v>
      </c>
      <c r="AM48" s="15">
        <v>78.640382612992624</v>
      </c>
      <c r="AN48" s="15">
        <v>80.5770947312174</v>
      </c>
      <c r="AO48" s="15">
        <v>101.62393675867823</v>
      </c>
      <c r="AP48" s="15">
        <v>68.372888921955195</v>
      </c>
      <c r="AQ48" s="15">
        <v>50.139229811677311</v>
      </c>
      <c r="AR48" s="15">
        <v>96.635787999454038</v>
      </c>
      <c r="AS48" s="15">
        <v>66.14057982653388</v>
      </c>
      <c r="AT48" s="15">
        <v>100.43358354196573</v>
      </c>
      <c r="AU48" s="15">
        <v>62.406489277437146</v>
      </c>
      <c r="AV48" s="15">
        <v>38.130681195273439</v>
      </c>
      <c r="AW48" s="15">
        <v>161.97483084624758</v>
      </c>
      <c r="AX48" s="15">
        <v>115.24924247754471</v>
      </c>
      <c r="AY48" s="15">
        <v>153.20698861262963</v>
      </c>
      <c r="AZ48" s="15">
        <v>90.320514415064295</v>
      </c>
      <c r="BA48" s="15">
        <v>112.25761578659575</v>
      </c>
      <c r="BB48" s="15">
        <v>101.04905182945481</v>
      </c>
      <c r="BC48" s="15"/>
      <c r="BD48" s="15">
        <v>65.255760737350172</v>
      </c>
      <c r="BE48" s="15">
        <v>102.88173810086083</v>
      </c>
      <c r="BF48" s="15">
        <v>106.55420791944037</v>
      </c>
      <c r="BG48" s="15">
        <v>81.042599159870548</v>
      </c>
      <c r="BH48" s="15">
        <v>62.789222159215619</v>
      </c>
      <c r="BI48" s="15">
        <v>78.886901874263657</v>
      </c>
      <c r="BJ48" s="15">
        <v>85.605074004951518</v>
      </c>
      <c r="BL48" s="15">
        <v>9.808909661006922</v>
      </c>
      <c r="BM48" s="15">
        <v>68.682337837252447</v>
      </c>
      <c r="BN48" s="15">
        <v>115.32842006805464</v>
      </c>
      <c r="BO48" s="15">
        <v>101.34054768828049</v>
      </c>
      <c r="BP48" s="15">
        <v>66.692857997031496</v>
      </c>
      <c r="BQ48" s="15">
        <v>45.320119031847568</v>
      </c>
      <c r="BR48" s="15">
        <v>5.3827012336092341</v>
      </c>
      <c r="BS48" s="15">
        <v>44.892432310989939</v>
      </c>
      <c r="BT48" s="15">
        <v>73.012940258986546</v>
      </c>
      <c r="BU48" s="15">
        <v>71.300717296069521</v>
      </c>
      <c r="BV48" s="15">
        <v>121.44539041838934</v>
      </c>
      <c r="BW48" s="15">
        <v>25.47341685013857</v>
      </c>
      <c r="BX48" s="15">
        <v>107.28577738515901</v>
      </c>
      <c r="BY48" s="15">
        <v>164.98053765936623</v>
      </c>
      <c r="BZ48" s="15">
        <v>12.79080001173468</v>
      </c>
      <c r="CA48" s="15">
        <v>19.647414356055734</v>
      </c>
      <c r="CB48" s="15">
        <v>8.4832794528961699</v>
      </c>
      <c r="CC48" s="15">
        <v>77.259246638999883</v>
      </c>
      <c r="CD48" s="15">
        <v>53.009752819600074</v>
      </c>
      <c r="CE48" s="15">
        <v>21.088841073605131</v>
      </c>
      <c r="CF48" s="15">
        <v>44.769398248203842</v>
      </c>
      <c r="CG48" s="15">
        <v>69.950874378045896</v>
      </c>
      <c r="CH48" s="15"/>
      <c r="CI48" s="15">
        <v>30.435155580461281</v>
      </c>
      <c r="CJ48" s="15">
        <v>45.757588501515599</v>
      </c>
      <c r="CK48" s="15">
        <v>55.250342673343567</v>
      </c>
      <c r="CL48" s="15">
        <v>45.632096716068773</v>
      </c>
      <c r="CM48" s="15">
        <v>63.144987904930964</v>
      </c>
      <c r="CN48" s="15">
        <v>40.075004840520045</v>
      </c>
      <c r="CO48" s="15">
        <v>74.235967766183407</v>
      </c>
      <c r="CQ48" s="15">
        <v>54.92215126350456</v>
      </c>
      <c r="CR48" s="15">
        <v>85.953837126418236</v>
      </c>
      <c r="CS48" s="15">
        <v>62.198390556209581</v>
      </c>
      <c r="CT48" s="15">
        <v>361.29345648111291</v>
      </c>
      <c r="CU48" s="15">
        <v>84.357937239288404</v>
      </c>
      <c r="CV48" s="15">
        <v>135.50569804991048</v>
      </c>
      <c r="CW48" s="15">
        <v>41.543864603003726</v>
      </c>
      <c r="CX48" s="15">
        <v>32.803439251428465</v>
      </c>
      <c r="CY48" s="15">
        <v>63.70940866553012</v>
      </c>
      <c r="CZ48" s="15">
        <v>86.574440802286233</v>
      </c>
      <c r="DA48" s="15">
        <v>3.4754960530723045</v>
      </c>
      <c r="DB48" s="15">
        <v>254.01729284489255</v>
      </c>
      <c r="DC48" s="15">
        <v>61.993321019381085</v>
      </c>
      <c r="DD48" s="15">
        <v>151.40151762690147</v>
      </c>
      <c r="DE48" s="15">
        <v>34.866664710886852</v>
      </c>
      <c r="DF48" s="15">
        <v>9.542358419966348</v>
      </c>
      <c r="DG48" s="15">
        <v>2784.619144011016</v>
      </c>
      <c r="DH48" s="15">
        <v>227.78491382376481</v>
      </c>
      <c r="DI48" s="15">
        <v>251.31417881985433</v>
      </c>
      <c r="DJ48" s="15"/>
      <c r="DK48" s="15">
        <v>65.591656835430115</v>
      </c>
      <c r="DL48" s="15">
        <v>39.988596851393886</v>
      </c>
      <c r="DM48" s="15"/>
      <c r="DN48" s="15">
        <v>20.088681021152549</v>
      </c>
      <c r="DO48" s="15">
        <v>57.357479374178446</v>
      </c>
      <c r="DP48" s="15">
        <v>80.660868069397495</v>
      </c>
      <c r="DQ48" s="15">
        <v>64.721148173086107</v>
      </c>
      <c r="DR48" s="15">
        <v>105.10155609263698</v>
      </c>
      <c r="DS48" s="15">
        <v>174.87702221209267</v>
      </c>
      <c r="DT48" s="15">
        <v>100.78125535130145</v>
      </c>
      <c r="DV48" s="16">
        <v>38687</v>
      </c>
      <c r="DW48" s="15">
        <v>78.136927107265578</v>
      </c>
      <c r="DX48" s="15">
        <v>76.48486366805345</v>
      </c>
      <c r="DY48" s="15">
        <v>73.691543063379726</v>
      </c>
      <c r="DZ48" s="15">
        <v>109.95492745856338</v>
      </c>
      <c r="EA48" s="10">
        <v>338.26826129726214</v>
      </c>
      <c r="EC48" s="16">
        <v>38687</v>
      </c>
      <c r="ED48" s="28">
        <v>25.2977113422792</v>
      </c>
      <c r="EE48" s="28">
        <v>26.151660986088906</v>
      </c>
      <c r="EF48" s="28">
        <v>25.621465177762094</v>
      </c>
      <c r="EG48" s="28">
        <v>36.519015937087971</v>
      </c>
      <c r="EH48" s="28">
        <v>113.58985344321817</v>
      </c>
      <c r="EI48" s="28"/>
    </row>
    <row r="49" spans="1:139">
      <c r="A49" s="12" t="s">
        <v>114</v>
      </c>
      <c r="B49" s="15">
        <v>99.696976174408178</v>
      </c>
      <c r="C49" s="15">
        <v>52.816061360801676</v>
      </c>
      <c r="D49" s="15">
        <v>43.823291484333701</v>
      </c>
      <c r="E49" s="15">
        <v>90.905471052002866</v>
      </c>
      <c r="F49" s="15">
        <v>72.473823395870667</v>
      </c>
      <c r="G49" s="15">
        <v>111.0357373614787</v>
      </c>
      <c r="H49" s="15">
        <v>33.12419888011874</v>
      </c>
      <c r="I49" s="15">
        <v>44.387454096682923</v>
      </c>
      <c r="J49" s="15">
        <v>41.615479373787132</v>
      </c>
      <c r="K49" s="15">
        <v>66.859871476800208</v>
      </c>
      <c r="L49" s="15">
        <v>37.04641308969353</v>
      </c>
      <c r="M49" s="15">
        <v>85.172103813252136</v>
      </c>
      <c r="N49" s="15">
        <v>33.567796267297027</v>
      </c>
      <c r="O49" s="15">
        <v>59.548213445191237</v>
      </c>
      <c r="P49" s="15">
        <v>29.126145958146406</v>
      </c>
      <c r="Q49" s="15">
        <v>15.264296854092263</v>
      </c>
      <c r="R49" s="15">
        <v>45.654694399918903</v>
      </c>
      <c r="S49" s="15">
        <v>45.137780111743716</v>
      </c>
      <c r="T49" s="15">
        <v>109.2</v>
      </c>
      <c r="U49" s="15">
        <v>83.797518074359587</v>
      </c>
      <c r="V49" s="15">
        <v>68.072076185096392</v>
      </c>
      <c r="W49" s="15">
        <v>80.657712048173977</v>
      </c>
      <c r="X49" s="15"/>
      <c r="Y49" s="15">
        <v>19.312019982023457</v>
      </c>
      <c r="Z49" s="15">
        <v>72.402623207246052</v>
      </c>
      <c r="AA49" s="15">
        <v>60.46284089592293</v>
      </c>
      <c r="AB49" s="15">
        <v>108.68132111061085</v>
      </c>
      <c r="AC49" s="15">
        <v>94.336525493481517</v>
      </c>
      <c r="AD49" s="15">
        <v>87.096049352453321</v>
      </c>
      <c r="AE49" s="15">
        <v>57.497752004581393</v>
      </c>
      <c r="AG49" s="15">
        <v>67.294497018111201</v>
      </c>
      <c r="AH49" s="15">
        <v>82.257356341043604</v>
      </c>
      <c r="AI49" s="15">
        <v>113.17797608810585</v>
      </c>
      <c r="AJ49" s="15">
        <v>161.16508720235723</v>
      </c>
      <c r="AK49" s="15">
        <v>77.756281171907759</v>
      </c>
      <c r="AL49" s="15">
        <v>97.758701836411092</v>
      </c>
      <c r="AM49" s="15">
        <v>80.921540848681104</v>
      </c>
      <c r="AN49" s="15">
        <v>83.63313466979713</v>
      </c>
      <c r="AO49" s="15">
        <v>101.82266946194609</v>
      </c>
      <c r="AP49" s="15">
        <v>69.184412108466958</v>
      </c>
      <c r="AQ49" s="15">
        <v>48.839550579369458</v>
      </c>
      <c r="AR49" s="15">
        <v>107.31912425692329</v>
      </c>
      <c r="AS49" s="15">
        <v>66.558886675806406</v>
      </c>
      <c r="AT49" s="15">
        <v>99.617285850641679</v>
      </c>
      <c r="AU49" s="15">
        <v>63.525789283027279</v>
      </c>
      <c r="AV49" s="15">
        <v>40.118259922667335</v>
      </c>
      <c r="AW49" s="15">
        <v>162.24332697656442</v>
      </c>
      <c r="AX49" s="15">
        <v>112.53869054955916</v>
      </c>
      <c r="AY49" s="15">
        <v>149.15032235322329</v>
      </c>
      <c r="AZ49" s="15">
        <v>91.180080766917484</v>
      </c>
      <c r="BA49" s="15">
        <v>112.15064460480504</v>
      </c>
      <c r="BB49" s="15">
        <v>101.86112541146004</v>
      </c>
      <c r="BC49" s="15"/>
      <c r="BD49" s="15">
        <v>65.542394931373337</v>
      </c>
      <c r="BE49" s="15">
        <v>107.07805151294166</v>
      </c>
      <c r="BF49" s="15">
        <v>106.04998211445739</v>
      </c>
      <c r="BG49" s="15">
        <v>80.990116856779935</v>
      </c>
      <c r="BH49" s="15">
        <v>63.318712915598852</v>
      </c>
      <c r="BI49" s="15">
        <v>79.523282236807816</v>
      </c>
      <c r="BJ49" s="15">
        <v>87.664308782001683</v>
      </c>
      <c r="BL49" s="15">
        <v>9.7233291701910876</v>
      </c>
      <c r="BM49" s="15">
        <v>71.563511460466358</v>
      </c>
      <c r="BN49" s="15">
        <v>113.93820106628958</v>
      </c>
      <c r="BO49" s="15">
        <v>99.804889702954512</v>
      </c>
      <c r="BP49" s="15">
        <v>65.63425192620295</v>
      </c>
      <c r="BQ49" s="15">
        <v>42.342867258493889</v>
      </c>
      <c r="BR49" s="15">
        <v>5.2030628077986911</v>
      </c>
      <c r="BS49" s="15">
        <v>42.82644031063753</v>
      </c>
      <c r="BT49" s="15">
        <v>71.395522132815387</v>
      </c>
      <c r="BU49" s="15">
        <v>70.405339057062051</v>
      </c>
      <c r="BV49" s="15">
        <v>125.34466496268675</v>
      </c>
      <c r="BW49" s="15">
        <v>25.594896331738436</v>
      </c>
      <c r="BX49" s="15">
        <v>107.90017384083448</v>
      </c>
      <c r="BY49" s="15">
        <v>163.9591901385904</v>
      </c>
      <c r="BZ49" s="15">
        <v>12.741382673391479</v>
      </c>
      <c r="CA49" s="15">
        <v>18.781641335142069</v>
      </c>
      <c r="CB49" s="15">
        <v>8.5467919435873707</v>
      </c>
      <c r="CC49" s="15">
        <v>75.732863074868888</v>
      </c>
      <c r="CD49" s="15">
        <v>51.090525517169802</v>
      </c>
      <c r="CE49" s="15">
        <v>19.636794363500229</v>
      </c>
      <c r="CF49" s="15">
        <v>44.419284993333171</v>
      </c>
      <c r="CG49" s="15">
        <v>68.313442848005494</v>
      </c>
      <c r="CH49" s="15"/>
      <c r="CI49" s="15">
        <v>29.374380621284001</v>
      </c>
      <c r="CJ49" s="15">
        <v>43.824460720589329</v>
      </c>
      <c r="CK49" s="15">
        <v>52.159448352766717</v>
      </c>
      <c r="CL49" s="15">
        <v>44.046467608128943</v>
      </c>
      <c r="CM49" s="15">
        <v>62.89652431711162</v>
      </c>
      <c r="CN49" s="15">
        <v>39.308541586542184</v>
      </c>
      <c r="CO49" s="15">
        <v>73.109929848068262</v>
      </c>
      <c r="CQ49" s="15">
        <v>58.336514218301339</v>
      </c>
      <c r="CR49" s="15">
        <v>86.228012573680004</v>
      </c>
      <c r="CS49" s="15">
        <v>63.943615320428307</v>
      </c>
      <c r="CT49" s="15">
        <v>364.33197950678237</v>
      </c>
      <c r="CU49" s="15">
        <v>87.206546490550082</v>
      </c>
      <c r="CV49" s="15">
        <v>137.70638376567595</v>
      </c>
      <c r="CW49" s="15">
        <v>37.871888281724345</v>
      </c>
      <c r="CX49" s="15">
        <v>36.162181686834025</v>
      </c>
      <c r="CY49" s="15">
        <v>67.864005432067472</v>
      </c>
      <c r="CZ49" s="15">
        <v>88.102262408050294</v>
      </c>
      <c r="DA49" s="15">
        <v>3.4947878740488423</v>
      </c>
      <c r="DB49" s="15">
        <v>249.582717123387</v>
      </c>
      <c r="DC49" s="15">
        <v>62.641200078795464</v>
      </c>
      <c r="DD49" s="15">
        <v>149.75989793790072</v>
      </c>
      <c r="DE49" s="15">
        <v>36.900548945300528</v>
      </c>
      <c r="DF49" s="15">
        <v>10.405165969934387</v>
      </c>
      <c r="DG49" s="15">
        <v>2859.8585882904517</v>
      </c>
      <c r="DH49" s="15">
        <v>263.45022718903419</v>
      </c>
      <c r="DI49" s="15">
        <v>255.57680917727009</v>
      </c>
      <c r="DJ49" s="15"/>
      <c r="DK49" s="15">
        <v>64.106125595528567</v>
      </c>
      <c r="DL49" s="15">
        <v>43.188093789488462</v>
      </c>
      <c r="DM49" s="15"/>
      <c r="DN49" s="15">
        <v>20.824583088191215</v>
      </c>
      <c r="DO49" s="15">
        <v>62.969508650665304</v>
      </c>
      <c r="DP49" s="15">
        <v>86.510774150100843</v>
      </c>
      <c r="DQ49" s="15">
        <v>67.896562845828313</v>
      </c>
      <c r="DR49" s="15">
        <v>106.06402091525348</v>
      </c>
      <c r="DS49" s="15">
        <v>186.58085775104848</v>
      </c>
      <c r="DT49" s="15">
        <v>103.54549774910028</v>
      </c>
      <c r="DV49" s="16">
        <v>38777</v>
      </c>
      <c r="DW49" s="15">
        <v>78.892309311869596</v>
      </c>
      <c r="DX49" s="15">
        <v>77.295067785574474</v>
      </c>
      <c r="DY49" s="15">
        <v>72.977122900884638</v>
      </c>
      <c r="DZ49" s="15">
        <v>112.04452407007825</v>
      </c>
      <c r="EA49" s="10">
        <v>341.20902406840696</v>
      </c>
      <c r="EC49" s="16">
        <v>38777</v>
      </c>
      <c r="ED49" s="28">
        <v>26.092160870836981</v>
      </c>
      <c r="EE49" s="28">
        <v>26.918451568741563</v>
      </c>
      <c r="EF49" s="28">
        <v>25.945389521929076</v>
      </c>
      <c r="EG49" s="28">
        <v>38.085087535503874</v>
      </c>
      <c r="EH49" s="28">
        <v>117.0410894970115</v>
      </c>
      <c r="EI49" s="28"/>
    </row>
    <row r="50" spans="1:139">
      <c r="A50" s="12" t="s">
        <v>115</v>
      </c>
      <c r="B50" s="15">
        <v>102.38423461997104</v>
      </c>
      <c r="C50" s="15">
        <v>52.991108449276702</v>
      </c>
      <c r="D50" s="15">
        <v>44.51990285604488</v>
      </c>
      <c r="E50" s="15">
        <v>91.34521627208548</v>
      </c>
      <c r="F50" s="15">
        <v>73.240051097217844</v>
      </c>
      <c r="G50" s="15">
        <v>112.61981291342657</v>
      </c>
      <c r="H50" s="15">
        <v>35.785079167307174</v>
      </c>
      <c r="I50" s="15">
        <v>45.526714833645528</v>
      </c>
      <c r="J50" s="15">
        <v>42.463863246726987</v>
      </c>
      <c r="K50" s="15">
        <v>66.20831900996906</v>
      </c>
      <c r="L50" s="15">
        <v>38.277285402028916</v>
      </c>
      <c r="M50" s="15">
        <v>88.594422247355766</v>
      </c>
      <c r="N50" s="15">
        <v>34.360383735618448</v>
      </c>
      <c r="O50" s="15">
        <v>59.304753488217173</v>
      </c>
      <c r="P50" s="15">
        <v>31.977546701021442</v>
      </c>
      <c r="Q50" s="15">
        <v>17.110769134416227</v>
      </c>
      <c r="R50" s="15">
        <v>45.404916062379002</v>
      </c>
      <c r="S50" s="15">
        <v>46.272688673537026</v>
      </c>
      <c r="T50" s="15">
        <v>109.8</v>
      </c>
      <c r="U50" s="15">
        <v>85.522235598847189</v>
      </c>
      <c r="V50" s="15">
        <v>68.251039405941157</v>
      </c>
      <c r="W50" s="15">
        <v>81.717671175649158</v>
      </c>
      <c r="X50" s="15"/>
      <c r="Y50" s="15">
        <v>20.43643421894491</v>
      </c>
      <c r="Z50" s="15">
        <v>75.186371741160826</v>
      </c>
      <c r="AA50" s="15">
        <v>61.263550336998748</v>
      </c>
      <c r="AB50" s="15">
        <v>107.63840660042459</v>
      </c>
      <c r="AC50" s="15">
        <v>95.309373395579598</v>
      </c>
      <c r="AD50" s="15">
        <v>88.237882614489763</v>
      </c>
      <c r="AE50" s="15">
        <v>58.132204367960149</v>
      </c>
      <c r="AG50" s="15">
        <v>68.155717041080095</v>
      </c>
      <c r="AH50" s="15">
        <v>84.063546177708176</v>
      </c>
      <c r="AI50" s="15">
        <v>113.67953204585044</v>
      </c>
      <c r="AJ50" s="15">
        <v>163.17589089538072</v>
      </c>
      <c r="AK50" s="15">
        <v>76.951222093333669</v>
      </c>
      <c r="AL50" s="15">
        <v>101.82212392654078</v>
      </c>
      <c r="AM50" s="15">
        <v>82.945654900120545</v>
      </c>
      <c r="AN50" s="15">
        <v>85.670621116165663</v>
      </c>
      <c r="AO50" s="15">
        <v>102.54612127103881</v>
      </c>
      <c r="AP50" s="15">
        <v>70.019766242695098</v>
      </c>
      <c r="AQ50" s="15">
        <v>49.845750608627441</v>
      </c>
      <c r="AR50" s="15">
        <v>116.46556672672195</v>
      </c>
      <c r="AS50" s="15">
        <v>67.644957889401581</v>
      </c>
      <c r="AT50" s="15">
        <v>98.873557845866728</v>
      </c>
      <c r="AU50" s="15">
        <v>63.744758048613761</v>
      </c>
      <c r="AV50" s="15">
        <v>41.69627399490912</v>
      </c>
      <c r="AW50" s="15">
        <v>163.24177521416402</v>
      </c>
      <c r="AX50" s="15">
        <v>110.21622051248843</v>
      </c>
      <c r="AY50" s="15">
        <v>149.31676077286923</v>
      </c>
      <c r="AZ50" s="15">
        <v>94.13799812727251</v>
      </c>
      <c r="BA50" s="15">
        <v>112.28211414840024</v>
      </c>
      <c r="BB50" s="15">
        <v>101.4641388719707</v>
      </c>
      <c r="BC50" s="15"/>
      <c r="BD50" s="15">
        <v>66.814816438050528</v>
      </c>
      <c r="BE50" s="15">
        <v>109.32966643817603</v>
      </c>
      <c r="BF50" s="15">
        <v>107.42838033074653</v>
      </c>
      <c r="BG50" s="15">
        <v>80.140113048209145</v>
      </c>
      <c r="BH50" s="15">
        <v>63.795506236659634</v>
      </c>
      <c r="BI50" s="15">
        <v>80.674609712539038</v>
      </c>
      <c r="BJ50" s="15">
        <v>88.532034754146011</v>
      </c>
      <c r="BL50" s="15">
        <v>9.250526206272859</v>
      </c>
      <c r="BM50" s="15">
        <v>74.007570871341272</v>
      </c>
      <c r="BN50" s="15">
        <v>110.42376057983981</v>
      </c>
      <c r="BO50" s="15">
        <v>99.048324817660585</v>
      </c>
      <c r="BP50" s="15">
        <v>63.355224663215125</v>
      </c>
      <c r="BQ50" s="15">
        <v>41.847833810967828</v>
      </c>
      <c r="BR50" s="15">
        <v>4.5712343951002836</v>
      </c>
      <c r="BS50" s="15">
        <v>43.17010079386317</v>
      </c>
      <c r="BT50" s="15">
        <v>69.159500247881923</v>
      </c>
      <c r="BU50" s="15">
        <v>69.418184943279485</v>
      </c>
      <c r="BV50" s="15">
        <v>121.67765942690971</v>
      </c>
      <c r="BW50" s="15">
        <v>24.319547141501229</v>
      </c>
      <c r="BX50" s="15">
        <v>108.46985028218172</v>
      </c>
      <c r="BY50" s="15">
        <v>163.44432221772942</v>
      </c>
      <c r="BZ50" s="15">
        <v>12.002261105049364</v>
      </c>
      <c r="CA50" s="15">
        <v>17.819197716709091</v>
      </c>
      <c r="CB50" s="15">
        <v>8.3555321758331829</v>
      </c>
      <c r="CC50" s="15">
        <v>71.551811535171495</v>
      </c>
      <c r="CD50" s="15">
        <v>50.108380738892301</v>
      </c>
      <c r="CE50" s="15">
        <v>19.711794535040681</v>
      </c>
      <c r="CF50" s="15">
        <v>46.75351605859894</v>
      </c>
      <c r="CG50" s="15">
        <v>68.539372296816566</v>
      </c>
      <c r="CH50" s="15"/>
      <c r="CI50" s="15">
        <v>29.752936516395255</v>
      </c>
      <c r="CJ50" s="15">
        <v>42.188374313233759</v>
      </c>
      <c r="CK50" s="15">
        <v>50.283101419505613</v>
      </c>
      <c r="CL50" s="15">
        <v>42.556554826221614</v>
      </c>
      <c r="CM50" s="15">
        <v>62.688180954381721</v>
      </c>
      <c r="CN50" s="15">
        <v>39.579879192848615</v>
      </c>
      <c r="CO50" s="15">
        <v>71.912829888462952</v>
      </c>
      <c r="CQ50" s="15">
        <v>59.698701891141326</v>
      </c>
      <c r="CR50" s="15">
        <v>86.610077090819743</v>
      </c>
      <c r="CS50" s="15">
        <v>65.821014467645455</v>
      </c>
      <c r="CT50" s="15">
        <v>363.45021256679274</v>
      </c>
      <c r="CU50" s="15">
        <v>88.636467600991082</v>
      </c>
      <c r="CV50" s="15">
        <v>132.36199049035451</v>
      </c>
      <c r="CW50" s="15">
        <v>37.063406661866196</v>
      </c>
      <c r="CX50" s="15">
        <v>36.715725626616717</v>
      </c>
      <c r="CY50" s="15">
        <v>67.208849523208116</v>
      </c>
      <c r="CZ50" s="15">
        <v>86.421450670333442</v>
      </c>
      <c r="DA50" s="15">
        <v>3.677114173247177</v>
      </c>
      <c r="DB50" s="15">
        <v>254.673229174363</v>
      </c>
      <c r="DC50" s="15">
        <v>63.865902626955503</v>
      </c>
      <c r="DD50" s="15">
        <v>140.53240160775428</v>
      </c>
      <c r="DE50" s="15">
        <v>41.51494038307326</v>
      </c>
      <c r="DF50" s="15">
        <v>11.295534967365581</v>
      </c>
      <c r="DG50" s="15">
        <v>2830.2560793225043</v>
      </c>
      <c r="DH50" s="15">
        <v>279.54292174176368</v>
      </c>
      <c r="DI50" s="15">
        <v>254.59851544822044</v>
      </c>
      <c r="DJ50" s="15"/>
      <c r="DK50" s="15">
        <v>64.878306699582367</v>
      </c>
      <c r="DL50" s="15">
        <v>44.328968746895335</v>
      </c>
      <c r="DM50" s="15"/>
      <c r="DN50" s="15">
        <v>21.45385991247144</v>
      </c>
      <c r="DO50" s="15">
        <v>67.317858096955959</v>
      </c>
      <c r="DP50" s="15">
        <v>83.280724781932264</v>
      </c>
      <c r="DQ50" s="15">
        <v>71.049391841745916</v>
      </c>
      <c r="DR50" s="15">
        <v>107.41548193138155</v>
      </c>
      <c r="DS50" s="15">
        <v>184.64342147430884</v>
      </c>
      <c r="DT50" s="15">
        <v>103.80092951337565</v>
      </c>
      <c r="DV50" s="16">
        <v>38869</v>
      </c>
      <c r="DW50" s="15">
        <v>79.657606136617261</v>
      </c>
      <c r="DX50" s="15">
        <v>77.775754691254122</v>
      </c>
      <c r="DY50" s="15">
        <v>72.388961414307687</v>
      </c>
      <c r="DZ50" s="15">
        <v>111.63298629857405</v>
      </c>
      <c r="EA50" s="10">
        <v>341.45530854075309</v>
      </c>
      <c r="EC50" s="16">
        <v>38869</v>
      </c>
      <c r="ED50" s="28">
        <v>27.345704016944786</v>
      </c>
      <c r="EE50" s="28">
        <v>28.282122750677249</v>
      </c>
      <c r="EF50" s="28">
        <v>26.699370287111595</v>
      </c>
      <c r="EG50" s="28">
        <v>39.405406264258495</v>
      </c>
      <c r="EH50" s="28">
        <v>121.73260331899212</v>
      </c>
      <c r="EI50" s="28"/>
    </row>
    <row r="51" spans="1:139">
      <c r="A51" s="12" t="s">
        <v>116</v>
      </c>
      <c r="B51" s="15">
        <v>103.31820609697664</v>
      </c>
      <c r="C51" s="15">
        <v>53.041782624335013</v>
      </c>
      <c r="D51" s="15">
        <v>44.946047811567276</v>
      </c>
      <c r="E51" s="15">
        <v>92.079024993151265</v>
      </c>
      <c r="F51" s="15">
        <v>74.515638636679398</v>
      </c>
      <c r="G51" s="15">
        <v>113.8297473525848</v>
      </c>
      <c r="H51" s="15">
        <v>38.35065888626967</v>
      </c>
      <c r="I51" s="15">
        <v>46.262562261295038</v>
      </c>
      <c r="J51" s="15">
        <v>43.007654185172719</v>
      </c>
      <c r="K51" s="15">
        <v>65.689024908611756</v>
      </c>
      <c r="L51" s="15">
        <v>39.538516385060653</v>
      </c>
      <c r="M51" s="15">
        <v>89.802935383725199</v>
      </c>
      <c r="N51" s="15">
        <v>34.815193644101392</v>
      </c>
      <c r="O51" s="15">
        <v>59.232951857621529</v>
      </c>
      <c r="P51" s="15">
        <v>35.480876346082439</v>
      </c>
      <c r="Q51" s="15">
        <v>18.829556319284734</v>
      </c>
      <c r="R51" s="15">
        <v>45.214485077939052</v>
      </c>
      <c r="S51" s="15">
        <v>47.447221959559073</v>
      </c>
      <c r="T51" s="15">
        <v>110</v>
      </c>
      <c r="U51" s="15">
        <v>87.102532095929007</v>
      </c>
      <c r="V51" s="15">
        <v>68.68298302129709</v>
      </c>
      <c r="W51" s="15">
        <v>82.810258823586778</v>
      </c>
      <c r="X51" s="15"/>
      <c r="Y51" s="15">
        <v>21.167404763496407</v>
      </c>
      <c r="Z51" s="15">
        <v>75.888620601808853</v>
      </c>
      <c r="AA51" s="15">
        <v>61.815011248361408</v>
      </c>
      <c r="AB51" s="15">
        <v>108.7094803892428</v>
      </c>
      <c r="AC51" s="15">
        <v>96.383582208869328</v>
      </c>
      <c r="AD51" s="15">
        <v>89.943267072878726</v>
      </c>
      <c r="AE51" s="15">
        <v>58.372096632175825</v>
      </c>
      <c r="AG51" s="15">
        <v>69.679480633733675</v>
      </c>
      <c r="AH51" s="15">
        <v>84.984759849302364</v>
      </c>
      <c r="AI51" s="15">
        <v>114.07829992250306</v>
      </c>
      <c r="AJ51" s="15">
        <v>162.84729522244098</v>
      </c>
      <c r="AK51" s="15">
        <v>77.704674122565038</v>
      </c>
      <c r="AL51" s="15">
        <v>105.59071123074536</v>
      </c>
      <c r="AM51" s="15">
        <v>85.906403369787853</v>
      </c>
      <c r="AN51" s="15">
        <v>86.37086318062083</v>
      </c>
      <c r="AO51" s="15">
        <v>102.51742510693146</v>
      </c>
      <c r="AP51" s="15">
        <v>70.007651109410858</v>
      </c>
      <c r="AQ51" s="15">
        <v>50.986011952228615</v>
      </c>
      <c r="AR51" s="15">
        <v>120.4275111551258</v>
      </c>
      <c r="AS51" s="15">
        <v>67.851206157309278</v>
      </c>
      <c r="AT51" s="15">
        <v>99.561563660105975</v>
      </c>
      <c r="AU51" s="15">
        <v>66.493377893303631</v>
      </c>
      <c r="AV51" s="15">
        <v>42.459279740217234</v>
      </c>
      <c r="AW51" s="15">
        <v>165.4816196073408</v>
      </c>
      <c r="AX51" s="15">
        <v>108.50940933990358</v>
      </c>
      <c r="AY51" s="15">
        <v>149.18695091830602</v>
      </c>
      <c r="AZ51" s="15">
        <v>95.685969450826448</v>
      </c>
      <c r="BA51" s="15">
        <v>113.27442096414713</v>
      </c>
      <c r="BB51" s="15">
        <v>100.54612697284482</v>
      </c>
      <c r="BC51" s="15"/>
      <c r="BD51" s="15">
        <v>67.925113563493923</v>
      </c>
      <c r="BE51" s="15">
        <v>112.44354045569558</v>
      </c>
      <c r="BF51" s="15">
        <v>106.99318978529644</v>
      </c>
      <c r="BG51" s="15">
        <v>81.974114904329525</v>
      </c>
      <c r="BH51" s="15">
        <v>64.121629181765172</v>
      </c>
      <c r="BI51" s="15">
        <v>82.289913559299933</v>
      </c>
      <c r="BJ51" s="15">
        <v>87.556685470254493</v>
      </c>
      <c r="BL51" s="15">
        <v>9.3505761572237631</v>
      </c>
      <c r="BM51" s="15">
        <v>71.037276840650492</v>
      </c>
      <c r="BN51" s="15">
        <v>110.5168641438144</v>
      </c>
      <c r="BO51" s="15">
        <v>98.195116046456803</v>
      </c>
      <c r="BP51" s="15">
        <v>63.776055963751979</v>
      </c>
      <c r="BQ51" s="15">
        <v>41.979928759547661</v>
      </c>
      <c r="BR51" s="15">
        <v>4.9155620821579014</v>
      </c>
      <c r="BS51" s="15">
        <v>39.270523493555331</v>
      </c>
      <c r="BT51" s="15">
        <v>69.815473111835388</v>
      </c>
      <c r="BU51" s="15">
        <v>70.147921448610049</v>
      </c>
      <c r="BV51" s="15">
        <v>122.71814693548235</v>
      </c>
      <c r="BW51" s="15">
        <v>23.647197587599727</v>
      </c>
      <c r="BX51" s="15">
        <v>108.3577129474271</v>
      </c>
      <c r="BY51" s="15">
        <v>164.50413621839758</v>
      </c>
      <c r="BZ51" s="15">
        <v>11.282336922886497</v>
      </c>
      <c r="CA51" s="15">
        <v>17.4535517713636</v>
      </c>
      <c r="CB51" s="15">
        <v>8.3077408842724818</v>
      </c>
      <c r="CC51" s="15">
        <v>71.021627838836849</v>
      </c>
      <c r="CD51" s="15">
        <v>48.937356487544598</v>
      </c>
      <c r="CE51" s="15">
        <v>18.936929765845953</v>
      </c>
      <c r="CF51" s="15">
        <v>50.335004770738976</v>
      </c>
      <c r="CG51" s="15">
        <v>68.261909304762497</v>
      </c>
      <c r="CH51" s="15"/>
      <c r="CI51" s="15">
        <v>29.950185079120669</v>
      </c>
      <c r="CJ51" s="15">
        <v>42.060586868683792</v>
      </c>
      <c r="CK51" s="15">
        <v>49.902457777547745</v>
      </c>
      <c r="CL51" s="15">
        <v>41.075348354827852</v>
      </c>
      <c r="CM51" s="15">
        <v>62.272679677624545</v>
      </c>
      <c r="CN51" s="15">
        <v>40.219933572596396</v>
      </c>
      <c r="CO51" s="15">
        <v>71.999197195877542</v>
      </c>
      <c r="CQ51" s="15">
        <v>61.344150845580437</v>
      </c>
      <c r="CR51" s="15">
        <v>88.472387876034148</v>
      </c>
      <c r="CS51" s="15">
        <v>67.639891317541384</v>
      </c>
      <c r="CT51" s="15">
        <v>364.30878614705381</v>
      </c>
      <c r="CU51" s="15">
        <v>92.115731441975782</v>
      </c>
      <c r="CV51" s="15">
        <v>138.61139065941617</v>
      </c>
      <c r="CW51" s="15">
        <v>36.433898829076014</v>
      </c>
      <c r="CX51" s="15">
        <v>35.745170166206123</v>
      </c>
      <c r="CY51" s="15">
        <v>68.357428828666116</v>
      </c>
      <c r="CZ51" s="15">
        <v>86.151491966335129</v>
      </c>
      <c r="DA51" s="15">
        <v>3.7517238791267551</v>
      </c>
      <c r="DB51" s="15">
        <v>260.95817245101205</v>
      </c>
      <c r="DC51" s="15">
        <v>64.327610026682194</v>
      </c>
      <c r="DD51" s="15">
        <v>143.33421075557294</v>
      </c>
      <c r="DE51" s="15">
        <v>42.814704790196814</v>
      </c>
      <c r="DF51" s="15">
        <v>11.98497807867559</v>
      </c>
      <c r="DG51" s="15">
        <v>2915.0698070661965</v>
      </c>
      <c r="DH51" s="15">
        <v>268.49457835291372</v>
      </c>
      <c r="DI51" s="15">
        <v>257.57346274494819</v>
      </c>
      <c r="DJ51" s="15"/>
      <c r="DK51" s="15">
        <v>66.705736058179212</v>
      </c>
      <c r="DL51" s="15">
        <v>47.637828634755721</v>
      </c>
      <c r="DM51" s="15"/>
      <c r="DN51" s="15">
        <v>22.28137617140127</v>
      </c>
      <c r="DO51" s="15">
        <v>70.244848329836813</v>
      </c>
      <c r="DP51" s="15">
        <v>85.835300291047886</v>
      </c>
      <c r="DQ51" s="15">
        <v>74.050533568604621</v>
      </c>
      <c r="DR51" s="15">
        <v>108.04047418258109</v>
      </c>
      <c r="DS51" s="15">
        <v>185.71344280155964</v>
      </c>
      <c r="DT51" s="15">
        <v>105.39197423236844</v>
      </c>
      <c r="DV51" s="16">
        <v>38961</v>
      </c>
      <c r="DW51" s="15">
        <v>80.408216375990094</v>
      </c>
      <c r="DX51" s="15">
        <v>77.963559595873249</v>
      </c>
      <c r="DY51" s="15">
        <v>72.407054109290044</v>
      </c>
      <c r="DZ51" s="15">
        <v>113.03311043049561</v>
      </c>
      <c r="EA51" s="10">
        <v>343.81194051164903</v>
      </c>
      <c r="EC51" s="16">
        <v>38961</v>
      </c>
      <c r="ED51" s="28">
        <v>27.866016893070537</v>
      </c>
      <c r="EE51" s="28">
        <v>28.715728752055277</v>
      </c>
      <c r="EF51" s="28">
        <v>26.808288573228971</v>
      </c>
      <c r="EG51" s="28">
        <v>40.235349863265242</v>
      </c>
      <c r="EH51" s="28">
        <v>123.62538408162003</v>
      </c>
      <c r="EI51" s="28"/>
    </row>
    <row r="52" spans="1:139">
      <c r="A52" s="12" t="s">
        <v>117</v>
      </c>
      <c r="B52" s="15">
        <v>104.09445984792418</v>
      </c>
      <c r="C52" s="15">
        <v>52.58340394873882</v>
      </c>
      <c r="D52" s="15">
        <v>45.517171387888538</v>
      </c>
      <c r="E52" s="15">
        <v>91.905675589527561</v>
      </c>
      <c r="F52" s="15">
        <v>75.900238139147021</v>
      </c>
      <c r="G52" s="15">
        <v>116.18184894529668</v>
      </c>
      <c r="H52" s="15">
        <v>40.902013739770808</v>
      </c>
      <c r="I52" s="15">
        <v>47.037253393638991</v>
      </c>
      <c r="J52" s="15">
        <v>43.576983178501607</v>
      </c>
      <c r="K52" s="15">
        <v>64.57481054255247</v>
      </c>
      <c r="L52" s="15">
        <v>41.095795875928189</v>
      </c>
      <c r="M52" s="15">
        <v>92.417602209281384</v>
      </c>
      <c r="N52" s="15">
        <v>35.646823429079703</v>
      </c>
      <c r="O52" s="15">
        <v>58.844943160138584</v>
      </c>
      <c r="P52" s="15">
        <v>39.620564959907753</v>
      </c>
      <c r="Q52" s="15">
        <v>20.451254685850596</v>
      </c>
      <c r="R52" s="15">
        <v>45.893868235087567</v>
      </c>
      <c r="S52" s="15">
        <v>49.52801247750557</v>
      </c>
      <c r="T52" s="15">
        <v>110.6</v>
      </c>
      <c r="U52" s="15">
        <v>88.43624784711082</v>
      </c>
      <c r="V52" s="15">
        <v>69.70351552808431</v>
      </c>
      <c r="W52" s="15">
        <v>83.800472030621847</v>
      </c>
      <c r="X52" s="15"/>
      <c r="Y52" s="15">
        <v>21.469808189154094</v>
      </c>
      <c r="Z52" s="15">
        <v>78.047454581136321</v>
      </c>
      <c r="AA52" s="15">
        <v>62.554429402965376</v>
      </c>
      <c r="AB52" s="15">
        <v>107.26999041937147</v>
      </c>
      <c r="AC52" s="15">
        <v>97.142654059549997</v>
      </c>
      <c r="AD52" s="15">
        <v>91.033563116624578</v>
      </c>
      <c r="AE52" s="15">
        <v>58.725591635772496</v>
      </c>
      <c r="AG52" s="15">
        <v>70.788971472071154</v>
      </c>
      <c r="AH52" s="15">
        <v>83.849292414972211</v>
      </c>
      <c r="AI52" s="15">
        <v>113.55012716699009</v>
      </c>
      <c r="AJ52" s="15">
        <v>160.88024449847188</v>
      </c>
      <c r="AK52" s="15">
        <v>78.255169704210331</v>
      </c>
      <c r="AL52" s="15">
        <v>108.95161172455734</v>
      </c>
      <c r="AM52" s="15">
        <v>88.747703274079655</v>
      </c>
      <c r="AN52" s="15">
        <v>83.644597650624362</v>
      </c>
      <c r="AO52" s="15">
        <v>103.01496211230582</v>
      </c>
      <c r="AP52" s="15">
        <v>69.382502850244791</v>
      </c>
      <c r="AQ52" s="15">
        <v>52.46183715345191</v>
      </c>
      <c r="AR52" s="15">
        <v>123.38192515295235</v>
      </c>
      <c r="AS52" s="15">
        <v>69.460850237034492</v>
      </c>
      <c r="AT52" s="15">
        <v>99.969878741379858</v>
      </c>
      <c r="AU52" s="15">
        <v>65.865404212451011</v>
      </c>
      <c r="AV52" s="15">
        <v>44.219218844807941</v>
      </c>
      <c r="AW52" s="15">
        <v>169.01198261861913</v>
      </c>
      <c r="AX52" s="15">
        <v>109.42063145254592</v>
      </c>
      <c r="AY52" s="15">
        <v>146.27802046310518</v>
      </c>
      <c r="AZ52" s="15">
        <v>95.629708982652588</v>
      </c>
      <c r="BA52" s="15">
        <v>112.55852022048909</v>
      </c>
      <c r="BB52" s="15">
        <v>100.43943115738925</v>
      </c>
      <c r="BC52" s="15"/>
      <c r="BD52" s="15">
        <v>67.795037444050294</v>
      </c>
      <c r="BE52" s="15">
        <v>116.74269268586195</v>
      </c>
      <c r="BF52" s="15">
        <v>108.56411485645508</v>
      </c>
      <c r="BG52" s="15">
        <v>80.648484843012227</v>
      </c>
      <c r="BH52" s="15">
        <v>65.198023130837115</v>
      </c>
      <c r="BI52" s="15">
        <v>81.250878406775499</v>
      </c>
      <c r="BJ52" s="15">
        <v>87.84194853786228</v>
      </c>
      <c r="BL52" s="15">
        <v>8.6729985073434648</v>
      </c>
      <c r="BM52" s="15">
        <v>67.294303856534384</v>
      </c>
      <c r="BN52" s="15">
        <v>106.79074802483677</v>
      </c>
      <c r="BO52" s="15">
        <v>94.605658714633037</v>
      </c>
      <c r="BP52" s="15">
        <v>64.437152379654208</v>
      </c>
      <c r="BQ52" s="15">
        <v>38.192448791155591</v>
      </c>
      <c r="BR52" s="15">
        <v>5.2612548793896066</v>
      </c>
      <c r="BS52" s="15">
        <v>39.443715044217079</v>
      </c>
      <c r="BT52" s="15">
        <v>67.973425913463956</v>
      </c>
      <c r="BU52" s="15">
        <v>68.514854805177379</v>
      </c>
      <c r="BV52" s="15">
        <v>120.69903109156324</v>
      </c>
      <c r="BW52" s="15">
        <v>22.436103849323516</v>
      </c>
      <c r="BX52" s="15">
        <v>104.63842833686104</v>
      </c>
      <c r="BY52" s="15">
        <v>164.67419150019941</v>
      </c>
      <c r="BZ52" s="15">
        <v>11.122175054882984</v>
      </c>
      <c r="CA52" s="15">
        <v>19.12629146614135</v>
      </c>
      <c r="CB52" s="15">
        <v>8.4419669636717423</v>
      </c>
      <c r="CC52" s="15">
        <v>70.479324183236628</v>
      </c>
      <c r="CD52" s="15">
        <v>46.592048055115605</v>
      </c>
      <c r="CE52" s="15">
        <v>16.881373587675114</v>
      </c>
      <c r="CF52" s="15">
        <v>55.315182176772417</v>
      </c>
      <c r="CG52" s="15">
        <v>68.5406747487676</v>
      </c>
      <c r="CH52" s="15"/>
      <c r="CI52" s="15">
        <v>27.492720008842532</v>
      </c>
      <c r="CJ52" s="15">
        <v>40.695690375693722</v>
      </c>
      <c r="CK52" s="15">
        <v>50.162439001254896</v>
      </c>
      <c r="CL52" s="15">
        <v>39.632017178310754</v>
      </c>
      <c r="CM52" s="15">
        <v>62.024888851957968</v>
      </c>
      <c r="CN52" s="15">
        <v>39.915618632611753</v>
      </c>
      <c r="CO52" s="15">
        <v>70.029432053195691</v>
      </c>
      <c r="CQ52" s="15">
        <v>62.547024455122624</v>
      </c>
      <c r="CR52" s="15">
        <v>95.471530481590833</v>
      </c>
      <c r="CS52" s="15">
        <v>67.535359189083636</v>
      </c>
      <c r="CT52" s="15">
        <v>366.09146192836295</v>
      </c>
      <c r="CU52" s="15">
        <v>94.528345507562449</v>
      </c>
      <c r="CV52" s="15">
        <v>147.59280683584515</v>
      </c>
      <c r="CW52" s="15">
        <v>34.666725698979477</v>
      </c>
      <c r="CX52" s="15">
        <v>35.722424333562756</v>
      </c>
      <c r="CY52" s="15">
        <v>70.687697188165004</v>
      </c>
      <c r="CZ52" s="15">
        <v>83.290020790020776</v>
      </c>
      <c r="DA52" s="15">
        <v>3.9630471388216675</v>
      </c>
      <c r="DB52" s="15">
        <v>273.76423780338052</v>
      </c>
      <c r="DC52" s="15">
        <v>66.31402520006921</v>
      </c>
      <c r="DD52" s="15">
        <v>141.93329523953315</v>
      </c>
      <c r="DE52" s="15">
        <v>47.184808622888383</v>
      </c>
      <c r="DF52" s="15">
        <v>12.029025259955613</v>
      </c>
      <c r="DG52" s="15">
        <v>3083.8315117997336</v>
      </c>
      <c r="DH52" s="15">
        <v>240.88455993824178</v>
      </c>
      <c r="DI52" s="15">
        <v>259.96028474571631</v>
      </c>
      <c r="DJ52" s="15"/>
      <c r="DK52" s="15">
        <v>68.640667867634633</v>
      </c>
      <c r="DL52" s="15">
        <v>49.406834098799237</v>
      </c>
      <c r="DM52" s="15"/>
      <c r="DN52" s="15">
        <v>22.390366433059196</v>
      </c>
      <c r="DO52" s="15">
        <v>74.086228349021681</v>
      </c>
      <c r="DP52" s="15">
        <v>85.937441917401898</v>
      </c>
      <c r="DQ52" s="15">
        <v>76.94951342868211</v>
      </c>
      <c r="DR52" s="15">
        <v>109.50308792614832</v>
      </c>
      <c r="DS52" s="15">
        <v>189.15541909933006</v>
      </c>
      <c r="DT52" s="15">
        <v>106.98230930636055</v>
      </c>
      <c r="DV52" s="16">
        <v>39052</v>
      </c>
      <c r="DW52" s="15">
        <v>80.953666183716109</v>
      </c>
      <c r="DX52" s="15">
        <v>78.56137313914968</v>
      </c>
      <c r="DY52" s="15">
        <v>71.74418594331371</v>
      </c>
      <c r="DZ52" s="15">
        <v>114.42122261393547</v>
      </c>
      <c r="EA52" s="10">
        <v>345.68044788011497</v>
      </c>
      <c r="EC52" s="16">
        <v>39052</v>
      </c>
      <c r="ED52" s="28">
        <v>28.824068046964197</v>
      </c>
      <c r="EE52" s="28">
        <v>29.800447433652948</v>
      </c>
      <c r="EF52" s="28">
        <v>27.088041593377326</v>
      </c>
      <c r="EG52" s="28">
        <v>41.878180537337158</v>
      </c>
      <c r="EH52" s="28">
        <v>127.59073761133163</v>
      </c>
      <c r="EI52" s="28"/>
    </row>
    <row r="53" spans="1:139">
      <c r="A53" s="12" t="s">
        <v>118</v>
      </c>
      <c r="B53" s="15">
        <v>103.76478795508541</v>
      </c>
      <c r="C53" s="15">
        <v>52.927859112310372</v>
      </c>
      <c r="D53" s="15">
        <v>45.817122980523337</v>
      </c>
      <c r="E53" s="15">
        <v>92.947875066509297</v>
      </c>
      <c r="F53" s="15">
        <v>76.91196708763367</v>
      </c>
      <c r="G53" s="15">
        <v>116.9845988531102</v>
      </c>
      <c r="H53" s="15">
        <v>42.161300025882994</v>
      </c>
      <c r="I53" s="15">
        <v>47.212492038940951</v>
      </c>
      <c r="J53" s="15">
        <v>44.003321638176409</v>
      </c>
      <c r="K53" s="15">
        <v>63.283868275004231</v>
      </c>
      <c r="L53" s="15">
        <v>42.584945433684965</v>
      </c>
      <c r="M53" s="15">
        <v>93.776236831577535</v>
      </c>
      <c r="N53" s="15">
        <v>36.327937607921932</v>
      </c>
      <c r="O53" s="15">
        <v>58.641966921286773</v>
      </c>
      <c r="P53" s="15">
        <v>40.874780604938138</v>
      </c>
      <c r="Q53" s="15">
        <v>21.514330698668655</v>
      </c>
      <c r="R53" s="15">
        <v>49.274625894228414</v>
      </c>
      <c r="S53" s="15">
        <v>50.471206502778351</v>
      </c>
      <c r="T53" s="15">
        <v>111.1</v>
      </c>
      <c r="U53" s="15">
        <v>89.874072695983799</v>
      </c>
      <c r="V53" s="15">
        <v>70.360156738334652</v>
      </c>
      <c r="W53" s="15">
        <v>84.016808454444131</v>
      </c>
      <c r="X53" s="15"/>
      <c r="Y53" s="15">
        <v>21.77601983170981</v>
      </c>
      <c r="Z53" s="15">
        <v>78.959734132576273</v>
      </c>
      <c r="AA53" s="15">
        <v>62.576683059102521</v>
      </c>
      <c r="AB53" s="15">
        <v>106.45219745967844</v>
      </c>
      <c r="AC53" s="15">
        <v>97.514000499701993</v>
      </c>
      <c r="AD53" s="15">
        <v>91.741911476773012</v>
      </c>
      <c r="AE53" s="15">
        <v>58.838928415742444</v>
      </c>
      <c r="AG53" s="15">
        <v>71.618314452825686</v>
      </c>
      <c r="AH53" s="15">
        <v>82.128776472580427</v>
      </c>
      <c r="AI53" s="15">
        <v>116.14278442351744</v>
      </c>
      <c r="AJ53" s="15">
        <v>162.31323886466356</v>
      </c>
      <c r="AK53" s="15">
        <v>82.787239583677604</v>
      </c>
      <c r="AL53" s="15">
        <v>110.18553950263534</v>
      </c>
      <c r="AM53" s="15">
        <v>88.771677008205614</v>
      </c>
      <c r="AN53" s="15">
        <v>84.355381675916661</v>
      </c>
      <c r="AO53" s="15">
        <v>103.29445628200816</v>
      </c>
      <c r="AP53" s="15">
        <v>68.201447173218611</v>
      </c>
      <c r="AQ53" s="15">
        <v>51.922910567699113</v>
      </c>
      <c r="AR53" s="15">
        <v>126.6462194959328</v>
      </c>
      <c r="AS53" s="15">
        <v>69.537543789104802</v>
      </c>
      <c r="AT53" s="15">
        <v>99.218345602735667</v>
      </c>
      <c r="AU53" s="15">
        <v>67.972089717774494</v>
      </c>
      <c r="AV53" s="15">
        <v>52.104136013737801</v>
      </c>
      <c r="AW53" s="15">
        <v>199.73337291822486</v>
      </c>
      <c r="AX53" s="15">
        <v>111.61274345427763</v>
      </c>
      <c r="AY53" s="15">
        <v>145.20943620128094</v>
      </c>
      <c r="AZ53" s="15">
        <v>98.102369712332262</v>
      </c>
      <c r="BA53" s="15">
        <v>118.04384725570097</v>
      </c>
      <c r="BB53" s="15">
        <v>101.00883888779006</v>
      </c>
      <c r="BC53" s="15"/>
      <c r="BD53" s="15">
        <v>70.290388276904153</v>
      </c>
      <c r="BE53" s="15">
        <v>118.87435068835093</v>
      </c>
      <c r="BF53" s="15">
        <v>112.56756565241422</v>
      </c>
      <c r="BG53" s="15">
        <v>84.014600956901688</v>
      </c>
      <c r="BH53" s="15">
        <v>66.278988247407341</v>
      </c>
      <c r="BI53" s="15">
        <v>79.058870625944124</v>
      </c>
      <c r="BJ53" s="15">
        <v>88.221602567321327</v>
      </c>
      <c r="BL53" s="15">
        <v>8.3512987263296345</v>
      </c>
      <c r="BM53" s="15">
        <v>71.237884181425301</v>
      </c>
      <c r="BN53" s="15">
        <v>107.60250396926396</v>
      </c>
      <c r="BO53" s="15">
        <v>97.809933276660303</v>
      </c>
      <c r="BP53" s="15">
        <v>64.081749474176831</v>
      </c>
      <c r="BQ53" s="15">
        <v>37.798301745385295</v>
      </c>
      <c r="BR53" s="15">
        <v>5.4983875593734917</v>
      </c>
      <c r="BS53" s="15">
        <v>37.985624601947052</v>
      </c>
      <c r="BT53" s="15">
        <v>68.141271087329187</v>
      </c>
      <c r="BU53" s="15">
        <v>67.073296720098824</v>
      </c>
      <c r="BV53" s="15">
        <v>122.78855040725547</v>
      </c>
      <c r="BW53" s="15">
        <v>22.668622482997733</v>
      </c>
      <c r="BX53" s="15">
        <v>106.04540960389073</v>
      </c>
      <c r="BY53" s="15">
        <v>164.33409355171881</v>
      </c>
      <c r="BZ53" s="15">
        <v>10.972445057015797</v>
      </c>
      <c r="CA53" s="15">
        <v>17.933182894376781</v>
      </c>
      <c r="CB53" s="15">
        <v>8.2814257412175785</v>
      </c>
      <c r="CC53" s="15">
        <v>68.098085155758739</v>
      </c>
      <c r="CD53" s="15">
        <v>46.178641463065674</v>
      </c>
      <c r="CE53" s="15">
        <v>16.413513639217694</v>
      </c>
      <c r="CF53" s="15">
        <v>52.741720511755815</v>
      </c>
      <c r="CG53" s="15">
        <v>66.770140358648263</v>
      </c>
      <c r="CH53" s="15"/>
      <c r="CI53" s="15">
        <v>28.975362377855053</v>
      </c>
      <c r="CJ53" s="15">
        <v>40.0157914936878</v>
      </c>
      <c r="CK53" s="15">
        <v>47.633300737423411</v>
      </c>
      <c r="CL53" s="15">
        <v>38.40423346578342</v>
      </c>
      <c r="CM53" s="15">
        <v>62.647047049828338</v>
      </c>
      <c r="CN53" s="15">
        <v>38.841501954249274</v>
      </c>
      <c r="CO53" s="15">
        <v>69.608259436300585</v>
      </c>
      <c r="CQ53" s="15">
        <v>64.05319950094912</v>
      </c>
      <c r="CR53" s="15">
        <v>101.03368685325549</v>
      </c>
      <c r="CS53" s="15">
        <v>69.203359633494529</v>
      </c>
      <c r="CT53" s="15">
        <v>364.80114487710307</v>
      </c>
      <c r="CU53" s="15">
        <v>99.216255768851966</v>
      </c>
      <c r="CV53" s="15">
        <v>146.11617911938214</v>
      </c>
      <c r="CW53" s="15">
        <v>33.584934697903478</v>
      </c>
      <c r="CX53" s="15">
        <v>37.26401146392503</v>
      </c>
      <c r="CY53" s="15">
        <v>73.319128256887595</v>
      </c>
      <c r="CZ53" s="15">
        <v>84.950142361842879</v>
      </c>
      <c r="DA53" s="15">
        <v>3.686014906142296</v>
      </c>
      <c r="DB53" s="15">
        <v>276.03307107614347</v>
      </c>
      <c r="DC53" s="15">
        <v>67.352701277184877</v>
      </c>
      <c r="DD53" s="15">
        <v>143.10762112572007</v>
      </c>
      <c r="DE53" s="15">
        <v>48.083860060946066</v>
      </c>
      <c r="DF53" s="15">
        <v>12.685097421782979</v>
      </c>
      <c r="DG53" s="15">
        <v>3102.1575668994183</v>
      </c>
      <c r="DH53" s="15">
        <v>253.09878896278408</v>
      </c>
      <c r="DI53" s="15">
        <v>266.36901505651451</v>
      </c>
      <c r="DJ53" s="15"/>
      <c r="DK53" s="15">
        <v>68.822515264382574</v>
      </c>
      <c r="DL53" s="15">
        <v>53.047539075037577</v>
      </c>
      <c r="DM53" s="15"/>
      <c r="DN53" s="15">
        <v>18.302017264350173</v>
      </c>
      <c r="DO53" s="15">
        <v>80.482875946439776</v>
      </c>
      <c r="DP53" s="15">
        <v>94.222272612034658</v>
      </c>
      <c r="DQ53" s="15">
        <v>78.699449633783416</v>
      </c>
      <c r="DR53" s="15">
        <v>112.46916875239852</v>
      </c>
      <c r="DS53" s="15">
        <v>202.3666600170472</v>
      </c>
      <c r="DT53" s="15">
        <v>109.87557408047729</v>
      </c>
      <c r="DV53" s="16">
        <v>39142</v>
      </c>
      <c r="DW53" s="15">
        <v>81.201057834383505</v>
      </c>
      <c r="DX53" s="15">
        <v>79.279330860435891</v>
      </c>
      <c r="DY53" s="15">
        <v>71.695716266910722</v>
      </c>
      <c r="DZ53" s="15">
        <v>117.82551861156955</v>
      </c>
      <c r="EA53" s="10">
        <v>350.00162357329964</v>
      </c>
      <c r="EC53" s="16">
        <v>39142</v>
      </c>
      <c r="ED53" s="28">
        <v>29.305131203642063</v>
      </c>
      <c r="EE53" s="28">
        <v>30.418776238281318</v>
      </c>
      <c r="EF53" s="28">
        <v>27.325383578476501</v>
      </c>
      <c r="EG53" s="28">
        <v>43.704831641075764</v>
      </c>
      <c r="EH53" s="28">
        <v>130.75412266147563</v>
      </c>
      <c r="EI53" s="28"/>
    </row>
    <row r="54" spans="1:139">
      <c r="A54" s="12" t="s">
        <v>119</v>
      </c>
      <c r="B54" s="15">
        <v>106.14849880391013</v>
      </c>
      <c r="C54" s="15">
        <v>52.171691734635829</v>
      </c>
      <c r="D54" s="15">
        <v>46.080265981418314</v>
      </c>
      <c r="E54" s="15">
        <v>96.600527597159839</v>
      </c>
      <c r="F54" s="15">
        <v>78.69649107472496</v>
      </c>
      <c r="G54" s="15">
        <v>119.6285382332518</v>
      </c>
      <c r="H54" s="15">
        <v>43.847335963330828</v>
      </c>
      <c r="I54" s="15">
        <v>47.732488191783261</v>
      </c>
      <c r="J54" s="15">
        <v>44.774456781282993</v>
      </c>
      <c r="K54" s="15">
        <v>62.471669681761199</v>
      </c>
      <c r="L54" s="15">
        <v>44.217995847526943</v>
      </c>
      <c r="M54" s="15">
        <v>94.836241055678556</v>
      </c>
      <c r="N54" s="15">
        <v>37.117583964900049</v>
      </c>
      <c r="O54" s="15">
        <v>58.520985453091534</v>
      </c>
      <c r="P54" s="15">
        <v>42.197507918902446</v>
      </c>
      <c r="Q54" s="15">
        <v>23.409643244550779</v>
      </c>
      <c r="R54" s="15">
        <v>49.744082336560098</v>
      </c>
      <c r="S54" s="15">
        <v>51.515773137949182</v>
      </c>
      <c r="T54" s="15">
        <v>111.2</v>
      </c>
      <c r="U54" s="15">
        <v>90.902199067476829</v>
      </c>
      <c r="V54" s="15">
        <v>71.859287202891281</v>
      </c>
      <c r="W54" s="15">
        <v>84.906288939125787</v>
      </c>
      <c r="X54" s="15"/>
      <c r="Y54" s="15">
        <v>22.449716741149846</v>
      </c>
      <c r="Z54" s="15">
        <v>80.919502514197234</v>
      </c>
      <c r="AA54" s="15">
        <v>63.274655764572351</v>
      </c>
      <c r="AB54" s="15">
        <v>105.18306482494935</v>
      </c>
      <c r="AC54" s="15">
        <v>98.673909832782172</v>
      </c>
      <c r="AD54" s="15">
        <v>92.903765290836745</v>
      </c>
      <c r="AE54" s="15">
        <v>59.28451719586733</v>
      </c>
      <c r="AG54" s="15">
        <v>71.478973153407139</v>
      </c>
      <c r="AH54" s="15">
        <v>85.354532706724697</v>
      </c>
      <c r="AI54" s="15">
        <v>118.56109782994739</v>
      </c>
      <c r="AJ54" s="15">
        <v>166.43237843431655</v>
      </c>
      <c r="AK54" s="15">
        <v>81.279035029242124</v>
      </c>
      <c r="AL54" s="15">
        <v>109.9754305547831</v>
      </c>
      <c r="AM54" s="15">
        <v>88.246838348290609</v>
      </c>
      <c r="AN54" s="15">
        <v>85.948222083593265</v>
      </c>
      <c r="AO54" s="15">
        <v>104.74046290144783</v>
      </c>
      <c r="AP54" s="15">
        <v>68.103022308977089</v>
      </c>
      <c r="AQ54" s="15">
        <v>53.378153677455309</v>
      </c>
      <c r="AR54" s="15">
        <v>128.1769025821412</v>
      </c>
      <c r="AS54" s="15">
        <v>71.318032803424742</v>
      </c>
      <c r="AT54" s="15">
        <v>96.332576039392904</v>
      </c>
      <c r="AU54" s="15">
        <v>69.136764691187778</v>
      </c>
      <c r="AV54" s="15">
        <v>53.321616606004255</v>
      </c>
      <c r="AW54" s="15">
        <v>227.48298265185508</v>
      </c>
      <c r="AX54" s="15">
        <v>116.85589675439927</v>
      </c>
      <c r="AY54" s="15">
        <v>146.20155424927768</v>
      </c>
      <c r="AZ54" s="15">
        <v>99.579908571689131</v>
      </c>
      <c r="BA54" s="15">
        <v>123.33337730058653</v>
      </c>
      <c r="BB54" s="15">
        <v>104.46848750791931</v>
      </c>
      <c r="BC54" s="15"/>
      <c r="BD54" s="15">
        <v>72.954955055296338</v>
      </c>
      <c r="BE54" s="15">
        <v>124.60493859141633</v>
      </c>
      <c r="BF54" s="15">
        <v>117.12844495289443</v>
      </c>
      <c r="BG54" s="15">
        <v>86.832020134758181</v>
      </c>
      <c r="BH54" s="15">
        <v>67.710338051804129</v>
      </c>
      <c r="BI54" s="15">
        <v>78.510634206249165</v>
      </c>
      <c r="BJ54" s="15">
        <v>89.772539381655704</v>
      </c>
      <c r="BL54" s="15">
        <v>8.4045860059781532</v>
      </c>
      <c r="BM54" s="15">
        <v>73.379882094186968</v>
      </c>
      <c r="BN54" s="15">
        <v>104.92716251667606</v>
      </c>
      <c r="BO54" s="15">
        <v>93.956559970808684</v>
      </c>
      <c r="BP54" s="15">
        <v>60.646731834720313</v>
      </c>
      <c r="BQ54" s="15">
        <v>36.439994587922897</v>
      </c>
      <c r="BR54" s="15">
        <v>3.9183858113187462</v>
      </c>
      <c r="BS54" s="15">
        <v>38.811714642188754</v>
      </c>
      <c r="BT54" s="15">
        <v>67.456638278628446</v>
      </c>
      <c r="BU54" s="15">
        <v>66.383805879638516</v>
      </c>
      <c r="BV54" s="15">
        <v>118.12078124016934</v>
      </c>
      <c r="BW54" s="15">
        <v>22.044775260019993</v>
      </c>
      <c r="BX54" s="15">
        <v>105.25257098465133</v>
      </c>
      <c r="BY54" s="15">
        <v>162.24052632701924</v>
      </c>
      <c r="BZ54" s="15">
        <v>10.062252065909249</v>
      </c>
      <c r="CA54" s="15">
        <v>16.667422584558871</v>
      </c>
      <c r="CB54" s="15">
        <v>8.5121342896450916</v>
      </c>
      <c r="CC54" s="15">
        <v>67.106072903381161</v>
      </c>
      <c r="CD54" s="15">
        <v>45.917272757464048</v>
      </c>
      <c r="CE54" s="15">
        <v>16.379974691913951</v>
      </c>
      <c r="CF54" s="15">
        <v>50.68026134135296</v>
      </c>
      <c r="CG54" s="15">
        <v>64.983483381686995</v>
      </c>
      <c r="CH54" s="15"/>
      <c r="CI54" s="15">
        <v>25.245178922813359</v>
      </c>
      <c r="CJ54" s="15">
        <v>39.030367050728167</v>
      </c>
      <c r="CK54" s="15">
        <v>45.135899185414722</v>
      </c>
      <c r="CL54" s="15">
        <v>37.127049882868839</v>
      </c>
      <c r="CM54" s="15">
        <v>62.467413013119092</v>
      </c>
      <c r="CN54" s="15">
        <v>38.238315237753568</v>
      </c>
      <c r="CO54" s="15">
        <v>68.705473354366347</v>
      </c>
      <c r="CQ54" s="15">
        <v>65.367206475873886</v>
      </c>
      <c r="CR54" s="15">
        <v>99.353583372888906</v>
      </c>
      <c r="CS54" s="15">
        <v>69.005942201569269</v>
      </c>
      <c r="CT54" s="15">
        <v>362.99522052006006</v>
      </c>
      <c r="CU54" s="15">
        <v>101.7494400096017</v>
      </c>
      <c r="CV54" s="15">
        <v>148.62878601366711</v>
      </c>
      <c r="CW54" s="15">
        <v>32.544555838660962</v>
      </c>
      <c r="CX54" s="15">
        <v>38.201809107922649</v>
      </c>
      <c r="CY54" s="15">
        <v>75.501610250299862</v>
      </c>
      <c r="CZ54" s="15">
        <v>83.555551925644906</v>
      </c>
      <c r="DA54" s="15">
        <v>3.8954152023656512</v>
      </c>
      <c r="DB54" s="15">
        <v>281.27280245808538</v>
      </c>
      <c r="DC54" s="15">
        <v>69.134311681088818</v>
      </c>
      <c r="DD54" s="15">
        <v>141.33613368201634</v>
      </c>
      <c r="DE54" s="15">
        <v>50.111414211057479</v>
      </c>
      <c r="DF54" s="15">
        <v>13.917355496845932</v>
      </c>
      <c r="DG54" s="15">
        <v>3095.8314071457635</v>
      </c>
      <c r="DH54" s="15">
        <v>271.86700082946101</v>
      </c>
      <c r="DI54" s="15">
        <v>264.85171531998276</v>
      </c>
      <c r="DJ54" s="15"/>
      <c r="DK54" s="15">
        <v>71.457734279508628</v>
      </c>
      <c r="DL54" s="15">
        <v>58.02207358954157</v>
      </c>
      <c r="DM54" s="15"/>
      <c r="DN54" s="15">
        <v>19.716171680007289</v>
      </c>
      <c r="DO54" s="15">
        <v>84.224177549048676</v>
      </c>
      <c r="DP54" s="15">
        <v>95.107834111677576</v>
      </c>
      <c r="DQ54" s="15">
        <v>80.218254951437729</v>
      </c>
      <c r="DR54" s="15">
        <v>114.5265691568769</v>
      </c>
      <c r="DS54" s="15">
        <v>214.68888489540197</v>
      </c>
      <c r="DT54" s="15">
        <v>111.26859993235462</v>
      </c>
      <c r="DV54" s="16">
        <v>39234</v>
      </c>
      <c r="DW54" s="15">
        <v>82.050230330857005</v>
      </c>
      <c r="DX54" s="15">
        <v>80.074141682739196</v>
      </c>
      <c r="DY54" s="15">
        <v>70.897659244828191</v>
      </c>
      <c r="DZ54" s="15">
        <v>119.88095170293462</v>
      </c>
      <c r="EA54" s="10">
        <v>352.90298296135904</v>
      </c>
      <c r="EC54" s="16">
        <v>39234</v>
      </c>
      <c r="ED54" s="28">
        <v>30.22183337163932</v>
      </c>
      <c r="EE54" s="28">
        <v>31.379863785866867</v>
      </c>
      <c r="EF54" s="28">
        <v>27.412184782711709</v>
      </c>
      <c r="EG54" s="28">
        <v>45.363432594681328</v>
      </c>
      <c r="EH54" s="28">
        <v>134.37731453489923</v>
      </c>
      <c r="EI54" s="28"/>
    </row>
    <row r="55" spans="1:139">
      <c r="A55" s="12" t="s">
        <v>120</v>
      </c>
      <c r="B55" s="15">
        <v>105.88429023274229</v>
      </c>
      <c r="C55" s="15">
        <v>52.15776416166787</v>
      </c>
      <c r="D55" s="15">
        <v>46.556861544259668</v>
      </c>
      <c r="E55" s="15">
        <v>98.401782424869722</v>
      </c>
      <c r="F55" s="15">
        <v>79.914945470367499</v>
      </c>
      <c r="G55" s="15">
        <v>121.30827033612023</v>
      </c>
      <c r="H55" s="15">
        <v>44.727194032130768</v>
      </c>
      <c r="I55" s="15">
        <v>48.252000327698738</v>
      </c>
      <c r="J55" s="15">
        <v>45.290006598693701</v>
      </c>
      <c r="K55" s="15">
        <v>61.594392953262513</v>
      </c>
      <c r="L55" s="15">
        <v>45.767209831911181</v>
      </c>
      <c r="M55" s="15">
        <v>96.886620715408185</v>
      </c>
      <c r="N55" s="15">
        <v>37.510996975831645</v>
      </c>
      <c r="O55" s="15">
        <v>57.954777755063944</v>
      </c>
      <c r="P55" s="15">
        <v>42.170418156526289</v>
      </c>
      <c r="Q55" s="15">
        <v>25.384834797427814</v>
      </c>
      <c r="R55" s="15">
        <v>50.264750582775797</v>
      </c>
      <c r="S55" s="15">
        <v>51.56487657205394</v>
      </c>
      <c r="T55" s="15">
        <v>111.5</v>
      </c>
      <c r="U55" s="15">
        <v>90.891920953373187</v>
      </c>
      <c r="V55" s="15">
        <v>72.952534547804163</v>
      </c>
      <c r="W55" s="15">
        <v>85.734981761093408</v>
      </c>
      <c r="X55" s="15"/>
      <c r="Y55" s="15">
        <v>23.336602308440511</v>
      </c>
      <c r="Z55" s="15">
        <v>81.18772360535462</v>
      </c>
      <c r="AA55" s="15">
        <v>63.865885562170213</v>
      </c>
      <c r="AB55" s="15">
        <v>103.7114591207735</v>
      </c>
      <c r="AC55" s="15">
        <v>98.993507615778142</v>
      </c>
      <c r="AD55" s="15">
        <v>94.059715378970537</v>
      </c>
      <c r="AE55" s="15">
        <v>59.384871333982787</v>
      </c>
      <c r="AG55" s="15">
        <v>75.347673701875706</v>
      </c>
      <c r="AH55" s="15">
        <v>86.448197215926555</v>
      </c>
      <c r="AI55" s="15">
        <v>121.16526122391294</v>
      </c>
      <c r="AJ55" s="15">
        <v>166.66959059197791</v>
      </c>
      <c r="AK55" s="15">
        <v>81.275021000126614</v>
      </c>
      <c r="AL55" s="15">
        <v>111.85252751466099</v>
      </c>
      <c r="AM55" s="15">
        <v>88.88789877027267</v>
      </c>
      <c r="AN55" s="15">
        <v>85.785521177530782</v>
      </c>
      <c r="AO55" s="15">
        <v>104.89016846720209</v>
      </c>
      <c r="AP55" s="15">
        <v>67.303928887023829</v>
      </c>
      <c r="AQ55" s="15">
        <v>54.5043727903453</v>
      </c>
      <c r="AR55" s="15">
        <v>131.42993470357288</v>
      </c>
      <c r="AS55" s="15">
        <v>71.849428907050566</v>
      </c>
      <c r="AT55" s="15">
        <v>97.508817656347659</v>
      </c>
      <c r="AU55" s="15">
        <v>71.625292914958976</v>
      </c>
      <c r="AV55" s="15">
        <v>54.733736997360658</v>
      </c>
      <c r="AW55" s="15">
        <v>255.27472943518075</v>
      </c>
      <c r="AX55" s="15">
        <v>123.40866619436839</v>
      </c>
      <c r="AY55" s="15">
        <v>144.55442950503448</v>
      </c>
      <c r="AZ55" s="15">
        <v>99.441748519407895</v>
      </c>
      <c r="BA55" s="15">
        <v>123.05900917800892</v>
      </c>
      <c r="BB55" s="15">
        <v>105.04975296670823</v>
      </c>
      <c r="BC55" s="15"/>
      <c r="BD55" s="15">
        <v>76.799062388367616</v>
      </c>
      <c r="BE55" s="15">
        <v>126.07870152500504</v>
      </c>
      <c r="BF55" s="15">
        <v>120.0500870246746</v>
      </c>
      <c r="BG55" s="15">
        <v>89.28358805111047</v>
      </c>
      <c r="BH55" s="15">
        <v>69.12646903610073</v>
      </c>
      <c r="BI55" s="15">
        <v>80.636990250550369</v>
      </c>
      <c r="BJ55" s="15">
        <v>89.760315828560834</v>
      </c>
      <c r="BL55" s="15">
        <v>8.7448653172142912</v>
      </c>
      <c r="BM55" s="15">
        <v>75.358018689183297</v>
      </c>
      <c r="BN55" s="15">
        <v>105.28837094266737</v>
      </c>
      <c r="BO55" s="15">
        <v>92.080255901943218</v>
      </c>
      <c r="BP55" s="15">
        <v>59.968649237150714</v>
      </c>
      <c r="BQ55" s="15">
        <v>36.431961063650718</v>
      </c>
      <c r="BR55" s="15">
        <v>4.3473279527458821</v>
      </c>
      <c r="BS55" s="15">
        <v>35.004778939894592</v>
      </c>
      <c r="BT55" s="15">
        <v>67.490053784301367</v>
      </c>
      <c r="BU55" s="15">
        <v>65.145199753057526</v>
      </c>
      <c r="BV55" s="15">
        <v>118.25894716322425</v>
      </c>
      <c r="BW55" s="15">
        <v>26.611794847857766</v>
      </c>
      <c r="BX55" s="15">
        <v>104.98594136612431</v>
      </c>
      <c r="BY55" s="15">
        <v>162.29618659508844</v>
      </c>
      <c r="BZ55" s="15">
        <v>9.5926731582534348</v>
      </c>
      <c r="CA55" s="15">
        <v>15.839877528767376</v>
      </c>
      <c r="CB55" s="15">
        <v>8.3292318176655442</v>
      </c>
      <c r="CC55" s="15">
        <v>64.499913591148356</v>
      </c>
      <c r="CD55" s="15">
        <v>44.815773658932777</v>
      </c>
      <c r="CE55" s="15">
        <v>16.439447542746358</v>
      </c>
      <c r="CF55" s="15">
        <v>53.352431025977722</v>
      </c>
      <c r="CG55" s="15">
        <v>65.324144618368194</v>
      </c>
      <c r="CH55" s="15"/>
      <c r="CI55" s="15">
        <v>24.107794623822482</v>
      </c>
      <c r="CJ55" s="15">
        <v>37.502650662523891</v>
      </c>
      <c r="CK55" s="15">
        <v>44.052150512121457</v>
      </c>
      <c r="CL55" s="15">
        <v>35.898052694038327</v>
      </c>
      <c r="CM55" s="15">
        <v>62.323201026847123</v>
      </c>
      <c r="CN55" s="15">
        <v>39.285302442604049</v>
      </c>
      <c r="CO55" s="15">
        <v>68.105789750009123</v>
      </c>
      <c r="CQ55" s="15">
        <v>62.150335413451629</v>
      </c>
      <c r="CR55" s="15">
        <v>97.570191682097999</v>
      </c>
      <c r="CS55" s="15">
        <v>71.213254345880245</v>
      </c>
      <c r="CT55" s="15">
        <v>351.45582241247223</v>
      </c>
      <c r="CU55" s="15">
        <v>103.92154468383482</v>
      </c>
      <c r="CV55" s="15">
        <v>153.27888453519313</v>
      </c>
      <c r="CW55" s="15">
        <v>32.060748020470001</v>
      </c>
      <c r="CX55" s="15">
        <v>37.00210273355362</v>
      </c>
      <c r="CY55" s="15">
        <v>78.045307557978134</v>
      </c>
      <c r="CZ55" s="15">
        <v>83.734480351529868</v>
      </c>
      <c r="DA55" s="15">
        <v>4.0201316710527486</v>
      </c>
      <c r="DB55" s="15">
        <v>293.22763506610033</v>
      </c>
      <c r="DC55" s="15">
        <v>67.495126340256434</v>
      </c>
      <c r="DD55" s="15">
        <v>139.53443070751598</v>
      </c>
      <c r="DE55" s="15">
        <v>53.168149524334119</v>
      </c>
      <c r="DF55" s="15">
        <v>14.403620700237935</v>
      </c>
      <c r="DG55" s="15">
        <v>3047.3387022624142</v>
      </c>
      <c r="DH55" s="15">
        <v>282.57271927078642</v>
      </c>
      <c r="DI55" s="15">
        <v>276.26058435635815</v>
      </c>
      <c r="DJ55" s="15"/>
      <c r="DK55" s="15">
        <v>69.463927159541726</v>
      </c>
      <c r="DL55" s="15">
        <v>59.857090086346219</v>
      </c>
      <c r="DM55" s="15"/>
      <c r="DN55" s="15">
        <v>20.250204279435305</v>
      </c>
      <c r="DO55" s="15">
        <v>86.750987029235716</v>
      </c>
      <c r="DP55" s="15">
        <v>97.226630009659203</v>
      </c>
      <c r="DQ55" s="15">
        <v>81.704690962169963</v>
      </c>
      <c r="DR55" s="15">
        <v>117.61432693555071</v>
      </c>
      <c r="DS55" s="15">
        <v>220.99623912359786</v>
      </c>
      <c r="DT55" s="15">
        <v>112.51011868423988</v>
      </c>
      <c r="DV55" s="16">
        <v>39326</v>
      </c>
      <c r="DW55" s="15">
        <v>82.268922308058734</v>
      </c>
      <c r="DX55" s="15">
        <v>81.148624317323424</v>
      </c>
      <c r="DY55" s="15">
        <v>70.716227290454853</v>
      </c>
      <c r="DZ55" s="15">
        <v>121.85043345054837</v>
      </c>
      <c r="EA55" s="10">
        <v>355.98420736638536</v>
      </c>
      <c r="EC55" s="16">
        <v>39326</v>
      </c>
      <c r="ED55" s="28">
        <v>31.329489258924355</v>
      </c>
      <c r="EE55" s="28">
        <v>33.083127022025472</v>
      </c>
      <c r="EF55" s="28">
        <v>28.332758798738368</v>
      </c>
      <c r="EG55" s="28">
        <v>47.739876364644864</v>
      </c>
      <c r="EH55" s="28">
        <v>140.48525144433307</v>
      </c>
      <c r="EI55" s="28"/>
    </row>
    <row r="56" spans="1:139">
      <c r="A56" s="12" t="s">
        <v>121</v>
      </c>
      <c r="B56" s="15">
        <v>106.85409730378954</v>
      </c>
      <c r="C56" s="15">
        <v>51.898292664021938</v>
      </c>
      <c r="D56" s="15">
        <v>47.093986001775242</v>
      </c>
      <c r="E56" s="15">
        <v>98.192055551748552</v>
      </c>
      <c r="F56" s="15">
        <v>80.733059890559517</v>
      </c>
      <c r="G56" s="15">
        <v>124.19946595878007</v>
      </c>
      <c r="H56" s="15">
        <v>44.7975378452482</v>
      </c>
      <c r="I56" s="15">
        <v>48.227955011973997</v>
      </c>
      <c r="J56" s="15">
        <v>45.954630251166471</v>
      </c>
      <c r="K56" s="15">
        <v>60.7702357693368</v>
      </c>
      <c r="L56" s="15">
        <v>46.916674630548293</v>
      </c>
      <c r="M56" s="15">
        <v>98.659223036939352</v>
      </c>
      <c r="N56" s="15">
        <v>38.10687323598215</v>
      </c>
      <c r="O56" s="15">
        <v>57.774406214785323</v>
      </c>
      <c r="P56" s="15">
        <v>42.989986640034921</v>
      </c>
      <c r="Q56" s="15">
        <v>26.48664948169387</v>
      </c>
      <c r="R56" s="15">
        <v>51.213525173740258</v>
      </c>
      <c r="S56" s="15">
        <v>51.707370821810429</v>
      </c>
      <c r="T56" s="15">
        <v>110.8</v>
      </c>
      <c r="U56" s="15">
        <v>91.418934775608648</v>
      </c>
      <c r="V56" s="15">
        <v>73.332759929039099</v>
      </c>
      <c r="W56" s="15">
        <v>86.790545430507962</v>
      </c>
      <c r="X56" s="15"/>
      <c r="Y56" s="15">
        <v>24.475822927974651</v>
      </c>
      <c r="Z56" s="15">
        <v>81.757881397141347</v>
      </c>
      <c r="AA56" s="15">
        <v>64.450448121571142</v>
      </c>
      <c r="AB56" s="15">
        <v>103.71589712320052</v>
      </c>
      <c r="AC56" s="15">
        <v>99.14577845275511</v>
      </c>
      <c r="AD56" s="15">
        <v>94.193073841758789</v>
      </c>
      <c r="AE56" s="15">
        <v>59.688041914149771</v>
      </c>
      <c r="AG56" s="15">
        <v>76.246500578453279</v>
      </c>
      <c r="AH56" s="15">
        <v>88.866731963048835</v>
      </c>
      <c r="AI56" s="15">
        <v>122.99550368872139</v>
      </c>
      <c r="AJ56" s="15">
        <v>169.67038991297198</v>
      </c>
      <c r="AK56" s="15">
        <v>81.116919287476847</v>
      </c>
      <c r="AL56" s="15">
        <v>114.24334906507204</v>
      </c>
      <c r="AM56" s="15">
        <v>90.669825780567791</v>
      </c>
      <c r="AN56" s="15">
        <v>87.313975367772827</v>
      </c>
      <c r="AO56" s="15">
        <v>104.13509412050554</v>
      </c>
      <c r="AP56" s="15">
        <v>67.949993407568115</v>
      </c>
      <c r="AQ56" s="15">
        <v>56.360390259159189</v>
      </c>
      <c r="AR56" s="15">
        <v>130.99898915781966</v>
      </c>
      <c r="AS56" s="15">
        <v>74.87617423123352</v>
      </c>
      <c r="AT56" s="15">
        <v>98.774128623315036</v>
      </c>
      <c r="AU56" s="15">
        <v>72.403955960616756</v>
      </c>
      <c r="AV56" s="15">
        <v>56.596031374062648</v>
      </c>
      <c r="AW56" s="15">
        <v>283.23380018277265</v>
      </c>
      <c r="AX56" s="15">
        <v>128.57761381709372</v>
      </c>
      <c r="AY56" s="15">
        <v>143.13480413529828</v>
      </c>
      <c r="AZ56" s="15">
        <v>99.404024472108674</v>
      </c>
      <c r="BA56" s="15">
        <v>127.18639692937764</v>
      </c>
      <c r="BB56" s="15">
        <v>107.11041614192567</v>
      </c>
      <c r="BC56" s="15"/>
      <c r="BD56" s="15">
        <v>79.293986960137872</v>
      </c>
      <c r="BE56" s="15">
        <v>127.52545467900281</v>
      </c>
      <c r="BF56" s="15">
        <v>125.29031414456489</v>
      </c>
      <c r="BG56" s="15">
        <v>93.425365295206873</v>
      </c>
      <c r="BH56" s="15">
        <v>70.068841653832934</v>
      </c>
      <c r="BI56" s="15">
        <v>81.833907796132991</v>
      </c>
      <c r="BJ56" s="15">
        <v>92.856256518093318</v>
      </c>
      <c r="BL56" s="15">
        <v>8.384393242252699</v>
      </c>
      <c r="BM56" s="15">
        <v>65.064439073542999</v>
      </c>
      <c r="BN56" s="15">
        <v>102.77316182355251</v>
      </c>
      <c r="BO56" s="15">
        <v>90.380090911167471</v>
      </c>
      <c r="BP56" s="15">
        <v>60.309153867655986</v>
      </c>
      <c r="BQ56" s="15">
        <v>34.730560690838821</v>
      </c>
      <c r="BR56" s="15">
        <v>4.6043270904194582</v>
      </c>
      <c r="BS56" s="15">
        <v>35.151171741361615</v>
      </c>
      <c r="BT56" s="15">
        <v>66.958266584852595</v>
      </c>
      <c r="BU56" s="15">
        <v>64.801607754298075</v>
      </c>
      <c r="BV56" s="15">
        <v>118.07815608628793</v>
      </c>
      <c r="BW56" s="15">
        <v>23.007691636692034</v>
      </c>
      <c r="BX56" s="15">
        <v>101.22658273084981</v>
      </c>
      <c r="BY56" s="15">
        <v>164.15120335067922</v>
      </c>
      <c r="BZ56" s="15">
        <v>9.9516307534932107</v>
      </c>
      <c r="CA56" s="15">
        <v>17.204041685046313</v>
      </c>
      <c r="CB56" s="15">
        <v>8.2433638662784539</v>
      </c>
      <c r="CC56" s="15">
        <v>66.110826822274646</v>
      </c>
      <c r="CD56" s="15">
        <v>43.543037267421767</v>
      </c>
      <c r="CE56" s="15">
        <v>16.32187044627215</v>
      </c>
      <c r="CF56" s="15">
        <v>52.074233541354808</v>
      </c>
      <c r="CG56" s="15">
        <v>66.835951434722602</v>
      </c>
      <c r="CH56" s="15"/>
      <c r="CI56" s="15">
        <v>24.634270797631689</v>
      </c>
      <c r="CJ56" s="15">
        <v>36.399154284502941</v>
      </c>
      <c r="CK56" s="15">
        <v>44.249229529775896</v>
      </c>
      <c r="CL56" s="15">
        <v>34.735552684059968</v>
      </c>
      <c r="CM56" s="15">
        <v>62.278120336755713</v>
      </c>
      <c r="CN56" s="15">
        <v>41.005710988283028</v>
      </c>
      <c r="CO56" s="15">
        <v>66.798261224768964</v>
      </c>
      <c r="CQ56" s="15">
        <v>63.795183382936074</v>
      </c>
      <c r="CR56" s="15">
        <v>98.35643369011467</v>
      </c>
      <c r="CS56" s="15">
        <v>74.380047436811552</v>
      </c>
      <c r="CT56" s="15">
        <v>345.0227277918637</v>
      </c>
      <c r="CU56" s="15">
        <v>105.25188871373508</v>
      </c>
      <c r="CV56" s="15">
        <v>161.84976298531788</v>
      </c>
      <c r="CW56" s="15">
        <v>31.448653203793381</v>
      </c>
      <c r="CX56" s="15">
        <v>35.733835100923713</v>
      </c>
      <c r="CY56" s="15">
        <v>81.532068097863913</v>
      </c>
      <c r="CZ56" s="15">
        <v>82.037820581971886</v>
      </c>
      <c r="DA56" s="15">
        <v>4.4203886953424325</v>
      </c>
      <c r="DB56" s="15">
        <v>301.00930282676626</v>
      </c>
      <c r="DC56" s="15">
        <v>69.781619468253723</v>
      </c>
      <c r="DD56" s="15">
        <v>140.02563038946064</v>
      </c>
      <c r="DE56" s="15">
        <v>54.489256912569381</v>
      </c>
      <c r="DF56" s="15">
        <v>15.139191387295986</v>
      </c>
      <c r="DG56" s="15">
        <v>3116.9213440163226</v>
      </c>
      <c r="DH56" s="15">
        <v>105.15904506813749</v>
      </c>
      <c r="DI56" s="15">
        <v>283.15828399978039</v>
      </c>
      <c r="DJ56" s="15"/>
      <c r="DK56" s="15">
        <v>77.043801450147924</v>
      </c>
      <c r="DL56" s="15">
        <v>62.608770972069152</v>
      </c>
      <c r="DM56" s="15"/>
      <c r="DN56" s="15">
        <v>21.020438355401982</v>
      </c>
      <c r="DO56" s="15">
        <v>90.8166138094481</v>
      </c>
      <c r="DP56" s="15">
        <v>100.27588995374317</v>
      </c>
      <c r="DQ56" s="15">
        <v>83.211392851152937</v>
      </c>
      <c r="DR56" s="15">
        <v>119.39814280979763</v>
      </c>
      <c r="DS56" s="15">
        <v>219.96193537034736</v>
      </c>
      <c r="DT56" s="15">
        <v>114.52661866807384</v>
      </c>
      <c r="DV56" s="16">
        <v>39417</v>
      </c>
      <c r="DW56" s="15">
        <v>82.500194824594317</v>
      </c>
      <c r="DX56" s="15">
        <v>82.833943004997423</v>
      </c>
      <c r="DY56" s="15">
        <v>70.60580823419933</v>
      </c>
      <c r="DZ56" s="15">
        <v>123.41207522354685</v>
      </c>
      <c r="EA56" s="10">
        <v>359.35202128733795</v>
      </c>
      <c r="EC56" s="16">
        <v>39417</v>
      </c>
      <c r="ED56" s="28">
        <v>32.233151318515233</v>
      </c>
      <c r="EE56" s="28">
        <v>34.634799473186128</v>
      </c>
      <c r="EF56" s="28">
        <v>29.201842159054117</v>
      </c>
      <c r="EG56" s="28">
        <v>49.718796927091191</v>
      </c>
      <c r="EH56" s="28">
        <v>145.78858987784668</v>
      </c>
      <c r="EI56" s="28"/>
    </row>
    <row r="57" spans="1:139">
      <c r="A57" s="12" t="s">
        <v>122</v>
      </c>
      <c r="B57" s="15">
        <v>106.89414896936165</v>
      </c>
      <c r="C57" s="15">
        <v>51.931388720689874</v>
      </c>
      <c r="D57" s="15">
        <v>47.525152298320108</v>
      </c>
      <c r="E57" s="15">
        <v>98.581722584714313</v>
      </c>
      <c r="F57" s="15">
        <v>80.973787371418254</v>
      </c>
      <c r="G57" s="15">
        <v>124.7588534511447</v>
      </c>
      <c r="H57" s="15">
        <v>46.208873259790941</v>
      </c>
      <c r="I57" s="15">
        <v>48.370116792082747</v>
      </c>
      <c r="J57" s="15">
        <v>46.152421821984966</v>
      </c>
      <c r="K57" s="15">
        <v>59.80503179518044</v>
      </c>
      <c r="L57" s="15">
        <v>47.763856408855808</v>
      </c>
      <c r="M57" s="15">
        <v>101.40669120417928</v>
      </c>
      <c r="N57" s="15">
        <v>38.110166685064577</v>
      </c>
      <c r="O57" s="15">
        <v>57.560446392789842</v>
      </c>
      <c r="P57" s="15">
        <v>41.43603254421631</v>
      </c>
      <c r="Q57" s="15">
        <v>26.813125860480774</v>
      </c>
      <c r="R57" s="15">
        <v>51.094397464375248</v>
      </c>
      <c r="S57" s="15">
        <v>52.387759225858602</v>
      </c>
      <c r="T57" s="15">
        <v>110.4</v>
      </c>
      <c r="U57" s="15">
        <v>91.60724903976471</v>
      </c>
      <c r="V57" s="15">
        <v>72.391977003805124</v>
      </c>
      <c r="W57" s="15">
        <v>87.268289349513083</v>
      </c>
      <c r="X57" s="15"/>
      <c r="Y57" s="15">
        <v>24.881942855673163</v>
      </c>
      <c r="Z57" s="15">
        <v>81.798061909836676</v>
      </c>
      <c r="AA57" s="15">
        <v>65.06338657766122</v>
      </c>
      <c r="AB57" s="15">
        <v>102.76760645039776</v>
      </c>
      <c r="AC57" s="15">
        <v>99.030895624432759</v>
      </c>
      <c r="AD57" s="15">
        <v>94.397723324681692</v>
      </c>
      <c r="AE57" s="15">
        <v>59.506393755242115</v>
      </c>
      <c r="AG57" s="15">
        <v>77.224296441125688</v>
      </c>
      <c r="AH57" s="15">
        <v>89.183875166169031</v>
      </c>
      <c r="AI57" s="15">
        <v>127.03237493077349</v>
      </c>
      <c r="AJ57" s="15">
        <v>171.20913591685692</v>
      </c>
      <c r="AK57" s="15">
        <v>84.43741102043272</v>
      </c>
      <c r="AL57" s="15">
        <v>115.97516645585158</v>
      </c>
      <c r="AM57" s="15">
        <v>91.189363649501445</v>
      </c>
      <c r="AN57" s="15">
        <v>87.09292358821456</v>
      </c>
      <c r="AO57" s="15">
        <v>104.48603493479102</v>
      </c>
      <c r="AP57" s="15">
        <v>67.716211186518521</v>
      </c>
      <c r="AQ57" s="15">
        <v>58.785398494443783</v>
      </c>
      <c r="AR57" s="15">
        <v>140.92155050924802</v>
      </c>
      <c r="AS57" s="15">
        <v>78.3088027866701</v>
      </c>
      <c r="AT57" s="15">
        <v>98.334978069971811</v>
      </c>
      <c r="AU57" s="15">
        <v>74.275798300168475</v>
      </c>
      <c r="AV57" s="15">
        <v>61.334772833074155</v>
      </c>
      <c r="AW57" s="15">
        <v>276.79097982671499</v>
      </c>
      <c r="AX57" s="15">
        <v>131.9389117905796</v>
      </c>
      <c r="AY57" s="15">
        <v>144.40719020907699</v>
      </c>
      <c r="AZ57" s="15">
        <v>99.911610141798761</v>
      </c>
      <c r="BA57" s="15">
        <v>132.6615413160936</v>
      </c>
      <c r="BB57" s="15">
        <v>110.13452955318522</v>
      </c>
      <c r="BC57" s="15"/>
      <c r="BD57" s="15">
        <v>82.846244642783589</v>
      </c>
      <c r="BE57" s="15">
        <v>126.49579639864403</v>
      </c>
      <c r="BF57" s="15">
        <v>130.1727261890571</v>
      </c>
      <c r="BG57" s="15">
        <v>93.027932107143783</v>
      </c>
      <c r="BH57" s="15">
        <v>70.609251567539346</v>
      </c>
      <c r="BI57" s="15">
        <v>84.607406347714132</v>
      </c>
      <c r="BJ57" s="15">
        <v>93.88515777300475</v>
      </c>
      <c r="BL57" s="15">
        <v>8.3403533221013522</v>
      </c>
      <c r="BM57" s="15">
        <v>66.538951412523744</v>
      </c>
      <c r="BN57" s="15">
        <v>103.33700618423482</v>
      </c>
      <c r="BO57" s="15">
        <v>85.772015114896661</v>
      </c>
      <c r="BP57" s="15">
        <v>60.827810751739484</v>
      </c>
      <c r="BQ57" s="15">
        <v>35.079357645244379</v>
      </c>
      <c r="BR57" s="15">
        <v>5.3711643142733276</v>
      </c>
      <c r="BS57" s="15">
        <v>34.958220932128079</v>
      </c>
      <c r="BT57" s="15">
        <v>68.278654250562354</v>
      </c>
      <c r="BU57" s="15">
        <v>65.613690537469211</v>
      </c>
      <c r="BV57" s="15">
        <v>119.07677995322877</v>
      </c>
      <c r="BW57" s="15">
        <v>25.527444674447775</v>
      </c>
      <c r="BX57" s="15">
        <v>105.22512909200181</v>
      </c>
      <c r="BY57" s="15">
        <v>167.24641002337296</v>
      </c>
      <c r="BZ57" s="15">
        <v>11.357543055221305</v>
      </c>
      <c r="CA57" s="15">
        <v>14.880696506571844</v>
      </c>
      <c r="CB57" s="15">
        <v>8.6174869776444147</v>
      </c>
      <c r="CC57" s="15">
        <v>63.919869860641754</v>
      </c>
      <c r="CD57" s="15">
        <v>44.592204232534421</v>
      </c>
      <c r="CE57" s="15">
        <v>15.905138932786208</v>
      </c>
      <c r="CF57" s="15">
        <v>44.611861043674097</v>
      </c>
      <c r="CG57" s="15">
        <v>66.361173531885044</v>
      </c>
      <c r="CH57" s="15"/>
      <c r="CI57" s="15">
        <v>25.401086265436295</v>
      </c>
      <c r="CJ57" s="15">
        <v>35.479074702847292</v>
      </c>
      <c r="CK57" s="15">
        <v>41.022797711288597</v>
      </c>
      <c r="CL57" s="15">
        <v>34.382605455048761</v>
      </c>
      <c r="CM57" s="15">
        <v>62.848416405728656</v>
      </c>
      <c r="CN57" s="15">
        <v>40.480600232981139</v>
      </c>
      <c r="CO57" s="15">
        <v>67.722708695158914</v>
      </c>
      <c r="CQ57" s="15">
        <v>64.833149600293964</v>
      </c>
      <c r="CR57" s="15">
        <v>99.042309592911977</v>
      </c>
      <c r="CS57" s="15">
        <v>76.190407513383789</v>
      </c>
      <c r="CT57" s="15">
        <v>331.57885923833874</v>
      </c>
      <c r="CU57" s="15">
        <v>110.41117332718413</v>
      </c>
      <c r="CV57" s="15">
        <v>155.77621451766373</v>
      </c>
      <c r="CW57" s="15">
        <v>31.113011224047405</v>
      </c>
      <c r="CX57" s="15">
        <v>35.895817886384073</v>
      </c>
      <c r="CY57" s="15">
        <v>84.410738648329414</v>
      </c>
      <c r="CZ57" s="15">
        <v>83.863253007277649</v>
      </c>
      <c r="DA57" s="15">
        <v>4.6959015414027956</v>
      </c>
      <c r="DB57" s="15">
        <v>328.5380219598693</v>
      </c>
      <c r="DC57" s="15">
        <v>69.737277845236775</v>
      </c>
      <c r="DD57" s="15">
        <v>143.79453927627378</v>
      </c>
      <c r="DE57" s="15">
        <v>58.708786685075189</v>
      </c>
      <c r="DF57" s="15">
        <v>16.129957772473198</v>
      </c>
      <c r="DG57" s="15">
        <v>3349.2797111050495</v>
      </c>
      <c r="DH57" s="15">
        <v>119.91353978646204</v>
      </c>
      <c r="DI57" s="15">
        <v>285.19521290158082</v>
      </c>
      <c r="DJ57" s="15"/>
      <c r="DK57" s="15">
        <v>75.453651945991695</v>
      </c>
      <c r="DL57" s="15">
        <v>65.468300757501723</v>
      </c>
      <c r="DM57" s="15"/>
      <c r="DN57" s="15">
        <v>21.9290942482071</v>
      </c>
      <c r="DO57" s="15">
        <v>89.313315397233211</v>
      </c>
      <c r="DP57" s="15">
        <v>103.26457265466682</v>
      </c>
      <c r="DQ57" s="15">
        <v>83.36860622317667</v>
      </c>
      <c r="DR57" s="15">
        <v>120.62157945494081</v>
      </c>
      <c r="DS57" s="15">
        <v>233.41139819337434</v>
      </c>
      <c r="DT57" s="15">
        <v>116.79069348716445</v>
      </c>
      <c r="DV57" s="16">
        <v>39508</v>
      </c>
      <c r="DW57" s="15">
        <v>82.387391649234161</v>
      </c>
      <c r="DX57" s="15">
        <v>83.74286437553836</v>
      </c>
      <c r="DY57" s="15">
        <v>71.327629581038892</v>
      </c>
      <c r="DZ57" s="15">
        <v>126.05622990772792</v>
      </c>
      <c r="EA57" s="10">
        <v>363.51411551353931</v>
      </c>
      <c r="EC57" s="16">
        <v>39508</v>
      </c>
      <c r="ED57" s="28">
        <v>33.518338271812738</v>
      </c>
      <c r="EE57" s="28">
        <v>36.895964774730324</v>
      </c>
      <c r="EF57" s="28">
        <v>31.126002330382821</v>
      </c>
      <c r="EG57" s="28">
        <v>53.241552876710813</v>
      </c>
      <c r="EH57" s="28">
        <v>154.7818582536367</v>
      </c>
      <c r="EI57" s="28"/>
    </row>
    <row r="58" spans="1:139">
      <c r="A58" s="12" t="s">
        <v>123</v>
      </c>
      <c r="B58" s="15">
        <v>107.58831721089439</v>
      </c>
      <c r="C58" s="15">
        <v>51.443379095936393</v>
      </c>
      <c r="D58" s="15">
        <v>48.235677567287844</v>
      </c>
      <c r="E58" s="15">
        <v>100.65333122639916</v>
      </c>
      <c r="F58" s="15">
        <v>82.241112914513565</v>
      </c>
      <c r="G58" s="15">
        <v>126.17144786657114</v>
      </c>
      <c r="H58" s="15">
        <v>46.804808324011432</v>
      </c>
      <c r="I58" s="15">
        <v>49.138944062561748</v>
      </c>
      <c r="J58" s="15">
        <v>46.684476821245497</v>
      </c>
      <c r="K58" s="15">
        <v>59.476496651372891</v>
      </c>
      <c r="L58" s="15">
        <v>48.730868313380817</v>
      </c>
      <c r="M58" s="15">
        <v>104.1822532444463</v>
      </c>
      <c r="N58" s="15">
        <v>38.464372904131992</v>
      </c>
      <c r="O58" s="15">
        <v>57.58005783392283</v>
      </c>
      <c r="P58" s="15">
        <v>41.002801995086244</v>
      </c>
      <c r="Q58" s="15">
        <v>27.650099050134607</v>
      </c>
      <c r="R58" s="15">
        <v>51.844923896889249</v>
      </c>
      <c r="S58" s="15">
        <v>53.035356736923021</v>
      </c>
      <c r="T58" s="15">
        <v>110.5</v>
      </c>
      <c r="U58" s="15">
        <v>91.368316244386065</v>
      </c>
      <c r="V58" s="15">
        <v>71.732868389999624</v>
      </c>
      <c r="W58" s="15">
        <v>87.908619304474669</v>
      </c>
      <c r="X58" s="15"/>
      <c r="Y58" s="15">
        <v>25.201799715053895</v>
      </c>
      <c r="Z58" s="15">
        <v>82.809114382061864</v>
      </c>
      <c r="AA58" s="15">
        <v>66.268968409520795</v>
      </c>
      <c r="AB58" s="15">
        <v>102.22357188872438</v>
      </c>
      <c r="AC58" s="15">
        <v>97.890170363819948</v>
      </c>
      <c r="AD58" s="15">
        <v>94.760822063613304</v>
      </c>
      <c r="AE58" s="15">
        <v>59.998707318675073</v>
      </c>
      <c r="AG58" s="15">
        <v>76.562841891541183</v>
      </c>
      <c r="AH58" s="15">
        <v>89.240858942966412</v>
      </c>
      <c r="AI58" s="15">
        <v>131.17026812211591</v>
      </c>
      <c r="AJ58" s="15">
        <v>174.37241514595061</v>
      </c>
      <c r="AK58" s="15">
        <v>82.624942685422326</v>
      </c>
      <c r="AL58" s="15">
        <v>116.31225443759475</v>
      </c>
      <c r="AM58" s="15">
        <v>91.188882378356624</v>
      </c>
      <c r="AN58" s="15">
        <v>90.774326390116585</v>
      </c>
      <c r="AO58" s="15">
        <v>106.73453825064405</v>
      </c>
      <c r="AP58" s="15">
        <v>67.846096940983898</v>
      </c>
      <c r="AQ58" s="15">
        <v>60.637133572426791</v>
      </c>
      <c r="AR58" s="15">
        <v>150.63008087605274</v>
      </c>
      <c r="AS58" s="15">
        <v>78.260919795330793</v>
      </c>
      <c r="AT58" s="15">
        <v>99.153416556242604</v>
      </c>
      <c r="AU58" s="15">
        <v>74.758214940139212</v>
      </c>
      <c r="AV58" s="15">
        <v>59.418905876974648</v>
      </c>
      <c r="AW58" s="15">
        <v>272.79762209808848</v>
      </c>
      <c r="AX58" s="15">
        <v>133.8870459172243</v>
      </c>
      <c r="AY58" s="15">
        <v>144.6035956102595</v>
      </c>
      <c r="AZ58" s="15">
        <v>102.76777391746462</v>
      </c>
      <c r="BA58" s="15">
        <v>134.56620842720412</v>
      </c>
      <c r="BB58" s="15">
        <v>114.5583320578653</v>
      </c>
      <c r="BC58" s="15"/>
      <c r="BD58" s="15">
        <v>84.575979957380554</v>
      </c>
      <c r="BE58" s="15">
        <v>128.55969586031082</v>
      </c>
      <c r="BF58" s="15">
        <v>135.407461667706</v>
      </c>
      <c r="BG58" s="15">
        <v>93.144897260494773</v>
      </c>
      <c r="BH58" s="15">
        <v>71.51366303396938</v>
      </c>
      <c r="BI58" s="15">
        <v>83.73540673822842</v>
      </c>
      <c r="BJ58" s="15">
        <v>95.011952081410101</v>
      </c>
      <c r="BL58" s="15">
        <v>9.2161662010580923</v>
      </c>
      <c r="BM58" s="15">
        <v>66.369301455415851</v>
      </c>
      <c r="BN58" s="15">
        <v>101.07185947176112</v>
      </c>
      <c r="BO58" s="15">
        <v>80.661068760523321</v>
      </c>
      <c r="BP58" s="15">
        <v>60.754009235923199</v>
      </c>
      <c r="BQ58" s="15">
        <v>33.813934255962224</v>
      </c>
      <c r="BR58" s="15">
        <v>5.5457897571571459</v>
      </c>
      <c r="BS58" s="15">
        <v>35.408325620573827</v>
      </c>
      <c r="BT58" s="15">
        <v>66.852182105384202</v>
      </c>
      <c r="BU58" s="15">
        <v>65.221497320311329</v>
      </c>
      <c r="BV58" s="15">
        <v>115.30324459935007</v>
      </c>
      <c r="BW58" s="15">
        <v>28.935654427284696</v>
      </c>
      <c r="BX58" s="15">
        <v>102.8063881600749</v>
      </c>
      <c r="BY58" s="15">
        <v>166.63120663271729</v>
      </c>
      <c r="BZ58" s="15">
        <v>12.600760893680313</v>
      </c>
      <c r="CA58" s="15">
        <v>14.482367806166502</v>
      </c>
      <c r="CB58" s="15">
        <v>8.6250192179572593</v>
      </c>
      <c r="CC58" s="15">
        <v>64.061348753635599</v>
      </c>
      <c r="CD58" s="15">
        <v>44.846648543884818</v>
      </c>
      <c r="CE58" s="15">
        <v>15.966655368189135</v>
      </c>
      <c r="CF58" s="15">
        <v>42.651554946321909</v>
      </c>
      <c r="CG58" s="15">
        <v>65.927960445354174</v>
      </c>
      <c r="CH58" s="15"/>
      <c r="CI58" s="15">
        <v>22.873317966883402</v>
      </c>
      <c r="CJ58" s="15">
        <v>35.610845057502999</v>
      </c>
      <c r="CK58" s="15">
        <v>38.886785263895412</v>
      </c>
      <c r="CL58" s="15">
        <v>34.0129183362315</v>
      </c>
      <c r="CM58" s="15">
        <v>63.11675326141151</v>
      </c>
      <c r="CN58" s="15">
        <v>40.167452715269</v>
      </c>
      <c r="CO58" s="15">
        <v>66.680366165037398</v>
      </c>
      <c r="CQ58" s="15">
        <v>63.119645289381246</v>
      </c>
      <c r="CR58" s="15">
        <v>99.938096679230753</v>
      </c>
      <c r="CS58" s="15">
        <v>85.624960688002844</v>
      </c>
      <c r="CT58" s="15">
        <v>320.98778886339983</v>
      </c>
      <c r="CU58" s="15">
        <v>109.07392636878969</v>
      </c>
      <c r="CV58" s="15">
        <v>156.3154280443334</v>
      </c>
      <c r="CW58" s="15">
        <v>30.137845724059964</v>
      </c>
      <c r="CX58" s="15">
        <v>37.298385000155989</v>
      </c>
      <c r="CY58" s="15">
        <v>84.173608155080487</v>
      </c>
      <c r="CZ58" s="15">
        <v>82.196793817434894</v>
      </c>
      <c r="DA58" s="15">
        <v>4.9742385209880284</v>
      </c>
      <c r="DB58" s="15">
        <v>339.80063112578631</v>
      </c>
      <c r="DC58" s="15">
        <v>72.60965398986383</v>
      </c>
      <c r="DD58" s="15">
        <v>136.79399392566637</v>
      </c>
      <c r="DE58" s="15">
        <v>60.19770088497031</v>
      </c>
      <c r="DF58" s="15">
        <v>16.899572052623562</v>
      </c>
      <c r="DG58" s="15">
        <v>3393.3531491825961</v>
      </c>
      <c r="DH58" s="15">
        <v>125.81025541258073</v>
      </c>
      <c r="DI58" s="15">
        <v>282.86767852198642</v>
      </c>
      <c r="DJ58" s="15"/>
      <c r="DK58" s="15">
        <v>78.633501487662031</v>
      </c>
      <c r="DL58" s="15">
        <v>73.687291124592747</v>
      </c>
      <c r="DM58" s="15"/>
      <c r="DN58" s="15">
        <v>22.658702845461448</v>
      </c>
      <c r="DO58" s="15">
        <v>93.283833133679607</v>
      </c>
      <c r="DP58" s="15">
        <v>105.5576624597774</v>
      </c>
      <c r="DQ58" s="15">
        <v>83.458707396031002</v>
      </c>
      <c r="DR58" s="15">
        <v>121.10647848903835</v>
      </c>
      <c r="DS58" s="15">
        <v>227.747273087396</v>
      </c>
      <c r="DT58" s="15">
        <v>118.67868129380484</v>
      </c>
      <c r="DV58" s="16">
        <v>39600</v>
      </c>
      <c r="DW58" s="15">
        <v>82.126005887578827</v>
      </c>
      <c r="DX58" s="15">
        <v>84.495387334808228</v>
      </c>
      <c r="DY58" s="15">
        <v>71.034709664626064</v>
      </c>
      <c r="DZ58" s="15">
        <v>125.599555241267</v>
      </c>
      <c r="EA58" s="10">
        <v>363.25565812828012</v>
      </c>
      <c r="EC58" s="16">
        <v>39600</v>
      </c>
      <c r="ED58" s="28">
        <v>33.753732833913844</v>
      </c>
      <c r="EE58" s="28">
        <v>37.568196535070221</v>
      </c>
      <c r="EF58" s="28">
        <v>31.157121348563656</v>
      </c>
      <c r="EG58" s="28">
        <v>53.378625977529822</v>
      </c>
      <c r="EH58" s="28">
        <v>155.85767669507754</v>
      </c>
      <c r="EI58" s="28"/>
    </row>
    <row r="59" spans="1:139">
      <c r="A59" s="12" t="s">
        <v>124</v>
      </c>
      <c r="B59" s="15">
        <v>106.0409037175428</v>
      </c>
      <c r="C59" s="15">
        <v>51.737955614920416</v>
      </c>
      <c r="D59" s="15">
        <v>48.891413316672114</v>
      </c>
      <c r="E59" s="15">
        <v>102.40559351118597</v>
      </c>
      <c r="F59" s="15">
        <v>82.65536777973962</v>
      </c>
      <c r="G59" s="15">
        <v>126.57898208111476</v>
      </c>
      <c r="H59" s="15">
        <v>47.880037089753657</v>
      </c>
      <c r="I59" s="15">
        <v>49.58255099153785</v>
      </c>
      <c r="J59" s="15">
        <v>47.341077880369333</v>
      </c>
      <c r="K59" s="15">
        <v>59.26451896370456</v>
      </c>
      <c r="L59" s="15">
        <v>49.648464476191265</v>
      </c>
      <c r="M59" s="15">
        <v>106.83068596429341</v>
      </c>
      <c r="N59" s="15">
        <v>38.571069908586026</v>
      </c>
      <c r="O59" s="15">
        <v>57.67451824627463</v>
      </c>
      <c r="P59" s="15">
        <v>41.30832700869756</v>
      </c>
      <c r="Q59" s="15">
        <v>28.445749253657386</v>
      </c>
      <c r="R59" s="15">
        <v>52.895018577996098</v>
      </c>
      <c r="S59" s="15">
        <v>53.801178453369324</v>
      </c>
      <c r="T59" s="15">
        <v>110.7</v>
      </c>
      <c r="U59" s="15">
        <v>91.816672307301801</v>
      </c>
      <c r="V59" s="15">
        <v>70.592745502801534</v>
      </c>
      <c r="W59" s="15">
        <v>88.287976704813275</v>
      </c>
      <c r="X59" s="15"/>
      <c r="Y59" s="15">
        <v>25.707129522453492</v>
      </c>
      <c r="Z59" s="15">
        <v>82.256704307255404</v>
      </c>
      <c r="AA59" s="15">
        <v>66.710372487609618</v>
      </c>
      <c r="AB59" s="15">
        <v>102.20978321943316</v>
      </c>
      <c r="AC59" s="15">
        <v>98.279999249249954</v>
      </c>
      <c r="AD59" s="15">
        <v>94.914365870029187</v>
      </c>
      <c r="AE59" s="15">
        <v>60.1807587204638</v>
      </c>
      <c r="AG59" s="15">
        <v>77.80667454760389</v>
      </c>
      <c r="AH59" s="15">
        <v>89.040026986782593</v>
      </c>
      <c r="AI59" s="15">
        <v>135.37281853939766</v>
      </c>
      <c r="AJ59" s="15">
        <v>182.41795721731347</v>
      </c>
      <c r="AK59" s="15">
        <v>81.987730165505738</v>
      </c>
      <c r="AL59" s="15">
        <v>116.61568341203412</v>
      </c>
      <c r="AM59" s="15">
        <v>94.301289282360514</v>
      </c>
      <c r="AN59" s="15">
        <v>93.552817716505061</v>
      </c>
      <c r="AO59" s="15">
        <v>108.44685869128865</v>
      </c>
      <c r="AP59" s="15">
        <v>68.314843002181178</v>
      </c>
      <c r="AQ59" s="15">
        <v>62.594540174894121</v>
      </c>
      <c r="AR59" s="15">
        <v>161.27663383121774</v>
      </c>
      <c r="AS59" s="15">
        <v>78.140331428723911</v>
      </c>
      <c r="AT59" s="15">
        <v>99.637910891037109</v>
      </c>
      <c r="AU59" s="15">
        <v>77.620529970656406</v>
      </c>
      <c r="AV59" s="15">
        <v>59.67789587126984</v>
      </c>
      <c r="AW59" s="15">
        <v>268.01687763713085</v>
      </c>
      <c r="AX59" s="15">
        <v>142.2947273362536</v>
      </c>
      <c r="AY59" s="15">
        <v>142.73022408249321</v>
      </c>
      <c r="AZ59" s="15">
        <v>105.08714781284372</v>
      </c>
      <c r="BA59" s="15">
        <v>137.3922513072859</v>
      </c>
      <c r="BB59" s="15">
        <v>115.61184729826597</v>
      </c>
      <c r="BC59" s="15"/>
      <c r="BD59" s="15">
        <v>87.882328926971496</v>
      </c>
      <c r="BE59" s="15">
        <v>130.18861766628351</v>
      </c>
      <c r="BF59" s="15">
        <v>139.771332314213</v>
      </c>
      <c r="BG59" s="15">
        <v>93.862947379424796</v>
      </c>
      <c r="BH59" s="15">
        <v>72.15185890976241</v>
      </c>
      <c r="BI59" s="15">
        <v>84.641538272033216</v>
      </c>
      <c r="BJ59" s="15">
        <v>96.1642864803283</v>
      </c>
      <c r="BL59" s="15">
        <v>9.1821736506650566</v>
      </c>
      <c r="BM59" s="15">
        <v>66.513559836034844</v>
      </c>
      <c r="BN59" s="15">
        <v>102.58665492807748</v>
      </c>
      <c r="BO59" s="15">
        <v>78.962514522025515</v>
      </c>
      <c r="BP59" s="15">
        <v>60.092417877723669</v>
      </c>
      <c r="BQ59" s="15">
        <v>32.122211008754796</v>
      </c>
      <c r="BR59" s="15">
        <v>5.7819854830231687</v>
      </c>
      <c r="BS59" s="15">
        <v>32.099591038864169</v>
      </c>
      <c r="BT59" s="15">
        <v>68.515305098354077</v>
      </c>
      <c r="BU59" s="15">
        <v>65.957129631082594</v>
      </c>
      <c r="BV59" s="15">
        <v>117.75691214524034</v>
      </c>
      <c r="BW59" s="15">
        <v>35.68288432480243</v>
      </c>
      <c r="BX59" s="15">
        <v>103.54163962978372</v>
      </c>
      <c r="BY59" s="15">
        <v>166.65018988011406</v>
      </c>
      <c r="BZ59" s="15">
        <v>12.260999793011921</v>
      </c>
      <c r="CA59" s="15">
        <v>14.289890618999834</v>
      </c>
      <c r="CB59" s="15">
        <v>8.5143900749417476</v>
      </c>
      <c r="CC59" s="15">
        <v>64.805216177450987</v>
      </c>
      <c r="CD59" s="15">
        <v>45.533587496657105</v>
      </c>
      <c r="CE59" s="15">
        <v>15.008936881292835</v>
      </c>
      <c r="CF59" s="15">
        <v>44.962655857585347</v>
      </c>
      <c r="CG59" s="15">
        <v>67.710003932736257</v>
      </c>
      <c r="CH59" s="15"/>
      <c r="CI59" s="15">
        <v>23.028058119246634</v>
      </c>
      <c r="CJ59" s="15">
        <v>36.729470101652133</v>
      </c>
      <c r="CK59" s="15">
        <v>41.16141129750158</v>
      </c>
      <c r="CL59" s="15">
        <v>33.699153262162056</v>
      </c>
      <c r="CM59" s="15">
        <v>66.233747645635717</v>
      </c>
      <c r="CN59" s="15">
        <v>43.512205974404033</v>
      </c>
      <c r="CO59" s="15">
        <v>67.802647202506208</v>
      </c>
      <c r="CQ59" s="15">
        <v>66.314284060942242</v>
      </c>
      <c r="CR59" s="15">
        <v>104.12468438753291</v>
      </c>
      <c r="CS59" s="15">
        <v>86.774775286483106</v>
      </c>
      <c r="CT59" s="15">
        <v>330.43603380834128</v>
      </c>
      <c r="CU59" s="15">
        <v>107.77160257280894</v>
      </c>
      <c r="CV59" s="15">
        <v>156.8513011803785</v>
      </c>
      <c r="CW59" s="15">
        <v>29.937573456020882</v>
      </c>
      <c r="CX59" s="15">
        <v>39.100799917693358</v>
      </c>
      <c r="CY59" s="15">
        <v>85.272631473303889</v>
      </c>
      <c r="CZ59" s="15">
        <v>83.928319236744244</v>
      </c>
      <c r="DA59" s="15">
        <v>5.2838493347866242</v>
      </c>
      <c r="DB59" s="15">
        <v>356.57138946071592</v>
      </c>
      <c r="DC59" s="15">
        <v>73.632095438276465</v>
      </c>
      <c r="DD59" s="15">
        <v>136.26387520513131</v>
      </c>
      <c r="DE59" s="15">
        <v>61.658096277867294</v>
      </c>
      <c r="DF59" s="15">
        <v>16.498878937654069</v>
      </c>
      <c r="DG59" s="15">
        <v>3585.61370363373</v>
      </c>
      <c r="DH59" s="15">
        <v>156.39570980902889</v>
      </c>
      <c r="DI59" s="15">
        <v>279.33238592192254</v>
      </c>
      <c r="DJ59" s="15"/>
      <c r="DK59" s="15">
        <v>80.577923492212179</v>
      </c>
      <c r="DL59" s="15">
        <v>76.663254576338318</v>
      </c>
      <c r="DM59" s="15"/>
      <c r="DN59" s="15">
        <v>23.064096687290011</v>
      </c>
      <c r="DO59" s="15">
        <v>92.428408501814403</v>
      </c>
      <c r="DP59" s="15">
        <v>110.49316829781468</v>
      </c>
      <c r="DQ59" s="15">
        <v>83.660850788589954</v>
      </c>
      <c r="DR59" s="15">
        <v>122.59797456820733</v>
      </c>
      <c r="DS59" s="15">
        <v>222.74319565004262</v>
      </c>
      <c r="DT59" s="15">
        <v>119.88076434186772</v>
      </c>
      <c r="DV59" s="16">
        <v>39692</v>
      </c>
      <c r="DW59" s="15">
        <v>82.335790042003282</v>
      </c>
      <c r="DX59" s="15">
        <v>85.316289804860446</v>
      </c>
      <c r="DY59" s="15">
        <v>72.916459035481878</v>
      </c>
      <c r="DZ59" s="15">
        <v>126.33422228255907</v>
      </c>
      <c r="EA59" s="10">
        <v>366.90276116490463</v>
      </c>
      <c r="EC59" s="16">
        <v>39692</v>
      </c>
      <c r="ED59" s="28">
        <v>32.37094403328782</v>
      </c>
      <c r="EE59" s="28">
        <v>35.896504346814083</v>
      </c>
      <c r="EF59" s="28">
        <v>30.499828430592025</v>
      </c>
      <c r="EG59" s="28">
        <v>51.144588243391368</v>
      </c>
      <c r="EH59" s="28">
        <v>149.9118650540853</v>
      </c>
      <c r="EI59" s="28"/>
    </row>
    <row r="60" spans="1:139">
      <c r="A60" s="12" t="s">
        <v>125</v>
      </c>
      <c r="B60" s="15">
        <v>104.43989845184396</v>
      </c>
      <c r="C60" s="15">
        <v>52.516211650591252</v>
      </c>
      <c r="D60" s="15">
        <v>49.872772813469304</v>
      </c>
      <c r="E60" s="15">
        <v>103.99482366804142</v>
      </c>
      <c r="F60" s="15">
        <v>83.47107886889944</v>
      </c>
      <c r="G60" s="15">
        <v>127.21479051861208</v>
      </c>
      <c r="H60" s="15">
        <v>48.924103218659312</v>
      </c>
      <c r="I60" s="15">
        <v>49.935912284765656</v>
      </c>
      <c r="J60" s="15">
        <v>47.968056440449992</v>
      </c>
      <c r="K60" s="15">
        <v>59.237121510027535</v>
      </c>
      <c r="L60" s="15">
        <v>50.493382068586968</v>
      </c>
      <c r="M60" s="15">
        <v>109.03715851711191</v>
      </c>
      <c r="N60" s="15">
        <v>38.992780008281429</v>
      </c>
      <c r="O60" s="15">
        <v>58.019949081492719</v>
      </c>
      <c r="P60" s="15">
        <v>42.191017868993278</v>
      </c>
      <c r="Q60" s="15">
        <v>28.480633997275508</v>
      </c>
      <c r="R60" s="15">
        <v>52.029435437507189</v>
      </c>
      <c r="S60" s="15">
        <v>53.689795764468087</v>
      </c>
      <c r="T60" s="15">
        <v>111.5</v>
      </c>
      <c r="U60" s="15">
        <v>91.967061680171028</v>
      </c>
      <c r="V60" s="15">
        <v>70.909831460995534</v>
      </c>
      <c r="W60" s="15">
        <v>88.910949465893339</v>
      </c>
      <c r="X60" s="15"/>
      <c r="Y60" s="15">
        <v>25.629246007828932</v>
      </c>
      <c r="Z60" s="15">
        <v>82.619326370093589</v>
      </c>
      <c r="AA60" s="15">
        <v>67.844231167656716</v>
      </c>
      <c r="AB60" s="15">
        <v>101.30598906687236</v>
      </c>
      <c r="AC60" s="15">
        <v>96.268361035687263</v>
      </c>
      <c r="AD60" s="15">
        <v>94.752990618515781</v>
      </c>
      <c r="AE60" s="15">
        <v>60.727828612524974</v>
      </c>
      <c r="AG60" s="15">
        <v>79.311020371155919</v>
      </c>
      <c r="AH60" s="15">
        <v>90.528445316331542</v>
      </c>
      <c r="AI60" s="15">
        <v>142.22663213289627</v>
      </c>
      <c r="AJ60" s="15">
        <v>187.00551300395591</v>
      </c>
      <c r="AK60" s="15">
        <v>83.965755826198631</v>
      </c>
      <c r="AL60" s="15">
        <v>117.75107826152556</v>
      </c>
      <c r="AM60" s="15">
        <v>97.637482389490287</v>
      </c>
      <c r="AN60" s="15">
        <v>97.077188376701926</v>
      </c>
      <c r="AO60" s="15">
        <v>109.05554526316634</v>
      </c>
      <c r="AP60" s="15">
        <v>70.11797090051121</v>
      </c>
      <c r="AQ60" s="15">
        <v>63.979158609964117</v>
      </c>
      <c r="AR60" s="15">
        <v>176.97337188727289</v>
      </c>
      <c r="AS60" s="15">
        <v>77.503575795255642</v>
      </c>
      <c r="AT60" s="15">
        <v>103.55666038553017</v>
      </c>
      <c r="AU60" s="15">
        <v>77.489302624775561</v>
      </c>
      <c r="AV60" s="15">
        <v>56.035737515800847</v>
      </c>
      <c r="AW60" s="15">
        <v>265.7513085471752</v>
      </c>
      <c r="AX60" s="15">
        <v>142.23284130040813</v>
      </c>
      <c r="AY60" s="15">
        <v>141.05222336725691</v>
      </c>
      <c r="AZ60" s="15">
        <v>107.3630869117686</v>
      </c>
      <c r="BA60" s="15">
        <v>143.55680492486431</v>
      </c>
      <c r="BB60" s="15">
        <v>117.37784110577836</v>
      </c>
      <c r="BC60" s="15"/>
      <c r="BD60" s="15">
        <v>89.234929395646674</v>
      </c>
      <c r="BE60" s="15">
        <v>131.58537629524281</v>
      </c>
      <c r="BF60" s="15">
        <v>148.8413807371617</v>
      </c>
      <c r="BG60" s="15">
        <v>93.163027363417683</v>
      </c>
      <c r="BH60" s="15">
        <v>72.548041065239332</v>
      </c>
      <c r="BI60" s="15">
        <v>90.838552062189564</v>
      </c>
      <c r="BJ60" s="15">
        <v>96.489602710642274</v>
      </c>
      <c r="BL60" s="15">
        <v>9.9254741450493658</v>
      </c>
      <c r="BM60" s="15">
        <v>68.732630374366522</v>
      </c>
      <c r="BN60" s="15">
        <v>110.40761031805376</v>
      </c>
      <c r="BO60" s="15">
        <v>79.549280363605774</v>
      </c>
      <c r="BP60" s="15">
        <v>64.682587817682247</v>
      </c>
      <c r="BQ60" s="15">
        <v>40.098344938880743</v>
      </c>
      <c r="BR60" s="15">
        <v>5.8340457813045621</v>
      </c>
      <c r="BS60" s="15">
        <v>34.552286824698221</v>
      </c>
      <c r="BT60" s="15">
        <v>74.292824999761521</v>
      </c>
      <c r="BU60" s="15">
        <v>69.217459693275657</v>
      </c>
      <c r="BV60" s="15">
        <v>119.43463779144471</v>
      </c>
      <c r="BW60" s="15">
        <v>42.280220965862505</v>
      </c>
      <c r="BX60" s="15">
        <v>105.68072026471268</v>
      </c>
      <c r="BY60" s="15">
        <v>171.68119361044347</v>
      </c>
      <c r="BZ60" s="15">
        <v>19.566730857703533</v>
      </c>
      <c r="CA60" s="15">
        <v>14.081004626731957</v>
      </c>
      <c r="CB60" s="15">
        <v>14.922686983517556</v>
      </c>
      <c r="CC60" s="15">
        <v>67.160584857834024</v>
      </c>
      <c r="CD60" s="15">
        <v>56.856740709382471</v>
      </c>
      <c r="CE60" s="15">
        <v>16.279342289318802</v>
      </c>
      <c r="CF60" s="15">
        <v>50.708414517549329</v>
      </c>
      <c r="CG60" s="15">
        <v>73.439946220829611</v>
      </c>
      <c r="CH60" s="15"/>
      <c r="CI60" s="15">
        <v>23.197862291657962</v>
      </c>
      <c r="CJ60" s="15">
        <v>41.452141020476034</v>
      </c>
      <c r="CK60" s="15">
        <v>41.615464706325369</v>
      </c>
      <c r="CL60" s="15">
        <v>33.671767566790727</v>
      </c>
      <c r="CM60" s="15">
        <v>70.129772352677051</v>
      </c>
      <c r="CN60" s="15">
        <v>49.58604459544113</v>
      </c>
      <c r="CO60" s="15">
        <v>72.523401866799148</v>
      </c>
      <c r="CQ60" s="15">
        <v>64.928242757084249</v>
      </c>
      <c r="CR60" s="15">
        <v>114.46344885837286</v>
      </c>
      <c r="CS60" s="15">
        <v>93.211327910659506</v>
      </c>
      <c r="CT60" s="15">
        <v>309.50151502398791</v>
      </c>
      <c r="CU60" s="15">
        <v>114.427826468989</v>
      </c>
      <c r="CV60" s="15">
        <v>169.83469909623417</v>
      </c>
      <c r="CW60" s="15">
        <v>29.11002203571471</v>
      </c>
      <c r="CX60" s="15">
        <v>40.303708851311356</v>
      </c>
      <c r="CY60" s="15">
        <v>88.208536859054007</v>
      </c>
      <c r="CZ60" s="15">
        <v>87.243413291388123</v>
      </c>
      <c r="DA60" s="15">
        <v>5.3766794326418088</v>
      </c>
      <c r="DB60" s="15">
        <v>435.49911527340208</v>
      </c>
      <c r="DC60" s="15">
        <v>78.529227469436265</v>
      </c>
      <c r="DD60" s="15">
        <v>133.90779271415954</v>
      </c>
      <c r="DE60" s="15">
        <v>70.291221027518006</v>
      </c>
      <c r="DF60" s="15">
        <v>15.080262140569198</v>
      </c>
      <c r="DG60" s="15">
        <v>3089.9410591358342</v>
      </c>
      <c r="DH60" s="15">
        <v>148.8232153903443</v>
      </c>
      <c r="DI60" s="15">
        <v>272.50181154102273</v>
      </c>
      <c r="DJ60" s="15"/>
      <c r="DK60" s="15">
        <v>92.149758039573285</v>
      </c>
      <c r="DL60" s="15">
        <v>80.265076816219519</v>
      </c>
      <c r="DM60" s="15"/>
      <c r="DN60" s="15">
        <v>23.573523669135284</v>
      </c>
      <c r="DO60" s="15">
        <v>93.507089868693456</v>
      </c>
      <c r="DP60" s="15">
        <v>111.08866400759334</v>
      </c>
      <c r="DQ60" s="15">
        <v>84.558808570006974</v>
      </c>
      <c r="DR60" s="15">
        <v>121.40385991367287</v>
      </c>
      <c r="DS60" s="15">
        <v>236.1465871802059</v>
      </c>
      <c r="DT60" s="15">
        <v>121.41805818394927</v>
      </c>
      <c r="DV60" s="16">
        <v>39783</v>
      </c>
      <c r="DW60" s="15">
        <v>81.62635700847251</v>
      </c>
      <c r="DX60" s="15">
        <v>86.6786482953448</v>
      </c>
      <c r="DY60" s="15">
        <v>77.164675614687695</v>
      </c>
      <c r="DZ60" s="15">
        <v>127.13567503837808</v>
      </c>
      <c r="EA60" s="10">
        <v>372.6053559568831</v>
      </c>
      <c r="EC60" s="16">
        <v>39783</v>
      </c>
      <c r="ED60" s="28">
        <v>31.287795342522745</v>
      </c>
      <c r="EE60" s="28">
        <v>35.773358700126415</v>
      </c>
      <c r="EF60" s="28">
        <v>32.358400604518728</v>
      </c>
      <c r="EG60" s="28">
        <v>50.193786691382478</v>
      </c>
      <c r="EH60" s="28">
        <v>149.61334133855038</v>
      </c>
      <c r="EI60" s="28"/>
    </row>
    <row r="61" spans="1:139">
      <c r="A61" s="12" t="s">
        <v>126</v>
      </c>
      <c r="B61" s="15">
        <v>103.8244801485916</v>
      </c>
      <c r="C61" s="15">
        <v>52.235992116716389</v>
      </c>
      <c r="D61" s="15">
        <v>50.803992911922911</v>
      </c>
      <c r="E61" s="15">
        <v>105.52046401609938</v>
      </c>
      <c r="F61" s="15">
        <v>85.119360746607441</v>
      </c>
      <c r="G61" s="15">
        <v>129.39540594838752</v>
      </c>
      <c r="H61" s="15">
        <v>49.838640741818992</v>
      </c>
      <c r="I61" s="15">
        <v>51.003357579618502</v>
      </c>
      <c r="J61" s="15">
        <v>48.852456195228214</v>
      </c>
      <c r="K61" s="15">
        <v>59.741543957862341</v>
      </c>
      <c r="L61" s="15">
        <v>50.850187861392605</v>
      </c>
      <c r="M61" s="15">
        <v>111.89635126640371</v>
      </c>
      <c r="N61" s="15">
        <v>39.785076531400811</v>
      </c>
      <c r="O61" s="15">
        <v>59.130414735473337</v>
      </c>
      <c r="P61" s="15">
        <v>42.370929071781447</v>
      </c>
      <c r="Q61" s="15">
        <v>29.013255532104083</v>
      </c>
      <c r="R61" s="15">
        <v>52.701569699257064</v>
      </c>
      <c r="S61" s="15">
        <v>54.541656611702734</v>
      </c>
      <c r="T61" s="15">
        <v>113.1</v>
      </c>
      <c r="U61" s="15">
        <v>92.543530827956872</v>
      </c>
      <c r="V61" s="15">
        <v>72.889050672707981</v>
      </c>
      <c r="W61" s="15">
        <v>89.478253721410255</v>
      </c>
      <c r="X61" s="15"/>
      <c r="Y61" s="15">
        <v>26.003551459230799</v>
      </c>
      <c r="Z61" s="15">
        <v>82.548672534223115</v>
      </c>
      <c r="AA61" s="15">
        <v>69.339715682129039</v>
      </c>
      <c r="AB61" s="15">
        <v>102.805099527089</v>
      </c>
      <c r="AC61" s="15">
        <v>96.696025158095665</v>
      </c>
      <c r="AD61" s="15">
        <v>95.174498592651489</v>
      </c>
      <c r="AE61" s="15">
        <v>61.588556262556658</v>
      </c>
      <c r="AG61" s="15">
        <v>77.740275580037391</v>
      </c>
      <c r="AH61" s="15">
        <v>90.700873183149483</v>
      </c>
      <c r="AI61" s="15">
        <v>145.0553791806343</v>
      </c>
      <c r="AJ61" s="15">
        <v>189.06232713977906</v>
      </c>
      <c r="AK61" s="15">
        <v>85.358764162063693</v>
      </c>
      <c r="AL61" s="15">
        <v>121.57044414762592</v>
      </c>
      <c r="AM61" s="15">
        <v>97.044740803141707</v>
      </c>
      <c r="AN61" s="15">
        <v>101.10805349151728</v>
      </c>
      <c r="AO61" s="15">
        <v>110.37486498442574</v>
      </c>
      <c r="AP61" s="15">
        <v>71.061456078023269</v>
      </c>
      <c r="AQ61" s="15">
        <v>64.126842003966416</v>
      </c>
      <c r="AR61" s="15">
        <v>180.06631026752186</v>
      </c>
      <c r="AS61" s="15">
        <v>80.193149206247156</v>
      </c>
      <c r="AT61" s="15">
        <v>104.33591488774734</v>
      </c>
      <c r="AU61" s="15">
        <v>78.321374026262134</v>
      </c>
      <c r="AV61" s="15">
        <v>53.511276220733549</v>
      </c>
      <c r="AW61" s="15">
        <v>279.57465886840816</v>
      </c>
      <c r="AX61" s="15">
        <v>145.80299784835816</v>
      </c>
      <c r="AY61" s="15">
        <v>143.1289509308362</v>
      </c>
      <c r="AZ61" s="15">
        <v>108.97014878092563</v>
      </c>
      <c r="BA61" s="15">
        <v>145.9436713193729</v>
      </c>
      <c r="BB61" s="15">
        <v>121.64358016614172</v>
      </c>
      <c r="BC61" s="15"/>
      <c r="BD61" s="15">
        <v>91.157383295704932</v>
      </c>
      <c r="BE61" s="15">
        <v>134.17137490997499</v>
      </c>
      <c r="BF61" s="15">
        <v>150.68808775207935</v>
      </c>
      <c r="BG61" s="15">
        <v>95.852016287885618</v>
      </c>
      <c r="BH61" s="15">
        <v>72.630020552811729</v>
      </c>
      <c r="BI61" s="15">
        <v>90.161245534981759</v>
      </c>
      <c r="BJ61" s="15">
        <v>98.224740371675622</v>
      </c>
      <c r="BL61" s="15">
        <v>10.796407973247133</v>
      </c>
      <c r="BM61" s="15">
        <v>72.259327183642185</v>
      </c>
      <c r="BN61" s="15">
        <v>112.93001525825966</v>
      </c>
      <c r="BO61" s="15">
        <v>86.12851054414422</v>
      </c>
      <c r="BP61" s="15">
        <v>68.941425314901949</v>
      </c>
      <c r="BQ61" s="15">
        <v>41.79272882475594</v>
      </c>
      <c r="BR61" s="15">
        <v>6.8322173425585815</v>
      </c>
      <c r="BS61" s="15">
        <v>40.13221448824325</v>
      </c>
      <c r="BT61" s="15">
        <v>78.952248774863364</v>
      </c>
      <c r="BU61" s="15">
        <v>71.157151002603698</v>
      </c>
      <c r="BV61" s="15">
        <v>128.61685480699231</v>
      </c>
      <c r="BW61" s="15">
        <v>47.628796012483242</v>
      </c>
      <c r="BX61" s="15">
        <v>113.63617816564513</v>
      </c>
      <c r="BY61" s="15">
        <v>174.8186660797854</v>
      </c>
      <c r="BZ61" s="15">
        <v>22.397037618490995</v>
      </c>
      <c r="CA61" s="15">
        <v>15.91204959195491</v>
      </c>
      <c r="CB61" s="15">
        <v>15.605804619682919</v>
      </c>
      <c r="CC61" s="15">
        <v>66.471138761392211</v>
      </c>
      <c r="CD61" s="15">
        <v>59.415013847663289</v>
      </c>
      <c r="CE61" s="15">
        <v>18.616780883393346</v>
      </c>
      <c r="CF61" s="15">
        <v>47.254779277508611</v>
      </c>
      <c r="CG61" s="15">
        <v>76.335220266723113</v>
      </c>
      <c r="CH61" s="15"/>
      <c r="CI61" s="15">
        <v>26.045307740075796</v>
      </c>
      <c r="CJ61" s="15">
        <v>44.779948468916515</v>
      </c>
      <c r="CK61" s="15">
        <v>38.360648573568071</v>
      </c>
      <c r="CL61" s="15">
        <v>33.331480703498038</v>
      </c>
      <c r="CM61" s="15">
        <v>73.82654979393206</v>
      </c>
      <c r="CN61" s="15">
        <v>50.630151337296631</v>
      </c>
      <c r="CO61" s="15">
        <v>76.398739369692208</v>
      </c>
      <c r="CQ61" s="15">
        <v>63.290060544703032</v>
      </c>
      <c r="CR61" s="15">
        <v>111.6791667807188</v>
      </c>
      <c r="CS61" s="15">
        <v>95.338930891248395</v>
      </c>
      <c r="CT61" s="15">
        <v>309.62854478693089</v>
      </c>
      <c r="CU61" s="15">
        <v>113.39946761356441</v>
      </c>
      <c r="CV61" s="15">
        <v>174.79776521627585</v>
      </c>
      <c r="CW61" s="15">
        <v>27.415588357356558</v>
      </c>
      <c r="CX61" s="15">
        <v>39.745283462223313</v>
      </c>
      <c r="CY61" s="15">
        <v>89.840198248922661</v>
      </c>
      <c r="CZ61" s="15">
        <v>89.25545361387897</v>
      </c>
      <c r="DA61" s="15">
        <v>5.1023823669698665</v>
      </c>
      <c r="DB61" s="15">
        <v>465.25108338293626</v>
      </c>
      <c r="DC61" s="15">
        <v>82.057500868621204</v>
      </c>
      <c r="DD61" s="15">
        <v>134.08603054624132</v>
      </c>
      <c r="DE61" s="15">
        <v>70.928218560958342</v>
      </c>
      <c r="DF61" s="15">
        <v>13.664748005657886</v>
      </c>
      <c r="DG61" s="15">
        <v>3138.0762888530326</v>
      </c>
      <c r="DH61" s="15">
        <v>148.58065654539217</v>
      </c>
      <c r="DI61" s="15">
        <v>281.48201045715922</v>
      </c>
      <c r="DJ61" s="15"/>
      <c r="DK61" s="15">
        <v>91.865982522695617</v>
      </c>
      <c r="DL61" s="15">
        <v>90.825044451976652</v>
      </c>
      <c r="DM61" s="15"/>
      <c r="DN61" s="15">
        <v>24.048911832382334</v>
      </c>
      <c r="DO61" s="15">
        <v>97.375138840577875</v>
      </c>
      <c r="DP61" s="15">
        <v>119.97612967691795</v>
      </c>
      <c r="DQ61" s="15">
        <v>85.296766779513632</v>
      </c>
      <c r="DR61" s="15">
        <v>119.1143062411314</v>
      </c>
      <c r="DS61" s="15">
        <v>237.44859706918095</v>
      </c>
      <c r="DT61" s="15">
        <v>124.4348418843784</v>
      </c>
      <c r="DV61" s="16">
        <v>39873</v>
      </c>
      <c r="DW61" s="15">
        <v>82.319423860126363</v>
      </c>
      <c r="DX61" s="15">
        <v>87.364407835050343</v>
      </c>
      <c r="DY61" s="15">
        <v>80.392021359082179</v>
      </c>
      <c r="DZ61" s="15">
        <v>127.13882691329306</v>
      </c>
      <c r="EA61" s="10">
        <v>377.21467996755194</v>
      </c>
      <c r="EC61" s="16">
        <v>39873</v>
      </c>
      <c r="ED61" s="28">
        <v>30.850569305082324</v>
      </c>
      <c r="EE61" s="28">
        <v>35.137702760845556</v>
      </c>
      <c r="EF61" s="28">
        <v>33.006806504263459</v>
      </c>
      <c r="EG61" s="28">
        <v>49.171179018527354</v>
      </c>
      <c r="EH61" s="28">
        <v>148.16625758871868</v>
      </c>
      <c r="EI61" s="28"/>
    </row>
    <row r="62" spans="1:139">
      <c r="A62" s="12" t="s">
        <v>127</v>
      </c>
      <c r="B62" s="15">
        <v>105.39898250859667</v>
      </c>
      <c r="C62" s="15">
        <v>52.63715665528656</v>
      </c>
      <c r="D62" s="15">
        <v>51.988660147983914</v>
      </c>
      <c r="E62" s="15">
        <v>107.99549908177022</v>
      </c>
      <c r="F62" s="15">
        <v>88.670336658307747</v>
      </c>
      <c r="G62" s="15">
        <v>132.05821362037707</v>
      </c>
      <c r="H62" s="15">
        <v>51.974591935021998</v>
      </c>
      <c r="I62" s="15">
        <v>52.757161389107452</v>
      </c>
      <c r="J62" s="15">
        <v>49.683899828417353</v>
      </c>
      <c r="K62" s="15">
        <v>60.702139862512418</v>
      </c>
      <c r="L62" s="15">
        <v>51.087093125549835</v>
      </c>
      <c r="M62" s="15">
        <v>114.20271363310131</v>
      </c>
      <c r="N62" s="15">
        <v>41.19356905764198</v>
      </c>
      <c r="O62" s="15">
        <v>59.979261058470179</v>
      </c>
      <c r="P62" s="15">
        <v>43.987500621803363</v>
      </c>
      <c r="Q62" s="15">
        <v>29.459425382320838</v>
      </c>
      <c r="R62" s="15">
        <v>54.559441994050673</v>
      </c>
      <c r="S62" s="15">
        <v>55.900015898169656</v>
      </c>
      <c r="T62" s="15">
        <v>115.2</v>
      </c>
      <c r="U62" s="15">
        <v>93.231963253346009</v>
      </c>
      <c r="V62" s="15">
        <v>75.8659162599985</v>
      </c>
      <c r="W62" s="15">
        <v>90.737162915997729</v>
      </c>
      <c r="X62" s="15"/>
      <c r="Y62" s="15">
        <v>26.599673044760983</v>
      </c>
      <c r="Z62" s="15">
        <v>83.955768339201214</v>
      </c>
      <c r="AA62" s="15">
        <v>71.486939419137457</v>
      </c>
      <c r="AB62" s="15">
        <v>105.05808916411671</v>
      </c>
      <c r="AC62" s="15">
        <v>97.331867248609171</v>
      </c>
      <c r="AD62" s="15">
        <v>95.955986296659489</v>
      </c>
      <c r="AE62" s="15">
        <v>62.766692208829348</v>
      </c>
      <c r="AG62" s="15">
        <v>74.706349571236288</v>
      </c>
      <c r="AH62" s="15">
        <v>91.080718154421845</v>
      </c>
      <c r="AI62" s="15">
        <v>147.45647234756299</v>
      </c>
      <c r="AJ62" s="15">
        <v>194.36217530227279</v>
      </c>
      <c r="AK62" s="15">
        <v>87.120176318265379</v>
      </c>
      <c r="AL62" s="15">
        <v>122.17362187107589</v>
      </c>
      <c r="AM62" s="15">
        <v>98.755629604560966</v>
      </c>
      <c r="AN62" s="15">
        <v>104.89547668162389</v>
      </c>
      <c r="AO62" s="15">
        <v>111.75826252144783</v>
      </c>
      <c r="AP62" s="15">
        <v>71.708416469428798</v>
      </c>
      <c r="AQ62" s="15">
        <v>63.513049306690128</v>
      </c>
      <c r="AR62" s="15">
        <v>181.64424292826303</v>
      </c>
      <c r="AS62" s="15">
        <v>82.7331755818809</v>
      </c>
      <c r="AT62" s="15">
        <v>105.07254886044186</v>
      </c>
      <c r="AU62" s="15">
        <v>80.997236931954362</v>
      </c>
      <c r="AV62" s="15">
        <v>53.847396833928919</v>
      </c>
      <c r="AW62" s="15">
        <v>294.37378192635146</v>
      </c>
      <c r="AX62" s="15">
        <v>148.6607074172654</v>
      </c>
      <c r="AY62" s="15">
        <v>145.42716878146712</v>
      </c>
      <c r="AZ62" s="15">
        <v>107.42799820490482</v>
      </c>
      <c r="BA62" s="15">
        <v>148.77449408896436</v>
      </c>
      <c r="BB62" s="15">
        <v>124.2766243072374</v>
      </c>
      <c r="BC62" s="15"/>
      <c r="BD62" s="15">
        <v>92.479346373531513</v>
      </c>
      <c r="BE62" s="15">
        <v>135.32430583925859</v>
      </c>
      <c r="BF62" s="15">
        <v>152.75280561616566</v>
      </c>
      <c r="BG62" s="15">
        <v>99.357779145230566</v>
      </c>
      <c r="BH62" s="15">
        <v>72.603219099367763</v>
      </c>
      <c r="BI62" s="15">
        <v>86.106391920632703</v>
      </c>
      <c r="BJ62" s="15">
        <v>99.394900012514455</v>
      </c>
      <c r="BL62" s="15">
        <v>12.643892277180004</v>
      </c>
      <c r="BM62" s="15">
        <v>74.312965372971519</v>
      </c>
      <c r="BN62" s="15">
        <v>115.65061246171213</v>
      </c>
      <c r="BO62" s="15">
        <v>100.90442979522946</v>
      </c>
      <c r="BP62" s="15">
        <v>71.633261974680281</v>
      </c>
      <c r="BQ62" s="15">
        <v>44.506389108171923</v>
      </c>
      <c r="BR62" s="15">
        <v>7.3868221695780081</v>
      </c>
      <c r="BS62" s="15">
        <v>37.756523403440866</v>
      </c>
      <c r="BT62" s="15">
        <v>84.298604869678897</v>
      </c>
      <c r="BU62" s="15">
        <v>74.192401832090667</v>
      </c>
      <c r="BV62" s="15">
        <v>136.66122072808008</v>
      </c>
      <c r="BW62" s="15">
        <v>54.792718076077421</v>
      </c>
      <c r="BX62" s="15">
        <v>116.21021572323022</v>
      </c>
      <c r="BY62" s="15">
        <v>181.78348198277365</v>
      </c>
      <c r="BZ62" s="15">
        <v>24.542013557574471</v>
      </c>
      <c r="CA62" s="15">
        <v>19.835757159494726</v>
      </c>
      <c r="CB62" s="15">
        <v>15.891373474202483</v>
      </c>
      <c r="CC62" s="15">
        <v>68.657014939151026</v>
      </c>
      <c r="CD62" s="15">
        <v>58.815502611477953</v>
      </c>
      <c r="CE62" s="15">
        <v>20.163406457062909</v>
      </c>
      <c r="CF62" s="15">
        <v>46.777367481586147</v>
      </c>
      <c r="CG62" s="15">
        <v>81.659251498906997</v>
      </c>
      <c r="CH62" s="15"/>
      <c r="CI62" s="15">
        <v>31.054373628766385</v>
      </c>
      <c r="CJ62" s="15">
        <v>48.872441508723774</v>
      </c>
      <c r="CK62" s="15">
        <v>40.002549884720246</v>
      </c>
      <c r="CL62" s="15">
        <v>33.138226662943644</v>
      </c>
      <c r="CM62" s="15">
        <v>77.91876359514707</v>
      </c>
      <c r="CN62" s="15">
        <v>54.049107881967885</v>
      </c>
      <c r="CO62" s="15">
        <v>79.90961443358205</v>
      </c>
      <c r="CQ62" s="15">
        <v>62.181439422163805</v>
      </c>
      <c r="CR62" s="15">
        <v>113.96645344803184</v>
      </c>
      <c r="CS62" s="15">
        <v>102.34534006564873</v>
      </c>
      <c r="CT62" s="15">
        <v>317.11835079562223</v>
      </c>
      <c r="CU62" s="15">
        <v>114.92780049657689</v>
      </c>
      <c r="CV62" s="15">
        <v>184.32372273687827</v>
      </c>
      <c r="CW62" s="15">
        <v>27.217348293546458</v>
      </c>
      <c r="CX62" s="15">
        <v>40.502520043383029</v>
      </c>
      <c r="CY62" s="15">
        <v>92.303701282784544</v>
      </c>
      <c r="CZ62" s="15">
        <v>90.400911198533024</v>
      </c>
      <c r="DA62" s="15">
        <v>6.9766662477483141</v>
      </c>
      <c r="DB62" s="15">
        <v>482.11759076772347</v>
      </c>
      <c r="DC62" s="15">
        <v>86.046206880120181</v>
      </c>
      <c r="DD62" s="15">
        <v>134.39909872492748</v>
      </c>
      <c r="DE62" s="15">
        <v>73.115031361500655</v>
      </c>
      <c r="DF62" s="15">
        <v>13.550432506146661</v>
      </c>
      <c r="DG62" s="15">
        <v>3055.5980100523129</v>
      </c>
      <c r="DH62" s="15">
        <v>168.14878635424196</v>
      </c>
      <c r="DI62" s="15">
        <v>264.73657794438259</v>
      </c>
      <c r="DJ62" s="15"/>
      <c r="DK62" s="15">
        <v>98.844033356684591</v>
      </c>
      <c r="DL62" s="15">
        <v>97.677827968107991</v>
      </c>
      <c r="DM62" s="15"/>
      <c r="DN62" s="15">
        <v>24.169320470569399</v>
      </c>
      <c r="DO62" s="15">
        <v>101.63885739466521</v>
      </c>
      <c r="DP62" s="15">
        <v>121.49927277763281</v>
      </c>
      <c r="DQ62" s="15">
        <v>86.432876218894421</v>
      </c>
      <c r="DR62" s="15">
        <v>116.43144856440551</v>
      </c>
      <c r="DS62" s="15">
        <v>228.86272462143884</v>
      </c>
      <c r="DT62" s="15">
        <v>126.62402724898146</v>
      </c>
      <c r="DV62" s="16">
        <v>39965</v>
      </c>
      <c r="DW62" s="15">
        <v>83.351569560659499</v>
      </c>
      <c r="DX62" s="15">
        <v>87.584737504302097</v>
      </c>
      <c r="DY62" s="15">
        <v>84.320838706652921</v>
      </c>
      <c r="DZ62" s="15">
        <v>126.19748070475777</v>
      </c>
      <c r="EA62" s="10">
        <v>381.45462647637225</v>
      </c>
      <c r="EC62" s="16">
        <v>39965</v>
      </c>
      <c r="ED62" s="28">
        <v>31.949090199320281</v>
      </c>
      <c r="EE62" s="28">
        <v>36.097392510570984</v>
      </c>
      <c r="EF62" s="28">
        <v>34.701582673889426</v>
      </c>
      <c r="EG62" s="28">
        <v>50.032556881263972</v>
      </c>
      <c r="EH62" s="28">
        <v>152.78062226504466</v>
      </c>
      <c r="EI62" s="28"/>
    </row>
    <row r="63" spans="1:139">
      <c r="A63" s="12" t="s">
        <v>128</v>
      </c>
      <c r="B63" s="15">
        <v>107.78227102622002</v>
      </c>
      <c r="C63" s="15">
        <v>53.44135180578909</v>
      </c>
      <c r="D63" s="15">
        <v>52.908814369522702</v>
      </c>
      <c r="E63" s="15">
        <v>111.36902145361364</v>
      </c>
      <c r="F63" s="15">
        <v>92.636805957777952</v>
      </c>
      <c r="G63" s="15">
        <v>135.30829986706109</v>
      </c>
      <c r="H63" s="15">
        <v>54.063120421715617</v>
      </c>
      <c r="I63" s="15">
        <v>54.622404659006499</v>
      </c>
      <c r="J63" s="15">
        <v>50.508957214432471</v>
      </c>
      <c r="K63" s="15">
        <v>61.407192097742723</v>
      </c>
      <c r="L63" s="15">
        <v>52.041493530374062</v>
      </c>
      <c r="M63" s="15">
        <v>117.11872332963114</v>
      </c>
      <c r="N63" s="15">
        <v>41.810643934213658</v>
      </c>
      <c r="O63" s="15">
        <v>60.697506270356051</v>
      </c>
      <c r="P63" s="15">
        <v>46.718924096409097</v>
      </c>
      <c r="Q63" s="15">
        <v>31.303664424385424</v>
      </c>
      <c r="R63" s="15">
        <v>55.707327130744055</v>
      </c>
      <c r="S63" s="15">
        <v>57.892850809610849</v>
      </c>
      <c r="T63" s="15">
        <v>117.4</v>
      </c>
      <c r="U63" s="15">
        <v>93.185728373303107</v>
      </c>
      <c r="V63" s="15">
        <v>78.839749424209089</v>
      </c>
      <c r="W63" s="15">
        <v>91.68594656369882</v>
      </c>
      <c r="X63" s="15"/>
      <c r="Y63" s="15">
        <v>27.82376289349796</v>
      </c>
      <c r="Z63" s="15">
        <v>84.262674776545637</v>
      </c>
      <c r="AA63" s="15">
        <v>73.40751526937629</v>
      </c>
      <c r="AB63" s="15">
        <v>106.21030439492745</v>
      </c>
      <c r="AC63" s="15">
        <v>97.554773883473899</v>
      </c>
      <c r="AD63" s="15">
        <v>96.678574932619227</v>
      </c>
      <c r="AE63" s="15">
        <v>63.603205956845386</v>
      </c>
      <c r="AG63" s="15">
        <v>73.448685030339348</v>
      </c>
      <c r="AH63" s="15">
        <v>91.945861067493013</v>
      </c>
      <c r="AI63" s="15">
        <v>149.24110958209604</v>
      </c>
      <c r="AJ63" s="15">
        <v>194.44950734955131</v>
      </c>
      <c r="AK63" s="15">
        <v>88.595268301523788</v>
      </c>
      <c r="AL63" s="15">
        <v>126.00782931029471</v>
      </c>
      <c r="AM63" s="15">
        <v>101.25967002122269</v>
      </c>
      <c r="AN63" s="15">
        <v>99.706643096894538</v>
      </c>
      <c r="AO63" s="15">
        <v>112.49339601752824</v>
      </c>
      <c r="AP63" s="15">
        <v>71.317627202941736</v>
      </c>
      <c r="AQ63" s="15">
        <v>64.809123842294142</v>
      </c>
      <c r="AR63" s="15">
        <v>185.12363360028058</v>
      </c>
      <c r="AS63" s="15">
        <v>82.599074594660308</v>
      </c>
      <c r="AT63" s="15">
        <v>106.04368969398745</v>
      </c>
      <c r="AU63" s="15">
        <v>86.175889907539542</v>
      </c>
      <c r="AV63" s="15">
        <v>53.773994929373416</v>
      </c>
      <c r="AW63" s="15">
        <v>307.00239684544215</v>
      </c>
      <c r="AX63" s="15">
        <v>156.02555807570829</v>
      </c>
      <c r="AY63" s="15">
        <v>147.04216104080658</v>
      </c>
      <c r="AZ63" s="15">
        <v>105.48456809550785</v>
      </c>
      <c r="BA63" s="15">
        <v>146.43580260053929</v>
      </c>
      <c r="BB63" s="15">
        <v>124.53114688007325</v>
      </c>
      <c r="BC63" s="15"/>
      <c r="BD63" s="15">
        <v>94.071544890178956</v>
      </c>
      <c r="BE63" s="15">
        <v>137.02608203834885</v>
      </c>
      <c r="BF63" s="15">
        <v>155.46054211150582</v>
      </c>
      <c r="BG63" s="15">
        <v>101.59353293540367</v>
      </c>
      <c r="BH63" s="15">
        <v>72.054546797878444</v>
      </c>
      <c r="BI63" s="15">
        <v>89.063697359468676</v>
      </c>
      <c r="BJ63" s="15">
        <v>99.838776813515992</v>
      </c>
      <c r="BL63" s="15">
        <v>14.17286086759821</v>
      </c>
      <c r="BM63" s="15">
        <v>73.524241624167971</v>
      </c>
      <c r="BN63" s="15">
        <v>118.22843485188672</v>
      </c>
      <c r="BO63" s="15">
        <v>101.49993031060029</v>
      </c>
      <c r="BP63" s="15">
        <v>75.588103708529204</v>
      </c>
      <c r="BQ63" s="15">
        <v>47.121812108370356</v>
      </c>
      <c r="BR63" s="15">
        <v>8.6533853631820357</v>
      </c>
      <c r="BS63" s="15">
        <v>38.056686747967923</v>
      </c>
      <c r="BT63" s="15">
        <v>88.500934598688985</v>
      </c>
      <c r="BU63" s="15">
        <v>75.708223092822152</v>
      </c>
      <c r="BV63" s="15">
        <v>143.75166443333177</v>
      </c>
      <c r="BW63" s="15">
        <v>59.163500321505815</v>
      </c>
      <c r="BX63" s="15">
        <v>120.97642419729824</v>
      </c>
      <c r="BY63" s="15">
        <v>184.78590834555558</v>
      </c>
      <c r="BZ63" s="15">
        <v>34.242625642629555</v>
      </c>
      <c r="CA63" s="15">
        <v>24.745325845778407</v>
      </c>
      <c r="CB63" s="15">
        <v>16.362980335558362</v>
      </c>
      <c r="CC63" s="15">
        <v>69.618796241994687</v>
      </c>
      <c r="CD63" s="15">
        <v>59.351066040084945</v>
      </c>
      <c r="CE63" s="15">
        <v>20.927855059692412</v>
      </c>
      <c r="CF63" s="15">
        <v>48.885711522172251</v>
      </c>
      <c r="CG63" s="15">
        <v>83.424679141324717</v>
      </c>
      <c r="CH63" s="15"/>
      <c r="CI63" s="15">
        <v>36.309718012474448</v>
      </c>
      <c r="CJ63" s="15">
        <v>51.713830063420239</v>
      </c>
      <c r="CK63" s="15">
        <v>41.506478670173692</v>
      </c>
      <c r="CL63" s="15">
        <v>32.849108906684783</v>
      </c>
      <c r="CM63" s="15">
        <v>81.168410264421254</v>
      </c>
      <c r="CN63" s="15">
        <v>59.364084490333269</v>
      </c>
      <c r="CO63" s="15">
        <v>83.060297183917442</v>
      </c>
      <c r="CQ63" s="15">
        <v>60.147708377152433</v>
      </c>
      <c r="CR63" s="15">
        <v>115.78971137945888</v>
      </c>
      <c r="CS63" s="15">
        <v>109.11103063663359</v>
      </c>
      <c r="CT63" s="15">
        <v>323.66437585101477</v>
      </c>
      <c r="CU63" s="15">
        <v>121.26000768042341</v>
      </c>
      <c r="CV63" s="15">
        <v>191.34241829022824</v>
      </c>
      <c r="CW63" s="15">
        <v>27.233518176216879</v>
      </c>
      <c r="CX63" s="15">
        <v>40.458851407408211</v>
      </c>
      <c r="CY63" s="15">
        <v>91.210961838507515</v>
      </c>
      <c r="CZ63" s="15">
        <v>92.047599440678027</v>
      </c>
      <c r="DA63" s="15">
        <v>7.077064848436172</v>
      </c>
      <c r="DB63" s="15">
        <v>477.71380136786109</v>
      </c>
      <c r="DC63" s="15">
        <v>87.518107958891136</v>
      </c>
      <c r="DD63" s="15">
        <v>136.30465684505791</v>
      </c>
      <c r="DE63" s="15">
        <v>78.410579197372797</v>
      </c>
      <c r="DF63" s="15">
        <v>13.651062123966623</v>
      </c>
      <c r="DG63" s="15">
        <v>3079.951547640525</v>
      </c>
      <c r="DH63" s="15">
        <v>172.42906644013593</v>
      </c>
      <c r="DI63" s="15">
        <v>271.65235816662994</v>
      </c>
      <c r="DJ63" s="15"/>
      <c r="DK63" s="15">
        <v>102.53113277530213</v>
      </c>
      <c r="DL63" s="15">
        <v>100.0440168163599</v>
      </c>
      <c r="DM63" s="15"/>
      <c r="DN63" s="15">
        <v>30.175066415066581</v>
      </c>
      <c r="DO63" s="15">
        <v>102.35794421985682</v>
      </c>
      <c r="DP63" s="15">
        <v>124.76620685402051</v>
      </c>
      <c r="DQ63" s="15">
        <v>87.343441330161198</v>
      </c>
      <c r="DR63" s="15">
        <v>114.10960115404768</v>
      </c>
      <c r="DS63" s="15">
        <v>243.59553962656653</v>
      </c>
      <c r="DT63" s="15">
        <v>128.49780193696583</v>
      </c>
      <c r="DV63" s="16">
        <v>40057</v>
      </c>
      <c r="DW63" s="15">
        <v>84.110570202472175</v>
      </c>
      <c r="DX63" s="15">
        <v>87.841407748306409</v>
      </c>
      <c r="DY63" s="15">
        <v>87.515953377632002</v>
      </c>
      <c r="DZ63" s="15">
        <v>127.1082911226371</v>
      </c>
      <c r="EA63" s="10">
        <v>386.57622245104767</v>
      </c>
      <c r="EC63" s="16">
        <v>40057</v>
      </c>
      <c r="ED63" s="28">
        <v>32.65177955350422</v>
      </c>
      <c r="EE63" s="28">
        <v>36.867194316771055</v>
      </c>
      <c r="EF63" s="28">
        <v>36.45944650646328</v>
      </c>
      <c r="EG63" s="28">
        <v>51.007783756038869</v>
      </c>
      <c r="EH63" s="28">
        <v>156.98620413277743</v>
      </c>
      <c r="EI63" s="28"/>
    </row>
    <row r="64" spans="1:139">
      <c r="A64" s="12" t="s">
        <v>129</v>
      </c>
      <c r="B64" s="15">
        <v>109.23266197482661</v>
      </c>
      <c r="C64" s="15">
        <v>53.718936493931459</v>
      </c>
      <c r="D64" s="15">
        <v>52.279975640237474</v>
      </c>
      <c r="E64" s="15">
        <v>113.45941720123798</v>
      </c>
      <c r="F64" s="15">
        <v>94.90528429983695</v>
      </c>
      <c r="G64" s="15">
        <v>137.25876713017439</v>
      </c>
      <c r="H64" s="15">
        <v>55.356865184263718</v>
      </c>
      <c r="I64" s="15">
        <v>56.227613110532772</v>
      </c>
      <c r="J64" s="15">
        <v>51.790486012287737</v>
      </c>
      <c r="K64" s="15">
        <v>61.520456349693497</v>
      </c>
      <c r="L64" s="15">
        <v>52.615126207250505</v>
      </c>
      <c r="M64" s="15">
        <v>119.28807005572615</v>
      </c>
      <c r="N64" s="15">
        <v>42.407638519221607</v>
      </c>
      <c r="O64" s="15">
        <v>61.131344829982879</v>
      </c>
      <c r="P64" s="15">
        <v>49.480754272740654</v>
      </c>
      <c r="Q64" s="15">
        <v>32.633114650510159</v>
      </c>
      <c r="R64" s="15">
        <v>55.807842142873618</v>
      </c>
      <c r="S64" s="15">
        <v>59.028916021422305</v>
      </c>
      <c r="T64" s="15">
        <v>119.4</v>
      </c>
      <c r="U64" s="15">
        <v>93.342019543973947</v>
      </c>
      <c r="V64" s="15">
        <v>80.978943416272088</v>
      </c>
      <c r="W64" s="15">
        <v>92.180092625318949</v>
      </c>
      <c r="X64" s="15"/>
      <c r="Y64" s="15">
        <v>28.518330531863047</v>
      </c>
      <c r="Z64" s="15">
        <v>85.002043348922641</v>
      </c>
      <c r="AA64" s="15">
        <v>75.177068260854725</v>
      </c>
      <c r="AB64" s="15">
        <v>106.98062530273742</v>
      </c>
      <c r="AC64" s="15">
        <v>97.089149112357461</v>
      </c>
      <c r="AD64" s="15">
        <v>97.392456385214857</v>
      </c>
      <c r="AE64" s="15">
        <v>64.321440849648411</v>
      </c>
      <c r="AG64" s="15">
        <v>72.917155894173476</v>
      </c>
      <c r="AH64" s="15">
        <v>91.81354601602068</v>
      </c>
      <c r="AI64" s="15">
        <v>149.14553226369731</v>
      </c>
      <c r="AJ64" s="15">
        <v>192.85262966255073</v>
      </c>
      <c r="AK64" s="15">
        <v>88.32565196196353</v>
      </c>
      <c r="AL64" s="15">
        <v>128.54179741266898</v>
      </c>
      <c r="AM64" s="15">
        <v>102.17554176503016</v>
      </c>
      <c r="AN64" s="15">
        <v>98.527073349216224</v>
      </c>
      <c r="AO64" s="15">
        <v>112.72848523701352</v>
      </c>
      <c r="AP64" s="15">
        <v>71.906176598165104</v>
      </c>
      <c r="AQ64" s="15">
        <v>65.42035858043883</v>
      </c>
      <c r="AR64" s="15">
        <v>188.28793238640785</v>
      </c>
      <c r="AS64" s="15">
        <v>82.676222640831867</v>
      </c>
      <c r="AT64" s="15">
        <v>106.7976944201541</v>
      </c>
      <c r="AU64" s="15">
        <v>94.189493157308334</v>
      </c>
      <c r="AV64" s="15">
        <v>54.103220770531713</v>
      </c>
      <c r="AW64" s="15">
        <v>307.41825018121096</v>
      </c>
      <c r="AX64" s="15">
        <v>159.05057859520443</v>
      </c>
      <c r="AY64" s="15">
        <v>146.6814120343326</v>
      </c>
      <c r="AZ64" s="15">
        <v>102.18892508143323</v>
      </c>
      <c r="BA64" s="15">
        <v>143.06754239844705</v>
      </c>
      <c r="BB64" s="15">
        <v>123.20797827341114</v>
      </c>
      <c r="BC64" s="15"/>
      <c r="BD64" s="15">
        <v>95.623691248668493</v>
      </c>
      <c r="BE64" s="15">
        <v>137.79321121868696</v>
      </c>
      <c r="BF64" s="15">
        <v>156.70249239553854</v>
      </c>
      <c r="BG64" s="15">
        <v>103.57471016390149</v>
      </c>
      <c r="BH64" s="15">
        <v>70.433308475045948</v>
      </c>
      <c r="BI64" s="15">
        <v>88.254197161897622</v>
      </c>
      <c r="BJ64" s="15">
        <v>100.40034187175813</v>
      </c>
      <c r="BL64" s="15">
        <v>15.111773166059036</v>
      </c>
      <c r="BM64" s="15">
        <v>79.90016604255969</v>
      </c>
      <c r="BN64" s="15">
        <v>117.54970805805935</v>
      </c>
      <c r="BO64" s="15">
        <v>91.328699786885409</v>
      </c>
      <c r="BP64" s="15">
        <v>77.982974975403067</v>
      </c>
      <c r="BQ64" s="15">
        <v>45.697057498637477</v>
      </c>
      <c r="BR64" s="15">
        <v>9.8175032866371694</v>
      </c>
      <c r="BS64" s="15">
        <v>41.09228763060738</v>
      </c>
      <c r="BT64" s="15">
        <v>87.743802322622471</v>
      </c>
      <c r="BU64" s="15">
        <v>76.272434874413804</v>
      </c>
      <c r="BV64" s="15">
        <v>137.02319702413018</v>
      </c>
      <c r="BW64" s="15">
        <v>61.281402072222527</v>
      </c>
      <c r="BX64" s="15">
        <v>117.37821494216483</v>
      </c>
      <c r="BY64" s="15">
        <v>189.27997908426585</v>
      </c>
      <c r="BZ64" s="15">
        <v>38.191889676049527</v>
      </c>
      <c r="CA64" s="15">
        <v>29.638411359116844</v>
      </c>
      <c r="CB64" s="15">
        <v>15.662258694922768</v>
      </c>
      <c r="CC64" s="15">
        <v>71.745294141328159</v>
      </c>
      <c r="CD64" s="15">
        <v>59.423138170603472</v>
      </c>
      <c r="CE64" s="15">
        <v>21.628456026058632</v>
      </c>
      <c r="CF64" s="15">
        <v>45.993051638881965</v>
      </c>
      <c r="CG64" s="15">
        <v>86.260463673864024</v>
      </c>
      <c r="CH64" s="15"/>
      <c r="CI64" s="15">
        <v>36.716651563460466</v>
      </c>
      <c r="CJ64" s="15">
        <v>55.390906208881688</v>
      </c>
      <c r="CK64" s="15">
        <v>44.491801669180035</v>
      </c>
      <c r="CL64" s="15">
        <v>32.330241936219394</v>
      </c>
      <c r="CM64" s="15">
        <v>82.930085496898798</v>
      </c>
      <c r="CN64" s="15">
        <v>61.804505754947861</v>
      </c>
      <c r="CO64" s="15">
        <v>83.340029201285276</v>
      </c>
      <c r="CQ64" s="15">
        <v>62.197874835243994</v>
      </c>
      <c r="CR64" s="15">
        <v>112.95722493556298</v>
      </c>
      <c r="CS64" s="15">
        <v>114.16676046906974</v>
      </c>
      <c r="CT64" s="15">
        <v>321.67450228643025</v>
      </c>
      <c r="CU64" s="15">
        <v>123.97478830089592</v>
      </c>
      <c r="CV64" s="15">
        <v>192.58519548376833</v>
      </c>
      <c r="CW64" s="15">
        <v>20.454898856391623</v>
      </c>
      <c r="CX64" s="15">
        <v>42.57621858957782</v>
      </c>
      <c r="CY64" s="15">
        <v>90.914477755772111</v>
      </c>
      <c r="CZ64" s="15">
        <v>91.679147536153593</v>
      </c>
      <c r="DA64" s="15">
        <v>7.6246060662614576</v>
      </c>
      <c r="DB64" s="15">
        <v>501.33479382523183</v>
      </c>
      <c r="DC64" s="15">
        <v>89.851832065766686</v>
      </c>
      <c r="DD64" s="15">
        <v>135.60192541132392</v>
      </c>
      <c r="DE64" s="15">
        <v>78.422922491538614</v>
      </c>
      <c r="DF64" s="15">
        <v>13.2461947330273</v>
      </c>
      <c r="DG64" s="15">
        <v>2871.4106790223068</v>
      </c>
      <c r="DH64" s="15">
        <v>179.32329697982823</v>
      </c>
      <c r="DI64" s="15">
        <v>286.41756384546812</v>
      </c>
      <c r="DJ64" s="15"/>
      <c r="DK64" s="15">
        <v>104.99427801314253</v>
      </c>
      <c r="DL64" s="15">
        <v>106.6257202861306</v>
      </c>
      <c r="DM64" s="15"/>
      <c r="DN64" s="15">
        <v>30.303640403220346</v>
      </c>
      <c r="DO64" s="15">
        <v>103.16833173886654</v>
      </c>
      <c r="DP64" s="15">
        <v>124.44550739612824</v>
      </c>
      <c r="DQ64" s="15">
        <v>87.652691177072953</v>
      </c>
      <c r="DR64" s="15">
        <v>110.87095247301281</v>
      </c>
      <c r="DS64" s="15">
        <v>237.08896681577593</v>
      </c>
      <c r="DT64" s="15">
        <v>130.01006877993404</v>
      </c>
      <c r="DV64" s="16">
        <v>40148</v>
      </c>
      <c r="DW64" s="15">
        <v>84.390852290017875</v>
      </c>
      <c r="DX64" s="15">
        <v>87.317160389848041</v>
      </c>
      <c r="DY64" s="15">
        <v>89.116751529052749</v>
      </c>
      <c r="DZ64" s="15">
        <v>125.79116098502445</v>
      </c>
      <c r="EA64" s="10">
        <v>386.6159251939431</v>
      </c>
      <c r="EC64" s="16">
        <v>40148</v>
      </c>
      <c r="ED64" s="28">
        <v>32.843159207398351</v>
      </c>
      <c r="EE64" s="28">
        <v>36.69644930763328</v>
      </c>
      <c r="EF64" s="28">
        <v>37.242315028676138</v>
      </c>
      <c r="EG64" s="28">
        <v>50.607598997223775</v>
      </c>
      <c r="EH64" s="28">
        <v>157.38952254093152</v>
      </c>
      <c r="EI64" s="28"/>
    </row>
    <row r="65" spans="1:139">
      <c r="A65" s="12" t="s">
        <v>130</v>
      </c>
      <c r="B65" s="15">
        <v>109.93891294192888</v>
      </c>
      <c r="C65" s="15">
        <v>53.964140320485058</v>
      </c>
      <c r="D65" s="15">
        <v>52.371269062246171</v>
      </c>
      <c r="E65" s="15">
        <v>114.95352433794103</v>
      </c>
      <c r="F65" s="15">
        <v>94.548723390186993</v>
      </c>
      <c r="G65" s="15">
        <v>138.37392187109492</v>
      </c>
      <c r="H65" s="15">
        <v>55.273938813301214</v>
      </c>
      <c r="I65" s="15">
        <v>56.934037317007366</v>
      </c>
      <c r="J65" s="15">
        <v>51.863236368440887</v>
      </c>
      <c r="K65" s="15">
        <v>60.743246806456455</v>
      </c>
      <c r="L65" s="15">
        <v>52.682160003398906</v>
      </c>
      <c r="M65" s="15">
        <v>118.76471905894887</v>
      </c>
      <c r="N65" s="15">
        <v>42.870964208398846</v>
      </c>
      <c r="O65" s="15">
        <v>60.592941751738458</v>
      </c>
      <c r="P65" s="15">
        <v>49.93594476049855</v>
      </c>
      <c r="Q65" s="15">
        <v>32.348522615250253</v>
      </c>
      <c r="R65" s="15">
        <v>55.229671050812001</v>
      </c>
      <c r="S65" s="15">
        <v>58.760581159793013</v>
      </c>
      <c r="T65" s="15">
        <v>120.1</v>
      </c>
      <c r="U65" s="15">
        <v>92.77321736445279</v>
      </c>
      <c r="V65" s="15">
        <v>80.304867598081387</v>
      </c>
      <c r="W65" s="15">
        <v>91.404796712274191</v>
      </c>
      <c r="X65" s="15"/>
      <c r="Y65" s="15">
        <v>29.1759023444862</v>
      </c>
      <c r="Z65" s="15">
        <v>84.695582569945373</v>
      </c>
      <c r="AA65" s="15">
        <v>75.517551408769464</v>
      </c>
      <c r="AB65" s="15">
        <v>107.19018700334483</v>
      </c>
      <c r="AC65" s="15">
        <v>96.189456649336435</v>
      </c>
      <c r="AD65" s="15">
        <v>97.414052506431091</v>
      </c>
      <c r="AE65" s="15">
        <v>64.215987873927133</v>
      </c>
      <c r="AG65" s="15">
        <v>71.835057105504887</v>
      </c>
      <c r="AH65" s="15">
        <v>92.411953226504977</v>
      </c>
      <c r="AI65" s="15">
        <v>146.3929024951093</v>
      </c>
      <c r="AJ65" s="15">
        <v>197.29170984731323</v>
      </c>
      <c r="AK65" s="15">
        <v>88.016838843951021</v>
      </c>
      <c r="AL65" s="15">
        <v>128.51837332565628</v>
      </c>
      <c r="AM65" s="15">
        <v>103.10509269520331</v>
      </c>
      <c r="AN65" s="15">
        <v>101.60103064971673</v>
      </c>
      <c r="AO65" s="15">
        <v>112.62373807089165</v>
      </c>
      <c r="AP65" s="15">
        <v>71.432338253966321</v>
      </c>
      <c r="AQ65" s="15">
        <v>66.174108849895902</v>
      </c>
      <c r="AR65" s="15">
        <v>191.08895306247237</v>
      </c>
      <c r="AS65" s="15">
        <v>82.470365729416841</v>
      </c>
      <c r="AT65" s="15">
        <v>105.43048735715197</v>
      </c>
      <c r="AU65" s="15">
        <v>95.594302340730451</v>
      </c>
      <c r="AV65" s="15">
        <v>55.736181026953879</v>
      </c>
      <c r="AW65" s="15">
        <v>300.68565652806865</v>
      </c>
      <c r="AX65" s="15">
        <v>158.76131508148171</v>
      </c>
      <c r="AY65" s="15">
        <v>146.62396365919602</v>
      </c>
      <c r="AZ65" s="15">
        <v>100.99791564807906</v>
      </c>
      <c r="BA65" s="15">
        <v>141.76850243287367</v>
      </c>
      <c r="BB65" s="15">
        <v>123.62407951372072</v>
      </c>
      <c r="BC65" s="15"/>
      <c r="BD65" s="15">
        <v>97.088085989511526</v>
      </c>
      <c r="BE65" s="15">
        <v>139.14492746839176</v>
      </c>
      <c r="BF65" s="15">
        <v>153.78689040483121</v>
      </c>
      <c r="BG65" s="15">
        <v>103.44308112622372</v>
      </c>
      <c r="BH65" s="15">
        <v>69.873522928734474</v>
      </c>
      <c r="BI65" s="15">
        <v>89.151325721441637</v>
      </c>
      <c r="BJ65" s="15">
        <v>100.55675301971725</v>
      </c>
      <c r="BL65" s="15">
        <v>16.619535945274023</v>
      </c>
      <c r="BM65" s="15">
        <v>80.592810740580333</v>
      </c>
      <c r="BN65" s="15">
        <v>120.94244431478876</v>
      </c>
      <c r="BO65" s="15">
        <v>95.332238537863461</v>
      </c>
      <c r="BP65" s="15">
        <v>78.050623585086853</v>
      </c>
      <c r="BQ65" s="15">
        <v>48.728775945766955</v>
      </c>
      <c r="BR65" s="15">
        <v>9.4232377901863931</v>
      </c>
      <c r="BS65" s="15">
        <v>45.427868283847097</v>
      </c>
      <c r="BT65" s="15">
        <v>90.745022072995368</v>
      </c>
      <c r="BU65" s="15">
        <v>76.941175516098539</v>
      </c>
      <c r="BV65" s="15">
        <v>139.34656073416323</v>
      </c>
      <c r="BW65" s="15">
        <v>74.753749008639218</v>
      </c>
      <c r="BX65" s="15">
        <v>120.78479767142795</v>
      </c>
      <c r="BY65" s="15">
        <v>190.2742296289118</v>
      </c>
      <c r="BZ65" s="15">
        <v>44.29582663829418</v>
      </c>
      <c r="CA65" s="15">
        <v>37.845600830618956</v>
      </c>
      <c r="CB65" s="15">
        <v>15.827678196524699</v>
      </c>
      <c r="CC65" s="15">
        <v>71.362172708013318</v>
      </c>
      <c r="CD65" s="15">
        <v>60.466561590999369</v>
      </c>
      <c r="CE65" s="15">
        <v>22.696225007076503</v>
      </c>
      <c r="CF65" s="15">
        <v>45.70676449122886</v>
      </c>
      <c r="CG65" s="15">
        <v>89.769759621259766</v>
      </c>
      <c r="CH65" s="15"/>
      <c r="CI65" s="15">
        <v>39.841282548641246</v>
      </c>
      <c r="CJ65" s="15">
        <v>57.218250160323173</v>
      </c>
      <c r="CK65" s="15">
        <v>42.74522133280756</v>
      </c>
      <c r="CL65" s="15">
        <v>32.002856378812936</v>
      </c>
      <c r="CM65" s="15">
        <v>85.520322673486106</v>
      </c>
      <c r="CN65" s="15">
        <v>67.810392447350793</v>
      </c>
      <c r="CO65" s="15">
        <v>85.669560213995325</v>
      </c>
      <c r="CQ65" s="15">
        <v>60.846440585507779</v>
      </c>
      <c r="CR65" s="15">
        <v>114.24408834993504</v>
      </c>
      <c r="CS65" s="15">
        <v>110.83330473281394</v>
      </c>
      <c r="CT65" s="15">
        <v>323.17724526075796</v>
      </c>
      <c r="CU65" s="15">
        <v>122.95788084975078</v>
      </c>
      <c r="CV65" s="15">
        <v>194.63568520796713</v>
      </c>
      <c r="CW65" s="15">
        <v>18.524741361436224</v>
      </c>
      <c r="CX65" s="15">
        <v>42.019897265364776</v>
      </c>
      <c r="CY65" s="15">
        <v>95.592444131184592</v>
      </c>
      <c r="CZ65" s="15">
        <v>91.305529525826216</v>
      </c>
      <c r="DA65" s="15">
        <v>7.8455198198580964</v>
      </c>
      <c r="DB65" s="15">
        <v>515.0329646379339</v>
      </c>
      <c r="DC65" s="15">
        <v>89.712708560617529</v>
      </c>
      <c r="DD65" s="15">
        <v>135.00087058939909</v>
      </c>
      <c r="DE65" s="15">
        <v>72.556129760715677</v>
      </c>
      <c r="DF65" s="15">
        <v>12.247094145560725</v>
      </c>
      <c r="DG65" s="15">
        <v>2790.8911020539522</v>
      </c>
      <c r="DH65" s="15">
        <v>182.37173195993162</v>
      </c>
      <c r="DI65" s="15">
        <v>294.27770089314316</v>
      </c>
      <c r="DJ65" s="15"/>
      <c r="DK65" s="15">
        <v>104.24801391087162</v>
      </c>
      <c r="DL65" s="15">
        <v>108.84085488112316</v>
      </c>
      <c r="DM65" s="15"/>
      <c r="DN65" s="15">
        <v>30.256247321027995</v>
      </c>
      <c r="DO65" s="15">
        <v>102.37626561688144</v>
      </c>
      <c r="DP65" s="15">
        <v>130.03445655362822</v>
      </c>
      <c r="DQ65" s="15">
        <v>87.8433928806962</v>
      </c>
      <c r="DR65" s="15">
        <v>106.06734819900855</v>
      </c>
      <c r="DS65" s="15">
        <v>240.61360793166455</v>
      </c>
      <c r="DT65" s="15">
        <v>130.66183446402061</v>
      </c>
      <c r="DV65" s="16">
        <v>40238</v>
      </c>
      <c r="DW65" s="15">
        <v>83.925865156969536</v>
      </c>
      <c r="DX65" s="15">
        <v>86.924923692717414</v>
      </c>
      <c r="DY65" s="15">
        <v>91.420349509977214</v>
      </c>
      <c r="DZ65" s="15">
        <v>124.01730079369543</v>
      </c>
      <c r="EA65" s="10">
        <v>386.2884391533596</v>
      </c>
      <c r="EC65" s="16">
        <v>40238</v>
      </c>
      <c r="ED65" s="28">
        <v>32.109237259597727</v>
      </c>
      <c r="EE65" s="28">
        <v>35.583005470144954</v>
      </c>
      <c r="EF65" s="28">
        <v>37.377744751775715</v>
      </c>
      <c r="EG65" s="28">
        <v>48.830638059909504</v>
      </c>
      <c r="EH65" s="28">
        <v>153.90062554142787</v>
      </c>
      <c r="EI65" s="28"/>
    </row>
    <row r="66" spans="1:139">
      <c r="A66" s="12" t="s">
        <v>131</v>
      </c>
      <c r="B66" s="15">
        <v>110.03157338932736</v>
      </c>
      <c r="C66" s="15">
        <v>54.671961349731255</v>
      </c>
      <c r="D66" s="15">
        <v>52.466495419466355</v>
      </c>
      <c r="E66" s="15">
        <v>116.65027014798954</v>
      </c>
      <c r="F66" s="15">
        <v>95.113035089176876</v>
      </c>
      <c r="G66" s="15">
        <v>137.2412990078069</v>
      </c>
      <c r="H66" s="15">
        <v>54.480996077482189</v>
      </c>
      <c r="I66" s="15">
        <v>57.497655960402085</v>
      </c>
      <c r="J66" s="15">
        <v>52.119873897560907</v>
      </c>
      <c r="K66" s="15">
        <v>60.282706766917293</v>
      </c>
      <c r="L66" s="15">
        <v>59.519472970354585</v>
      </c>
      <c r="M66" s="15">
        <v>116.24845265898738</v>
      </c>
      <c r="N66" s="15">
        <v>43.292707111571957</v>
      </c>
      <c r="O66" s="15">
        <v>60.185199468466081</v>
      </c>
      <c r="P66" s="15">
        <v>50.542278849735112</v>
      </c>
      <c r="Q66" s="15">
        <v>31.85476962671185</v>
      </c>
      <c r="R66" s="15">
        <v>54.87922799922643</v>
      </c>
      <c r="S66" s="15">
        <v>58.550593167616206</v>
      </c>
      <c r="T66" s="15">
        <v>120.3</v>
      </c>
      <c r="U66" s="15">
        <v>91.950747474131759</v>
      </c>
      <c r="V66" s="15">
        <v>80.644342942943652</v>
      </c>
      <c r="W66" s="15">
        <v>91.529381592889308</v>
      </c>
      <c r="X66" s="15"/>
      <c r="Y66" s="15">
        <v>29.766378825044598</v>
      </c>
      <c r="Z66" s="15">
        <v>85.75275777019597</v>
      </c>
      <c r="AA66" s="15">
        <v>75.971555714234043</v>
      </c>
      <c r="AB66" s="15">
        <v>107.04982598097033</v>
      </c>
      <c r="AC66" s="15">
        <v>94.772749975706262</v>
      </c>
      <c r="AD66" s="15">
        <v>96.146090144962997</v>
      </c>
      <c r="AE66" s="15">
        <v>64.243969946662702</v>
      </c>
      <c r="AG66" s="15">
        <v>70.477269308578073</v>
      </c>
      <c r="AH66" s="15">
        <v>93.207641961969117</v>
      </c>
      <c r="AI66" s="15">
        <v>145.12100560265949</v>
      </c>
      <c r="AJ66" s="15">
        <v>197.28431563386138</v>
      </c>
      <c r="AK66" s="15">
        <v>87.775891551788064</v>
      </c>
      <c r="AL66" s="15">
        <v>125.79783636621482</v>
      </c>
      <c r="AM66" s="15">
        <v>103.50890931224239</v>
      </c>
      <c r="AN66" s="15">
        <v>104.37136128736834</v>
      </c>
      <c r="AO66" s="15">
        <v>112.04666300782398</v>
      </c>
      <c r="AP66" s="15">
        <v>71.723308270676682</v>
      </c>
      <c r="AQ66" s="15">
        <v>65.768046674847682</v>
      </c>
      <c r="AR66" s="15">
        <v>190.52143105414322</v>
      </c>
      <c r="AS66" s="15">
        <v>82.435344624061074</v>
      </c>
      <c r="AT66" s="15">
        <v>104.07186806771628</v>
      </c>
      <c r="AU66" s="15">
        <v>98.171650295459969</v>
      </c>
      <c r="AV66" s="15">
        <v>54.507962158704494</v>
      </c>
      <c r="AW66" s="15">
        <v>290.1710416477967</v>
      </c>
      <c r="AX66" s="15">
        <v>159.31706808785808</v>
      </c>
      <c r="AY66" s="15">
        <v>147.89425155792955</v>
      </c>
      <c r="AZ66" s="15">
        <v>99.383327491707433</v>
      </c>
      <c r="BA66" s="15">
        <v>144.63872693176236</v>
      </c>
      <c r="BB66" s="15">
        <v>124.97834708996139</v>
      </c>
      <c r="BC66" s="15"/>
      <c r="BD66" s="15">
        <v>96.643817970497281</v>
      </c>
      <c r="BE66" s="15">
        <v>141.00389855336994</v>
      </c>
      <c r="BF66" s="15">
        <v>151.63651775390602</v>
      </c>
      <c r="BG66" s="15">
        <v>102.93405900546647</v>
      </c>
      <c r="BH66" s="15">
        <v>68.662363335016337</v>
      </c>
      <c r="BI66" s="15">
        <v>86.31717146231513</v>
      </c>
      <c r="BJ66" s="15">
        <v>100.90528020077865</v>
      </c>
      <c r="BL66" s="15">
        <v>18.089004110526815</v>
      </c>
      <c r="BM66" s="15">
        <v>83.384720205363962</v>
      </c>
      <c r="BN66" s="15">
        <v>122.78424262589066</v>
      </c>
      <c r="BO66" s="15">
        <v>95.917003803641606</v>
      </c>
      <c r="BP66" s="15">
        <v>79.131878610817296</v>
      </c>
      <c r="BQ66" s="15">
        <v>52.141900278052603</v>
      </c>
      <c r="BR66" s="15">
        <v>8.9057527888318599</v>
      </c>
      <c r="BS66" s="15">
        <v>48.801269052135801</v>
      </c>
      <c r="BT66" s="15">
        <v>94.061647245019088</v>
      </c>
      <c r="BU66" s="15">
        <v>79.033583959899758</v>
      </c>
      <c r="BV66" s="15">
        <v>122.45602704040992</v>
      </c>
      <c r="BW66" s="15">
        <v>71.09841393735023</v>
      </c>
      <c r="BX66" s="15">
        <v>119.89948268144397</v>
      </c>
      <c r="BY66" s="15">
        <v>196.3978619241841</v>
      </c>
      <c r="BZ66" s="15">
        <v>44.772053877669002</v>
      </c>
      <c r="CA66" s="15">
        <v>37.386908168647381</v>
      </c>
      <c r="CB66" s="15">
        <v>20.568082507337877</v>
      </c>
      <c r="CC66" s="15">
        <v>73.000530188569385</v>
      </c>
      <c r="CD66" s="15">
        <v>63.68545720462928</v>
      </c>
      <c r="CE66" s="15">
        <v>23.53926334557535</v>
      </c>
      <c r="CF66" s="15">
        <v>47.49136569991839</v>
      </c>
      <c r="CG66" s="15">
        <v>88.680196079754708</v>
      </c>
      <c r="CH66" s="15"/>
      <c r="CI66" s="15">
        <v>39.871068672670731</v>
      </c>
      <c r="CJ66" s="15">
        <v>57.575829905133645</v>
      </c>
      <c r="CK66" s="15">
        <v>42.180329934580122</v>
      </c>
      <c r="CL66" s="15">
        <v>31.617757543524291</v>
      </c>
      <c r="CM66" s="15">
        <v>88.044752112195596</v>
      </c>
      <c r="CN66" s="15">
        <v>71.709361451519143</v>
      </c>
      <c r="CO66" s="15">
        <v>86.961111838439024</v>
      </c>
      <c r="CQ66" s="15">
        <v>60.883993504201086</v>
      </c>
      <c r="CR66" s="15">
        <v>113.26710391389028</v>
      </c>
      <c r="CS66" s="15">
        <v>108.64788962732585</v>
      </c>
      <c r="CT66" s="15">
        <v>329.28593599570712</v>
      </c>
      <c r="CU66" s="15">
        <v>120.58892825300615</v>
      </c>
      <c r="CV66" s="15">
        <v>199.40729456167071</v>
      </c>
      <c r="CW66" s="15">
        <v>16.551459020011251</v>
      </c>
      <c r="CX66" s="15">
        <v>40.905671485575979</v>
      </c>
      <c r="CY66" s="15">
        <v>96.733181023369795</v>
      </c>
      <c r="CZ66" s="15">
        <v>91.841604010025065</v>
      </c>
      <c r="DA66" s="15">
        <v>13.140864173609765</v>
      </c>
      <c r="DB66" s="15">
        <v>533.51037556939104</v>
      </c>
      <c r="DC66" s="15">
        <v>97.007082045073517</v>
      </c>
      <c r="DD66" s="15">
        <v>130.18007685325182</v>
      </c>
      <c r="DE66" s="15">
        <v>66.952398423472246</v>
      </c>
      <c r="DF66" s="15">
        <v>11.300803884381299</v>
      </c>
      <c r="DG66" s="15">
        <v>2847.9523717432444</v>
      </c>
      <c r="DH66" s="15">
        <v>204.85812092589927</v>
      </c>
      <c r="DI66" s="15">
        <v>298.0527470431133</v>
      </c>
      <c r="DJ66" s="15"/>
      <c r="DK66" s="15">
        <v>109.38937770013877</v>
      </c>
      <c r="DL66" s="15">
        <v>108.08570278034615</v>
      </c>
      <c r="DM66" s="15"/>
      <c r="DN66" s="15">
        <v>32.647365712508233</v>
      </c>
      <c r="DO66" s="15">
        <v>97.894827981597714</v>
      </c>
      <c r="DP66" s="15">
        <v>129.42867576967819</v>
      </c>
      <c r="DQ66" s="15">
        <v>87.855312932269896</v>
      </c>
      <c r="DR66" s="15">
        <v>103.23239825683129</v>
      </c>
      <c r="DS66" s="15">
        <v>234.11857335665385</v>
      </c>
      <c r="DT66" s="15">
        <v>132.60193848565225</v>
      </c>
      <c r="DV66" s="16">
        <v>40330</v>
      </c>
      <c r="DW66" s="15">
        <v>83.20912155375126</v>
      </c>
      <c r="DX66" s="15">
        <v>86.083854428627973</v>
      </c>
      <c r="DY66" s="15">
        <v>93.910015530241196</v>
      </c>
      <c r="DZ66" s="15">
        <v>122.3124794509104</v>
      </c>
      <c r="EA66" s="10">
        <v>385.51547096353084</v>
      </c>
      <c r="EC66" s="16">
        <v>40330</v>
      </c>
      <c r="ED66" s="28">
        <v>31.218045110178512</v>
      </c>
      <c r="EE66" s="28">
        <v>34.098061347597209</v>
      </c>
      <c r="EF66" s="28">
        <v>37.447230829961555</v>
      </c>
      <c r="EG66" s="28">
        <v>46.904298086246158</v>
      </c>
      <c r="EH66" s="28">
        <v>149.66763537398344</v>
      </c>
      <c r="EI66" s="28"/>
    </row>
    <row r="67" spans="1:139">
      <c r="A67" s="12" t="s">
        <v>132</v>
      </c>
      <c r="B67" s="15">
        <v>108.97545653542835</v>
      </c>
      <c r="C67" s="15">
        <v>54.520137908883086</v>
      </c>
      <c r="D67" s="15">
        <v>52.701045296167251</v>
      </c>
      <c r="E67" s="15">
        <v>117.15459441492817</v>
      </c>
      <c r="F67" s="15">
        <v>95.212906686936222</v>
      </c>
      <c r="G67" s="15">
        <v>136.29558840453197</v>
      </c>
      <c r="H67" s="15">
        <v>52.883912852878353</v>
      </c>
      <c r="I67" s="15">
        <v>57.887595746866097</v>
      </c>
      <c r="J67" s="15">
        <v>52.233763369497922</v>
      </c>
      <c r="K67" s="15">
        <v>59.703560598262854</v>
      </c>
      <c r="L67" s="15">
        <v>60.751347297556556</v>
      </c>
      <c r="M67" s="15">
        <v>114.96443864293468</v>
      </c>
      <c r="N67" s="15">
        <v>43.438099380164644</v>
      </c>
      <c r="O67" s="15">
        <v>59.272060477516987</v>
      </c>
      <c r="P67" s="15">
        <v>49.545995087633507</v>
      </c>
      <c r="Q67" s="15">
        <v>30.85962093028375</v>
      </c>
      <c r="R67" s="15">
        <v>54.901140940242421</v>
      </c>
      <c r="S67" s="15">
        <v>57.932891556363387</v>
      </c>
      <c r="T67" s="15">
        <v>120.3</v>
      </c>
      <c r="U67" s="15">
        <v>91.242981869725384</v>
      </c>
      <c r="V67" s="15">
        <v>81.191471811201183</v>
      </c>
      <c r="W67" s="15">
        <v>91.16615002476081</v>
      </c>
      <c r="X67" s="15"/>
      <c r="Y67" s="15">
        <v>30.1197885330084</v>
      </c>
      <c r="Z67" s="15">
        <v>84.452674989458615</v>
      </c>
      <c r="AA67" s="15">
        <v>76.091284299255136</v>
      </c>
      <c r="AB67" s="15">
        <v>106.97603942581982</v>
      </c>
      <c r="AC67" s="15">
        <v>93.08936019625439</v>
      </c>
      <c r="AD67" s="15">
        <v>95.429512445332321</v>
      </c>
      <c r="AE67" s="15">
        <v>63.950559121944551</v>
      </c>
      <c r="AG67" s="15">
        <v>68.840070167021508</v>
      </c>
      <c r="AH67" s="15">
        <v>93.221757894053425</v>
      </c>
      <c r="AI67" s="15">
        <v>139.82132404181183</v>
      </c>
      <c r="AJ67" s="15">
        <v>195.32171031789315</v>
      </c>
      <c r="AK67" s="15">
        <v>86.472028444179401</v>
      </c>
      <c r="AL67" s="15">
        <v>121.97051755295588</v>
      </c>
      <c r="AM67" s="15">
        <v>98.057907884573908</v>
      </c>
      <c r="AN67" s="15">
        <v>104.02339547982898</v>
      </c>
      <c r="AO67" s="15">
        <v>111.6406695776392</v>
      </c>
      <c r="AP67" s="15">
        <v>71.433661390826529</v>
      </c>
      <c r="AQ67" s="15">
        <v>64.563458150932206</v>
      </c>
      <c r="AR67" s="15">
        <v>183.66251479181662</v>
      </c>
      <c r="AS67" s="15">
        <v>82.368202852932242</v>
      </c>
      <c r="AT67" s="15">
        <v>102.55745310508738</v>
      </c>
      <c r="AU67" s="15">
        <v>97.608277670960348</v>
      </c>
      <c r="AV67" s="15">
        <v>52.246424666681335</v>
      </c>
      <c r="AW67" s="15">
        <v>282.97624883454927</v>
      </c>
      <c r="AX67" s="15">
        <v>161.9725805270935</v>
      </c>
      <c r="AY67" s="15">
        <v>144.8499824845438</v>
      </c>
      <c r="AZ67" s="15">
        <v>97.623008911831676</v>
      </c>
      <c r="BA67" s="15">
        <v>143.89997388945909</v>
      </c>
      <c r="BB67" s="15">
        <v>123.58938873791445</v>
      </c>
      <c r="BC67" s="15"/>
      <c r="BD67" s="15">
        <v>96.696207687962442</v>
      </c>
      <c r="BE67" s="15">
        <v>140.69196413963067</v>
      </c>
      <c r="BF67" s="15">
        <v>148.92860772976044</v>
      </c>
      <c r="BG67" s="15">
        <v>102.43356674082915</v>
      </c>
      <c r="BH67" s="15">
        <v>68.128464699272683</v>
      </c>
      <c r="BI67" s="15">
        <v>86.503943355311321</v>
      </c>
      <c r="BJ67" s="15">
        <v>100.04473966970306</v>
      </c>
      <c r="BL67" s="15">
        <v>18.90633902066029</v>
      </c>
      <c r="BM67" s="15">
        <v>83.540116928691248</v>
      </c>
      <c r="BN67" s="15">
        <v>121.43191637630662</v>
      </c>
      <c r="BO67" s="15">
        <v>62.181574560241813</v>
      </c>
      <c r="BP67" s="15">
        <v>80.602025285208626</v>
      </c>
      <c r="BQ67" s="15">
        <v>52.512532223199123</v>
      </c>
      <c r="BR67" s="15">
        <v>8.7328040303108327</v>
      </c>
      <c r="BS67" s="15">
        <v>47.150432719075859</v>
      </c>
      <c r="BT67" s="15">
        <v>93.14210010885796</v>
      </c>
      <c r="BU67" s="15">
        <v>78.876317310509194</v>
      </c>
      <c r="BV67" s="15">
        <v>130.59804314840332</v>
      </c>
      <c r="BW67" s="15">
        <v>77.748228031864926</v>
      </c>
      <c r="BX67" s="15">
        <v>121.15368850535511</v>
      </c>
      <c r="BY67" s="15">
        <v>195.89092144351417</v>
      </c>
      <c r="BZ67" s="15">
        <v>45.689453971570508</v>
      </c>
      <c r="CA67" s="15">
        <v>38.505514341691061</v>
      </c>
      <c r="CB67" s="15">
        <v>20.557590088141723</v>
      </c>
      <c r="CC67" s="15">
        <v>72.708024364149097</v>
      </c>
      <c r="CD67" s="15">
        <v>63.387331433458627</v>
      </c>
      <c r="CE67" s="15">
        <v>24.917994058778881</v>
      </c>
      <c r="CF67" s="15">
        <v>47.057545907113905</v>
      </c>
      <c r="CG67" s="15">
        <v>91.203039710069433</v>
      </c>
      <c r="CH67" s="15"/>
      <c r="CI67" s="15">
        <v>40.741024057965205</v>
      </c>
      <c r="CJ67" s="15">
        <v>59.413178657676333</v>
      </c>
      <c r="CK67" s="15">
        <v>41.411553840185192</v>
      </c>
      <c r="CL67" s="15">
        <v>31.313661454292333</v>
      </c>
      <c r="CM67" s="15">
        <v>89.951635698452947</v>
      </c>
      <c r="CN67" s="15">
        <v>76.243497324846842</v>
      </c>
      <c r="CO67" s="15">
        <v>87.343456834162765</v>
      </c>
      <c r="CQ67" s="15">
        <v>56.166451767669201</v>
      </c>
      <c r="CR67" s="15">
        <v>113.38495235036234</v>
      </c>
      <c r="CS67" s="15">
        <v>107.98829268292683</v>
      </c>
      <c r="CT67" s="15">
        <v>316.17406478350966</v>
      </c>
      <c r="CU67" s="15">
        <v>122.45166683062357</v>
      </c>
      <c r="CV67" s="15">
        <v>195.56303658699616</v>
      </c>
      <c r="CW67" s="15">
        <v>12.337260195809648</v>
      </c>
      <c r="CX67" s="15">
        <v>40.244766018173664</v>
      </c>
      <c r="CY67" s="15">
        <v>96.613971049447414</v>
      </c>
      <c r="CZ67" s="15">
        <v>88.504263691715693</v>
      </c>
      <c r="DA67" s="15">
        <v>8.645813349146275</v>
      </c>
      <c r="DB67" s="15">
        <v>526.9570945822303</v>
      </c>
      <c r="DC67" s="15">
        <v>96.389560733539639</v>
      </c>
      <c r="DD67" s="15">
        <v>130.59554916002017</v>
      </c>
      <c r="DE67" s="15">
        <v>63.455105193549457</v>
      </c>
      <c r="DF67" s="15">
        <v>10.280229819270478</v>
      </c>
      <c r="DG67" s="15">
        <v>2711.5281101915666</v>
      </c>
      <c r="DH67" s="15">
        <v>201.65735973017345</v>
      </c>
      <c r="DI67" s="15">
        <v>303.97537737129295</v>
      </c>
      <c r="DJ67" s="15"/>
      <c r="DK67" s="15">
        <v>105.22536219554364</v>
      </c>
      <c r="DL67" s="15">
        <v>108.83127887596011</v>
      </c>
      <c r="DM67" s="15"/>
      <c r="DN67" s="15">
        <v>32.337054570700985</v>
      </c>
      <c r="DO67" s="15">
        <v>101.34569878449093</v>
      </c>
      <c r="DP67" s="15">
        <v>124.45083254476243</v>
      </c>
      <c r="DQ67" s="15">
        <v>88.073529580430275</v>
      </c>
      <c r="DR67" s="15">
        <v>100.64351384516047</v>
      </c>
      <c r="DS67" s="15">
        <v>246.79038125170297</v>
      </c>
      <c r="DT67" s="15">
        <v>131.00272902558285</v>
      </c>
      <c r="DV67" s="16">
        <v>40422</v>
      </c>
      <c r="DW67" s="15">
        <v>82.215421099665861</v>
      </c>
      <c r="DX67" s="15">
        <v>85.279263455253854</v>
      </c>
      <c r="DY67" s="15">
        <v>95.142466717237468</v>
      </c>
      <c r="DZ67" s="15">
        <v>121.40665134009251</v>
      </c>
      <c r="EA67" s="10">
        <v>384.04380261224969</v>
      </c>
      <c r="EC67" s="16">
        <v>40422</v>
      </c>
      <c r="ED67" s="28">
        <v>32.70894572973895</v>
      </c>
      <c r="EE67" s="28">
        <v>36.264516281588129</v>
      </c>
      <c r="EF67" s="28">
        <v>40.351053891682547</v>
      </c>
      <c r="EG67" s="28">
        <v>49.850559000639173</v>
      </c>
      <c r="EH67" s="28">
        <v>159.17507490364881</v>
      </c>
      <c r="EI67" s="28"/>
    </row>
    <row r="68" spans="1:139">
      <c r="A68" s="12" t="s">
        <v>133</v>
      </c>
      <c r="B68" s="15">
        <v>108.44212958212272</v>
      </c>
      <c r="C68" s="15">
        <v>54.900872108769846</v>
      </c>
      <c r="D68" s="15">
        <v>52.994988158836811</v>
      </c>
      <c r="E68" s="15">
        <v>118.04634910847336</v>
      </c>
      <c r="F68" s="15">
        <v>94.856390692224963</v>
      </c>
      <c r="G68" s="15">
        <v>134.45294646898472</v>
      </c>
      <c r="H68" s="15">
        <v>51.09429608767941</v>
      </c>
      <c r="I68" s="15">
        <v>57.666774740489949</v>
      </c>
      <c r="J68" s="15">
        <v>52.989260448419159</v>
      </c>
      <c r="K68" s="15">
        <v>58.943986994259191</v>
      </c>
      <c r="L68" s="15">
        <v>61.785798442995031</v>
      </c>
      <c r="M68" s="15">
        <v>114.08293431888386</v>
      </c>
      <c r="N68" s="15">
        <v>43.5079084106819</v>
      </c>
      <c r="O68" s="15">
        <v>58.83631970052852</v>
      </c>
      <c r="P68" s="15">
        <v>49.033130044147541</v>
      </c>
      <c r="Q68" s="15">
        <v>29.646890085307241</v>
      </c>
      <c r="R68" s="15">
        <v>55.627770477648632</v>
      </c>
      <c r="S68" s="15">
        <v>57.425360236297877</v>
      </c>
      <c r="T68" s="15">
        <v>119.9</v>
      </c>
      <c r="U68" s="15">
        <v>90.250534662505146</v>
      </c>
      <c r="V68" s="15">
        <v>80.966249845030475</v>
      </c>
      <c r="W68" s="15">
        <v>90.867587027060722</v>
      </c>
      <c r="X68" s="15"/>
      <c r="Y68" s="15">
        <v>30.386744221277972</v>
      </c>
      <c r="Z68" s="15">
        <v>84.38236278431522</v>
      </c>
      <c r="AA68" s="15">
        <v>75.562938746263313</v>
      </c>
      <c r="AB68" s="15">
        <v>107.57207246875726</v>
      </c>
      <c r="AC68" s="15">
        <v>92.13297654258065</v>
      </c>
      <c r="AD68" s="15">
        <v>94.006751506002615</v>
      </c>
      <c r="AE68" s="15">
        <v>63.930468307855534</v>
      </c>
      <c r="AG68" s="15">
        <v>65.739443123480939</v>
      </c>
      <c r="AH68" s="15">
        <v>93.222536698987057</v>
      </c>
      <c r="AI68" s="15">
        <v>136.4570138238696</v>
      </c>
      <c r="AJ68" s="15">
        <v>195.63742870356097</v>
      </c>
      <c r="AK68" s="15">
        <v>85.11783574062693</v>
      </c>
      <c r="AL68" s="15">
        <v>119.22677920475137</v>
      </c>
      <c r="AM68" s="15">
        <v>95.673713141732549</v>
      </c>
      <c r="AN68" s="15">
        <v>100.40182201835836</v>
      </c>
      <c r="AO68" s="15">
        <v>111.97008131647021</v>
      </c>
      <c r="AP68" s="15">
        <v>70.093439682359787</v>
      </c>
      <c r="AQ68" s="15">
        <v>67.374477033954449</v>
      </c>
      <c r="AR68" s="15">
        <v>200.8811695523149</v>
      </c>
      <c r="AS68" s="15">
        <v>82.253125060189916</v>
      </c>
      <c r="AT68" s="15">
        <v>101.54746320005158</v>
      </c>
      <c r="AU68" s="15">
        <v>100.75277930106188</v>
      </c>
      <c r="AV68" s="15">
        <v>48.826320728126419</v>
      </c>
      <c r="AW68" s="15">
        <v>275.41880067659224</v>
      </c>
      <c r="AX68" s="15">
        <v>161.2575713738247</v>
      </c>
      <c r="AY68" s="15">
        <v>144.91997946264769</v>
      </c>
      <c r="AZ68" s="15">
        <v>96.619345106659594</v>
      </c>
      <c r="BA68" s="15">
        <v>142.97493888539395</v>
      </c>
      <c r="BB68" s="15">
        <v>127.12709926129162</v>
      </c>
      <c r="BC68" s="15"/>
      <c r="BD68" s="15">
        <v>95.06468036581181</v>
      </c>
      <c r="BE68" s="15">
        <v>139.64452614828437</v>
      </c>
      <c r="BF68" s="15">
        <v>143.77696855022</v>
      </c>
      <c r="BG68" s="15">
        <v>102.81821165808708</v>
      </c>
      <c r="BH68" s="15">
        <v>66.886524459813529</v>
      </c>
      <c r="BI68" s="15">
        <v>83.171657319206815</v>
      </c>
      <c r="BJ68" s="15">
        <v>100.72218237071708</v>
      </c>
      <c r="BL68" s="15">
        <v>19.22578507744495</v>
      </c>
      <c r="BM68" s="15">
        <v>82.842546449271438</v>
      </c>
      <c r="BN68" s="15">
        <v>118.00462631491986</v>
      </c>
      <c r="BO68" s="15">
        <v>57.545860952674573</v>
      </c>
      <c r="BP68" s="15">
        <v>79.938453153810698</v>
      </c>
      <c r="BQ68" s="15">
        <v>48.758659340159973</v>
      </c>
      <c r="BR68" s="15">
        <v>9.0801126531166236</v>
      </c>
      <c r="BS68" s="15">
        <v>47.842864204355195</v>
      </c>
      <c r="BT68" s="15">
        <v>91.672509375918409</v>
      </c>
      <c r="BU68" s="15">
        <v>85.783959325796161</v>
      </c>
      <c r="BV68" s="15">
        <v>128.90329407475579</v>
      </c>
      <c r="BW68" s="15">
        <v>74.651203718875365</v>
      </c>
      <c r="BX68" s="15">
        <v>115.35412792507435</v>
      </c>
      <c r="BY68" s="15">
        <v>196.43831649360101</v>
      </c>
      <c r="BZ68" s="15">
        <v>47.288277359567061</v>
      </c>
      <c r="CA68" s="15">
        <v>39.544635562167961</v>
      </c>
      <c r="CB68" s="15">
        <v>19.490951640641772</v>
      </c>
      <c r="CC68" s="15">
        <v>70.439232114069</v>
      </c>
      <c r="CD68" s="15">
        <v>62.94197571833773</v>
      </c>
      <c r="CE68" s="15">
        <v>27.212262255060068</v>
      </c>
      <c r="CF68" s="15">
        <v>47.055310397716084</v>
      </c>
      <c r="CG68" s="15">
        <v>94.556118006266871</v>
      </c>
      <c r="CH68" s="15"/>
      <c r="CI68" s="15">
        <v>40.959441370900002</v>
      </c>
      <c r="CJ68" s="15">
        <v>59.535764126151633</v>
      </c>
      <c r="CK68" s="15">
        <v>41.935129930472364</v>
      </c>
      <c r="CL68" s="15">
        <v>30.97823215300739</v>
      </c>
      <c r="CM68" s="15">
        <v>91.353913257850863</v>
      </c>
      <c r="CN68" s="15">
        <v>75.096766831164601</v>
      </c>
      <c r="CO68" s="15">
        <v>87.806860396968901</v>
      </c>
      <c r="CQ68" s="15">
        <v>54.240195144261918</v>
      </c>
      <c r="CR68" s="15">
        <v>109.90872650452306</v>
      </c>
      <c r="CS68" s="15">
        <v>104.78933744561327</v>
      </c>
      <c r="CT68" s="15">
        <v>301.46960587842352</v>
      </c>
      <c r="CU68" s="15">
        <v>121.32213477642901</v>
      </c>
      <c r="CV68" s="15">
        <v>193.62604840307594</v>
      </c>
      <c r="CW68" s="15">
        <v>11.12279868345153</v>
      </c>
      <c r="CX68" s="15">
        <v>42.035579319985331</v>
      </c>
      <c r="CY68" s="15">
        <v>95.124371971445456</v>
      </c>
      <c r="CZ68" s="15">
        <v>83.587677373215527</v>
      </c>
      <c r="DA68" s="15">
        <v>8.7431475331119195</v>
      </c>
      <c r="DB68" s="15">
        <v>537.67485329012447</v>
      </c>
      <c r="DC68" s="15">
        <v>96.052722323669187</v>
      </c>
      <c r="DD68" s="15">
        <v>130.07008873449007</v>
      </c>
      <c r="DE68" s="15">
        <v>58.089746359351032</v>
      </c>
      <c r="DF68" s="15">
        <v>9.105290761771224</v>
      </c>
      <c r="DG68" s="15">
        <v>2636.5227689324329</v>
      </c>
      <c r="DH68" s="15">
        <v>183.85211781324696</v>
      </c>
      <c r="DI68" s="15">
        <v>298.62296426625926</v>
      </c>
      <c r="DJ68" s="15"/>
      <c r="DK68" s="15">
        <v>100.69994407663305</v>
      </c>
      <c r="DL68" s="15">
        <v>117.82643359976126</v>
      </c>
      <c r="DM68" s="15"/>
      <c r="DN68" s="15">
        <v>32.135690511853859</v>
      </c>
      <c r="DO68" s="15">
        <v>101.60185101458083</v>
      </c>
      <c r="DP68" s="15">
        <v>121.15677866475588</v>
      </c>
      <c r="DQ68" s="15">
        <v>88.185959378427484</v>
      </c>
      <c r="DR68" s="15">
        <v>99.825788741687973</v>
      </c>
      <c r="DS68" s="15">
        <v>229.92034761014921</v>
      </c>
      <c r="DT68" s="15">
        <v>128.21797753542981</v>
      </c>
      <c r="DV68" s="16">
        <v>40513</v>
      </c>
      <c r="DW68" s="15">
        <v>81.610945688597994</v>
      </c>
      <c r="DX68" s="15">
        <v>84.379290079209511</v>
      </c>
      <c r="DY68" s="15">
        <v>95.840698613900983</v>
      </c>
      <c r="DZ68" s="15">
        <v>119.00487277620365</v>
      </c>
      <c r="EA68" s="10">
        <v>380.8358071579122</v>
      </c>
      <c r="EC68" s="16">
        <v>40513</v>
      </c>
      <c r="ED68" s="28">
        <v>32.956039850791264</v>
      </c>
      <c r="EE68" s="28">
        <v>36.27230140781775</v>
      </c>
      <c r="EF68" s="28">
        <v>41.223282075054023</v>
      </c>
      <c r="EG68" s="28">
        <v>49.480845132429096</v>
      </c>
      <c r="EH68" s="28">
        <v>159.93246846609213</v>
      </c>
      <c r="EI68" s="28"/>
    </row>
    <row r="69" spans="1:139">
      <c r="A69" s="12" t="s">
        <v>134</v>
      </c>
      <c r="B69" s="15">
        <v>108.0760796039621</v>
      </c>
      <c r="C69" s="15">
        <v>53.59170385787953</v>
      </c>
      <c r="D69" s="15">
        <v>53.035896459322331</v>
      </c>
      <c r="E69" s="15">
        <v>118.75191502400165</v>
      </c>
      <c r="F69" s="15">
        <v>94.118891987261534</v>
      </c>
      <c r="G69" s="15">
        <v>131.15989418672868</v>
      </c>
      <c r="H69" s="15">
        <v>48.951554116619498</v>
      </c>
      <c r="I69" s="15">
        <v>57.125849807324791</v>
      </c>
      <c r="J69" s="15">
        <v>53.140653421971194</v>
      </c>
      <c r="K69" s="15">
        <v>57.878840345510852</v>
      </c>
      <c r="L69" s="15">
        <v>62.744874507514957</v>
      </c>
      <c r="M69" s="15">
        <v>112.8707938680208</v>
      </c>
      <c r="N69" s="15">
        <v>43.470845371586563</v>
      </c>
      <c r="O69" s="15">
        <v>58.787681198747087</v>
      </c>
      <c r="P69" s="15">
        <v>47.249608806504206</v>
      </c>
      <c r="Q69" s="15">
        <v>28.689904138479772</v>
      </c>
      <c r="R69" s="15">
        <v>55.864367805434377</v>
      </c>
      <c r="S69" s="15">
        <v>57.725094698170956</v>
      </c>
      <c r="T69" s="15">
        <v>119.2</v>
      </c>
      <c r="U69" s="15">
        <v>89.770436014202659</v>
      </c>
      <c r="V69" s="15">
        <v>80.827852623805839</v>
      </c>
      <c r="W69" s="15">
        <v>90.473520793816675</v>
      </c>
      <c r="X69" s="15"/>
      <c r="Y69" s="15">
        <v>29.90794194400776</v>
      </c>
      <c r="Z69" s="15">
        <v>83.376773263700173</v>
      </c>
      <c r="AA69" s="15">
        <v>75.225154244293861</v>
      </c>
      <c r="AB69" s="15">
        <v>107.93276540090507</v>
      </c>
      <c r="AC69" s="15">
        <v>91.306920269663777</v>
      </c>
      <c r="AD69" s="15">
        <v>92.868820390427331</v>
      </c>
      <c r="AE69" s="15">
        <v>63.327924335157967</v>
      </c>
      <c r="AG69" s="15">
        <v>64.979958264935803</v>
      </c>
      <c r="AH69" s="15">
        <v>92.175502498315552</v>
      </c>
      <c r="AI69" s="15">
        <v>137.93734782431275</v>
      </c>
      <c r="AJ69" s="15">
        <v>198.52926156674496</v>
      </c>
      <c r="AK69" s="15">
        <v>85.99696494792704</v>
      </c>
      <c r="AL69" s="15">
        <v>121.87906685392372</v>
      </c>
      <c r="AM69" s="15">
        <v>93.115654121216508</v>
      </c>
      <c r="AN69" s="15">
        <v>100.0720573952818</v>
      </c>
      <c r="AO69" s="15">
        <v>112.05385807580632</v>
      </c>
      <c r="AP69" s="15">
        <v>67.024489717396733</v>
      </c>
      <c r="AQ69" s="15">
        <v>68.319075587334012</v>
      </c>
      <c r="AR69" s="15">
        <v>202.00057622357477</v>
      </c>
      <c r="AS69" s="15">
        <v>82.198916464883581</v>
      </c>
      <c r="AT69" s="15">
        <v>100.62257142279913</v>
      </c>
      <c r="AU69" s="15">
        <v>90.915556917285826</v>
      </c>
      <c r="AV69" s="15">
        <v>47.49387618958275</v>
      </c>
      <c r="AW69" s="15">
        <v>273.41551499529442</v>
      </c>
      <c r="AX69" s="15">
        <v>162.66258056397959</v>
      </c>
      <c r="AY69" s="15">
        <v>143.71017995321776</v>
      </c>
      <c r="AZ69" s="15">
        <v>95.817391389875169</v>
      </c>
      <c r="BA69" s="15">
        <v>143.10103287896635</v>
      </c>
      <c r="BB69" s="15">
        <v>129.75960689974241</v>
      </c>
      <c r="BC69" s="15"/>
      <c r="BD69" s="15">
        <v>95.088971389386742</v>
      </c>
      <c r="BE69" s="15">
        <v>138.3474026004294</v>
      </c>
      <c r="BF69" s="15">
        <v>144.88092968620006</v>
      </c>
      <c r="BG69" s="15">
        <v>103.62842537426417</v>
      </c>
      <c r="BH69" s="15">
        <v>66.138774853338489</v>
      </c>
      <c r="BI69" s="15">
        <v>82.825624905716836</v>
      </c>
      <c r="BJ69" s="15">
        <v>99.662888994160156</v>
      </c>
      <c r="BL69" s="15">
        <v>20.26606462472192</v>
      </c>
      <c r="BM69" s="15">
        <v>82.633538135169218</v>
      </c>
      <c r="BN69" s="15">
        <v>117.27491600582178</v>
      </c>
      <c r="BO69" s="15">
        <v>59.554693085486676</v>
      </c>
      <c r="BP69" s="15">
        <v>78.80447087881133</v>
      </c>
      <c r="BQ69" s="15">
        <v>49.575152634629724</v>
      </c>
      <c r="BR69" s="15">
        <v>8.202373368883519</v>
      </c>
      <c r="BS69" s="15">
        <v>47.39966790939566</v>
      </c>
      <c r="BT69" s="15">
        <v>90.781914420800732</v>
      </c>
      <c r="BU69" s="15">
        <v>83.388161058848425</v>
      </c>
      <c r="BV69" s="15">
        <v>136.30253173792499</v>
      </c>
      <c r="BW69" s="15">
        <v>77.381423992509085</v>
      </c>
      <c r="BX69" s="15">
        <v>116.43546244742049</v>
      </c>
      <c r="BY69" s="15">
        <v>197.24701499661896</v>
      </c>
      <c r="BZ69" s="15">
        <v>46.587589044393617</v>
      </c>
      <c r="CA69" s="15">
        <v>39.379731837907514</v>
      </c>
      <c r="CB69" s="15">
        <v>19.255821716171926</v>
      </c>
      <c r="CC69" s="15">
        <v>70.162454076180509</v>
      </c>
      <c r="CD69" s="15">
        <v>61.546765159963591</v>
      </c>
      <c r="CE69" s="15">
        <v>29.107415093782883</v>
      </c>
      <c r="CF69" s="15">
        <v>46.918955035318028</v>
      </c>
      <c r="CG69" s="15">
        <v>92.239487847285048</v>
      </c>
      <c r="CH69" s="15"/>
      <c r="CI69" s="15">
        <v>47.837923889466524</v>
      </c>
      <c r="CJ69" s="15">
        <v>63.863875995297711</v>
      </c>
      <c r="CK69" s="15">
        <v>39.467696027169474</v>
      </c>
      <c r="CL69" s="15">
        <v>30.955593383790777</v>
      </c>
      <c r="CM69" s="15">
        <v>91.522337838094586</v>
      </c>
      <c r="CN69" s="15">
        <v>74.529258747330942</v>
      </c>
      <c r="CO69" s="15">
        <v>87.517471208339018</v>
      </c>
      <c r="CQ69" s="15">
        <v>53.437828972406884</v>
      </c>
      <c r="CR69" s="15">
        <v>106.94158144375288</v>
      </c>
      <c r="CS69" s="15">
        <v>104.17508875498184</v>
      </c>
      <c r="CT69" s="15">
        <v>319.91624961699523</v>
      </c>
      <c r="CU69" s="15">
        <v>121.49536909224513</v>
      </c>
      <c r="CV69" s="15">
        <v>186.13261801527329</v>
      </c>
      <c r="CW69" s="15">
        <v>11.965351703847697</v>
      </c>
      <c r="CX69" s="15">
        <v>42.855352611297349</v>
      </c>
      <c r="CY69" s="15">
        <v>96.4996422074978</v>
      </c>
      <c r="CZ69" s="15">
        <v>80.837228987514663</v>
      </c>
      <c r="DA69" s="15">
        <v>8.8241463592587195</v>
      </c>
      <c r="DB69" s="15">
        <v>519.56399082844143</v>
      </c>
      <c r="DC69" s="15">
        <v>95.244792519397649</v>
      </c>
      <c r="DD69" s="15">
        <v>132.24895013367697</v>
      </c>
      <c r="DE69" s="15">
        <v>54.181666976703468</v>
      </c>
      <c r="DF69" s="15">
        <v>8.6205183262627223</v>
      </c>
      <c r="DG69" s="15">
        <v>2583.8475482264803</v>
      </c>
      <c r="DH69" s="15">
        <v>186.74994010966748</v>
      </c>
      <c r="DI69" s="15">
        <v>302.5655681433413</v>
      </c>
      <c r="DJ69" s="15"/>
      <c r="DK69" s="15">
        <v>99.987868934609025</v>
      </c>
      <c r="DL69" s="15">
        <v>124.37040101147822</v>
      </c>
      <c r="DM69" s="15"/>
      <c r="DN69" s="15">
        <v>32.281697826156311</v>
      </c>
      <c r="DO69" s="15">
        <v>102.19498279525183</v>
      </c>
      <c r="DP69" s="15">
        <v>121.48119701726412</v>
      </c>
      <c r="DQ69" s="15">
        <v>87.555851777778628</v>
      </c>
      <c r="DR69" s="15">
        <v>98.405155295832003</v>
      </c>
      <c r="DS69" s="15">
        <v>233.78102759139182</v>
      </c>
      <c r="DT69" s="15">
        <v>127.3674595046993</v>
      </c>
      <c r="DV69" s="16">
        <v>40603</v>
      </c>
      <c r="DW69" s="15">
        <v>80.943995870863105</v>
      </c>
      <c r="DX69" s="15">
        <v>83.688813153269223</v>
      </c>
      <c r="DY69" s="15">
        <v>95.860889706478119</v>
      </c>
      <c r="DZ69" s="15">
        <v>118.54458792543743</v>
      </c>
      <c r="EA69" s="10">
        <v>379.03828665604789</v>
      </c>
      <c r="EC69" s="16">
        <v>40603</v>
      </c>
      <c r="ED69" s="28">
        <v>33.734696041352812</v>
      </c>
      <c r="EE69" s="28">
        <v>37.345992273553918</v>
      </c>
      <c r="EF69" s="28">
        <v>42.412755626572164</v>
      </c>
      <c r="EG69" s="28">
        <v>51.138188526773313</v>
      </c>
      <c r="EH69" s="28">
        <v>164.63163246825221</v>
      </c>
      <c r="EI69" s="28"/>
    </row>
    <row r="70" spans="1:139">
      <c r="A70" s="12" t="s">
        <v>135</v>
      </c>
      <c r="B70" s="15">
        <v>108.03575960969007</v>
      </c>
      <c r="C70" s="15">
        <v>53.998175537047466</v>
      </c>
      <c r="D70" s="15">
        <v>53.889555984295527</v>
      </c>
      <c r="E70" s="15">
        <v>119.53162209543883</v>
      </c>
      <c r="F70" s="15">
        <v>94.675230787961681</v>
      </c>
      <c r="G70" s="15">
        <v>130.46490106716666</v>
      </c>
      <c r="H70" s="15">
        <v>47.253332656866348</v>
      </c>
      <c r="I70" s="15">
        <v>57.437193706474076</v>
      </c>
      <c r="J70" s="15">
        <v>53.627167509029185</v>
      </c>
      <c r="K70" s="15">
        <v>57.331641260239827</v>
      </c>
      <c r="L70" s="15">
        <v>63.707731441506624</v>
      </c>
      <c r="M70" s="15">
        <v>110.45259195589674</v>
      </c>
      <c r="N70" s="15">
        <v>43.615585894867806</v>
      </c>
      <c r="O70" s="15">
        <v>59.034398123571933</v>
      </c>
      <c r="P70" s="15">
        <v>44.491366868017316</v>
      </c>
      <c r="Q70" s="15">
        <v>27.758849393655776</v>
      </c>
      <c r="R70" s="15">
        <v>56.440723117341221</v>
      </c>
      <c r="S70" s="15">
        <v>58.335168548160823</v>
      </c>
      <c r="T70" s="15">
        <v>119.2</v>
      </c>
      <c r="U70" s="15">
        <v>89.088141906183608</v>
      </c>
      <c r="V70" s="15">
        <v>80.900181894210974</v>
      </c>
      <c r="W70" s="15">
        <v>90.410998672396914</v>
      </c>
      <c r="X70" s="15"/>
      <c r="Y70" s="15">
        <v>30.131916982162231</v>
      </c>
      <c r="Z70" s="15">
        <v>83.516957444706833</v>
      </c>
      <c r="AA70" s="15">
        <v>75.475526428539155</v>
      </c>
      <c r="AB70" s="15">
        <v>108.22909074412429</v>
      </c>
      <c r="AC70" s="15">
        <v>90.168013710299235</v>
      </c>
      <c r="AD70" s="15">
        <v>92.532309077737366</v>
      </c>
      <c r="AE70" s="15">
        <v>63.363014847618217</v>
      </c>
      <c r="AG70" s="15">
        <v>63.116416142587219</v>
      </c>
      <c r="AH70" s="15">
        <v>91.836351601015636</v>
      </c>
      <c r="AI70" s="15">
        <v>140.8216516682632</v>
      </c>
      <c r="AJ70" s="15">
        <v>199.49635694814606</v>
      </c>
      <c r="AK70" s="15">
        <v>85.552181351831706</v>
      </c>
      <c r="AL70" s="15">
        <v>122.72478572691813</v>
      </c>
      <c r="AM70" s="15">
        <v>91.589401453558423</v>
      </c>
      <c r="AN70" s="15">
        <v>99.527469693061647</v>
      </c>
      <c r="AO70" s="15">
        <v>113.95822361436333</v>
      </c>
      <c r="AP70" s="15">
        <v>66.401203702296456</v>
      </c>
      <c r="AQ70" s="15">
        <v>69.908286854449145</v>
      </c>
      <c r="AR70" s="15">
        <v>200.76291532054893</v>
      </c>
      <c r="AS70" s="15">
        <v>82.238486385807363</v>
      </c>
      <c r="AT70" s="15">
        <v>100.23321741925731</v>
      </c>
      <c r="AU70" s="15">
        <v>94.804084032715025</v>
      </c>
      <c r="AV70" s="15">
        <v>46.573060944159771</v>
      </c>
      <c r="AW70" s="15">
        <v>282.52742003637633</v>
      </c>
      <c r="AX70" s="15">
        <v>164.28436922143078</v>
      </c>
      <c r="AY70" s="15">
        <v>145.73261198151548</v>
      </c>
      <c r="AZ70" s="15">
        <v>94.822933330740028</v>
      </c>
      <c r="BA70" s="15">
        <v>141.05742353202186</v>
      </c>
      <c r="BB70" s="15">
        <v>131.05474659976173</v>
      </c>
      <c r="BC70" s="15"/>
      <c r="BD70" s="15">
        <v>94.803320970085608</v>
      </c>
      <c r="BE70" s="15">
        <v>138.21691029151111</v>
      </c>
      <c r="BF70" s="15">
        <v>145.34207579351491</v>
      </c>
      <c r="BG70" s="15">
        <v>104.33253050060942</v>
      </c>
      <c r="BH70" s="15">
        <v>66.036284342120311</v>
      </c>
      <c r="BI70" s="15">
        <v>82.663227026602172</v>
      </c>
      <c r="BJ70" s="15">
        <v>99.994612645105661</v>
      </c>
      <c r="BL70" s="15">
        <v>21.39329930342085</v>
      </c>
      <c r="BM70" s="15">
        <v>82.457821643926749</v>
      </c>
      <c r="BN70" s="15">
        <v>117.29785884860833</v>
      </c>
      <c r="BO70" s="15">
        <v>63.178322068077939</v>
      </c>
      <c r="BP70" s="15">
        <v>81.223032018170599</v>
      </c>
      <c r="BQ70" s="15">
        <v>51.277474780333286</v>
      </c>
      <c r="BR70" s="15">
        <v>7.7941680090308347</v>
      </c>
      <c r="BS70" s="15">
        <v>48.475625483621357</v>
      </c>
      <c r="BT70" s="15">
        <v>92.258919197736532</v>
      </c>
      <c r="BU70" s="15">
        <v>83.29027159292977</v>
      </c>
      <c r="BV70" s="15">
        <v>129.01775921215375</v>
      </c>
      <c r="BW70" s="15">
        <v>74.794155132043045</v>
      </c>
      <c r="BX70" s="15">
        <v>116.99931681550476</v>
      </c>
      <c r="BY70" s="15">
        <v>204.31315625427499</v>
      </c>
      <c r="BZ70" s="15">
        <v>47.688031218260548</v>
      </c>
      <c r="CA70" s="15">
        <v>38.359066209692081</v>
      </c>
      <c r="CB70" s="15">
        <v>19.341000532784626</v>
      </c>
      <c r="CC70" s="15">
        <v>71.566124458611625</v>
      </c>
      <c r="CD70" s="15">
        <v>63.315485187482892</v>
      </c>
      <c r="CE70" s="15">
        <v>31.268228166315765</v>
      </c>
      <c r="CF70" s="15">
        <v>45.081430160363951</v>
      </c>
      <c r="CG70" s="15">
        <v>97.85127049047621</v>
      </c>
      <c r="CH70" s="15"/>
      <c r="CI70" s="15">
        <v>46.079348708653882</v>
      </c>
      <c r="CJ70" s="15">
        <v>65.243677651062626</v>
      </c>
      <c r="CK70" s="15">
        <v>39.747171666415333</v>
      </c>
      <c r="CL70" s="15">
        <v>30.954504723024293</v>
      </c>
      <c r="CM70" s="15">
        <v>92.351928084125106</v>
      </c>
      <c r="CN70" s="15">
        <v>78.376390778531331</v>
      </c>
      <c r="CO70" s="15">
        <v>88.212377684772932</v>
      </c>
      <c r="CQ70" s="15">
        <v>52.888053808624051</v>
      </c>
      <c r="CR70" s="15">
        <v>106.32568310329951</v>
      </c>
      <c r="CS70" s="15">
        <v>103.27770207369231</v>
      </c>
      <c r="CT70" s="15">
        <v>331.14784000972833</v>
      </c>
      <c r="CU70" s="15">
        <v>123.65551121128217</v>
      </c>
      <c r="CV70" s="15">
        <v>181.65830688948597</v>
      </c>
      <c r="CW70" s="15">
        <v>10.546543042325693</v>
      </c>
      <c r="CX70" s="15">
        <v>44.567964921330926</v>
      </c>
      <c r="CY70" s="15">
        <v>96.813243820717929</v>
      </c>
      <c r="CZ70" s="15">
        <v>81.477878930650334</v>
      </c>
      <c r="DA70" s="15">
        <v>14.863130382021422</v>
      </c>
      <c r="DB70" s="15">
        <v>508.92320460001781</v>
      </c>
      <c r="DC70" s="15">
        <v>95.294215419437393</v>
      </c>
      <c r="DD70" s="15">
        <v>126.79477704654018</v>
      </c>
      <c r="DE70" s="15">
        <v>51.1626663815684</v>
      </c>
      <c r="DF70" s="15">
        <v>8.1849737060055361</v>
      </c>
      <c r="DG70" s="15">
        <v>2643.110084326946</v>
      </c>
      <c r="DH70" s="15">
        <v>173.16303700344383</v>
      </c>
      <c r="DI70" s="15">
        <v>309.69725192186013</v>
      </c>
      <c r="DJ70" s="15"/>
      <c r="DK70" s="15">
        <v>96.325670269611592</v>
      </c>
      <c r="DL70" s="15">
        <v>123.55529651105014</v>
      </c>
      <c r="DM70" s="15"/>
      <c r="DN70" s="15">
        <v>30.500471537830848</v>
      </c>
      <c r="DO70" s="15">
        <v>100.80711174561876</v>
      </c>
      <c r="DP70" s="15">
        <v>121.93641428111792</v>
      </c>
      <c r="DQ70" s="15">
        <v>86.993935996891736</v>
      </c>
      <c r="DR70" s="15">
        <v>96.746247079215678</v>
      </c>
      <c r="DS70" s="15">
        <v>234.91756623124837</v>
      </c>
      <c r="DT70" s="15">
        <v>127.67508776954928</v>
      </c>
      <c r="DV70" s="16">
        <v>40695</v>
      </c>
      <c r="DW70" s="15">
        <v>80.482028867692705</v>
      </c>
      <c r="DX70" s="15">
        <v>83.612362466626678</v>
      </c>
      <c r="DY70" s="15">
        <v>97.561305152920951</v>
      </c>
      <c r="DZ70" s="15">
        <v>117.39188230248524</v>
      </c>
      <c r="EA70" s="10">
        <v>379.04757878972555</v>
      </c>
      <c r="EC70" s="16">
        <v>40695</v>
      </c>
      <c r="ED70" s="28">
        <v>34.220618066642871</v>
      </c>
      <c r="EE70" s="28">
        <v>38.065222320059156</v>
      </c>
      <c r="EF70" s="28">
        <v>43.779663381592982</v>
      </c>
      <c r="EG70" s="28">
        <v>51.5427881773671</v>
      </c>
      <c r="EH70" s="28">
        <v>167.60829194566213</v>
      </c>
      <c r="EI70" s="28"/>
    </row>
    <row r="71" spans="1:139">
      <c r="A71" s="12" t="s">
        <v>136</v>
      </c>
      <c r="B71" s="15">
        <v>107.30974275066404</v>
      </c>
      <c r="C71" s="15">
        <v>53.662113821138213</v>
      </c>
      <c r="D71" s="15">
        <v>54.205795222610909</v>
      </c>
      <c r="E71" s="15">
        <v>120.62567618123173</v>
      </c>
      <c r="F71" s="15">
        <v>94.623782093736921</v>
      </c>
      <c r="G71" s="15">
        <v>131.17791357900666</v>
      </c>
      <c r="H71" s="15">
        <v>45.379071140411291</v>
      </c>
      <c r="I71" s="15">
        <v>57.552551100888948</v>
      </c>
      <c r="J71" s="15">
        <v>53.659266752531295</v>
      </c>
      <c r="K71" s="15">
        <v>57.089748404055577</v>
      </c>
      <c r="L71" s="15">
        <v>64.321233573608865</v>
      </c>
      <c r="M71" s="15">
        <v>108.37657611120241</v>
      </c>
      <c r="N71" s="15">
        <v>43.595315134667089</v>
      </c>
      <c r="O71" s="15">
        <v>59.119300881552761</v>
      </c>
      <c r="P71" s="15">
        <v>43.436816335034898</v>
      </c>
      <c r="Q71" s="15">
        <v>27.097716661922661</v>
      </c>
      <c r="R71" s="15">
        <v>56.50787731043517</v>
      </c>
      <c r="S71" s="15">
        <v>58.537497878866333</v>
      </c>
      <c r="T71" s="15">
        <v>119.2</v>
      </c>
      <c r="U71" s="15">
        <v>88.015198691223816</v>
      </c>
      <c r="V71" s="15">
        <v>80.545464545094035</v>
      </c>
      <c r="W71" s="15">
        <v>90.358823116354188</v>
      </c>
      <c r="X71" s="15"/>
      <c r="Y71" s="15">
        <v>30.02632695397557</v>
      </c>
      <c r="Z71" s="15">
        <v>82.617191221329122</v>
      </c>
      <c r="AA71" s="15">
        <v>75.455594926794419</v>
      </c>
      <c r="AB71" s="15">
        <v>109.183322186326</v>
      </c>
      <c r="AC71" s="15">
        <v>88.805233123471965</v>
      </c>
      <c r="AD71" s="15">
        <v>92.015058234813367</v>
      </c>
      <c r="AE71" s="15">
        <v>63.125777283902657</v>
      </c>
      <c r="AG71" s="15">
        <v>64.528166447560878</v>
      </c>
      <c r="AH71" s="15">
        <v>91.594146341463414</v>
      </c>
      <c r="AI71" s="15">
        <v>142.16187838496606</v>
      </c>
      <c r="AJ71" s="15">
        <v>202.94536961203627</v>
      </c>
      <c r="AK71" s="15">
        <v>86.904513172363536</v>
      </c>
      <c r="AL71" s="15">
        <v>127.94762532148098</v>
      </c>
      <c r="AM71" s="15">
        <v>90.161615664665945</v>
      </c>
      <c r="AN71" s="15">
        <v>99.136996687410644</v>
      </c>
      <c r="AO71" s="15">
        <v>115.91319877728496</v>
      </c>
      <c r="AP71" s="15">
        <v>67.11978971085243</v>
      </c>
      <c r="AQ71" s="15">
        <v>71.57392413407662</v>
      </c>
      <c r="AR71" s="15">
        <v>205.90175867007915</v>
      </c>
      <c r="AS71" s="15">
        <v>81.759710765771914</v>
      </c>
      <c r="AT71" s="15">
        <v>100.98541218848433</v>
      </c>
      <c r="AU71" s="15">
        <v>89.248880091676213</v>
      </c>
      <c r="AV71" s="15">
        <v>46.189223586532265</v>
      </c>
      <c r="AW71" s="15">
        <v>284.61332047736869</v>
      </c>
      <c r="AX71" s="15">
        <v>169.14050215704091</v>
      </c>
      <c r="AY71" s="15">
        <v>144.41964973708704</v>
      </c>
      <c r="AZ71" s="15">
        <v>93.198489726010976</v>
      </c>
      <c r="BA71" s="15">
        <v>138.29823109008964</v>
      </c>
      <c r="BB71" s="15">
        <v>132.43339653114248</v>
      </c>
      <c r="BC71" s="15"/>
      <c r="BD71" s="15">
        <v>95.151207894745909</v>
      </c>
      <c r="BE71" s="15">
        <v>137.76721653220457</v>
      </c>
      <c r="BF71" s="15">
        <v>146.52880696180571</v>
      </c>
      <c r="BG71" s="15">
        <v>105.77383470445464</v>
      </c>
      <c r="BH71" s="15">
        <v>65.926516594811474</v>
      </c>
      <c r="BI71" s="15">
        <v>82.088976188848605</v>
      </c>
      <c r="BJ71" s="15">
        <v>99.730690109402019</v>
      </c>
      <c r="BL71" s="15">
        <v>23.524078701049564</v>
      </c>
      <c r="BM71" s="15">
        <v>81.93821138211382</v>
      </c>
      <c r="BN71" s="15">
        <v>118.94429236464154</v>
      </c>
      <c r="BO71" s="15">
        <v>63.214729881396551</v>
      </c>
      <c r="BP71" s="15">
        <v>83.162340372064961</v>
      </c>
      <c r="BQ71" s="15">
        <v>56.643716566833632</v>
      </c>
      <c r="BR71" s="15">
        <v>7.4658073403522582</v>
      </c>
      <c r="BS71" s="15">
        <v>51.511527912763391</v>
      </c>
      <c r="BT71" s="15">
        <v>94.296833688548119</v>
      </c>
      <c r="BU71" s="15">
        <v>85.137063462260599</v>
      </c>
      <c r="BV71" s="15">
        <v>124.8400949637676</v>
      </c>
      <c r="BW71" s="15">
        <v>85.9095071497335</v>
      </c>
      <c r="BX71" s="15">
        <v>111.32996095945555</v>
      </c>
      <c r="BY71" s="15">
        <v>208.38289683850931</v>
      </c>
      <c r="BZ71" s="15">
        <v>47.176789248880091</v>
      </c>
      <c r="CA71" s="15">
        <v>37.235848964007737</v>
      </c>
      <c r="CB71" s="15">
        <v>19.522722311162859</v>
      </c>
      <c r="CC71" s="15">
        <v>72.190938516949672</v>
      </c>
      <c r="CD71" s="15">
        <v>66.10765560562443</v>
      </c>
      <c r="CE71" s="15">
        <v>32.547507903991097</v>
      </c>
      <c r="CF71" s="15">
        <v>42.589849392271908</v>
      </c>
      <c r="CG71" s="15">
        <v>101.50635489080824</v>
      </c>
      <c r="CH71" s="15"/>
      <c r="CI71" s="15">
        <v>45.861830469726577</v>
      </c>
      <c r="CJ71" s="15">
        <v>66.286483618913493</v>
      </c>
      <c r="CK71" s="15">
        <v>39.412881406261512</v>
      </c>
      <c r="CL71" s="15">
        <v>31.039413139603862</v>
      </c>
      <c r="CM71" s="15">
        <v>94.182904457415574</v>
      </c>
      <c r="CN71" s="15">
        <v>83.554026529159145</v>
      </c>
      <c r="CO71" s="15">
        <v>88.715267560000342</v>
      </c>
      <c r="CQ71" s="15">
        <v>54.093728410702688</v>
      </c>
      <c r="CR71" s="15">
        <v>105.29040650406505</v>
      </c>
      <c r="CS71" s="15">
        <v>102.00647127834532</v>
      </c>
      <c r="CT71" s="15">
        <v>344.18762196539973</v>
      </c>
      <c r="CU71" s="15">
        <v>121.52204438241898</v>
      </c>
      <c r="CV71" s="15">
        <v>183.70615455591962</v>
      </c>
      <c r="CW71" s="15">
        <v>9.8519138049788442</v>
      </c>
      <c r="CX71" s="15">
        <v>46.645939661006601</v>
      </c>
      <c r="CY71" s="15">
        <v>98.992712919757992</v>
      </c>
      <c r="CZ71" s="15">
        <v>84.382275628989859</v>
      </c>
      <c r="DA71" s="15">
        <v>28.26318529876805</v>
      </c>
      <c r="DB71" s="15">
        <v>516.39566554744181</v>
      </c>
      <c r="DC71" s="15">
        <v>94.787099910373854</v>
      </c>
      <c r="DD71" s="15">
        <v>127.52699734029284</v>
      </c>
      <c r="DE71" s="15">
        <v>48.734243150328162</v>
      </c>
      <c r="DF71" s="15">
        <v>7.8013996446904796</v>
      </c>
      <c r="DG71" s="15">
        <v>2772.0764808615927</v>
      </c>
      <c r="DH71" s="15">
        <v>164.79688371438451</v>
      </c>
      <c r="DI71" s="15">
        <v>308.12009542537646</v>
      </c>
      <c r="DJ71" s="15"/>
      <c r="DK71" s="15">
        <v>98.435704423287902</v>
      </c>
      <c r="DL71" s="15">
        <v>125.9428410926199</v>
      </c>
      <c r="DM71" s="15"/>
      <c r="DN71" s="15">
        <v>29.546990644740092</v>
      </c>
      <c r="DO71" s="15">
        <v>98.921766045320481</v>
      </c>
      <c r="DP71" s="15">
        <v>127.49454932184581</v>
      </c>
      <c r="DQ71" s="15">
        <v>86.678892924919595</v>
      </c>
      <c r="DR71" s="15">
        <v>94.841520837271858</v>
      </c>
      <c r="DS71" s="15">
        <v>225.62555616923638</v>
      </c>
      <c r="DT71" s="15">
        <v>129.58008407369738</v>
      </c>
      <c r="DV71" s="16">
        <v>40787</v>
      </c>
      <c r="DW71" s="15">
        <v>79.787683380485532</v>
      </c>
      <c r="DX71" s="15">
        <v>83.6734332816213</v>
      </c>
      <c r="DY71" s="15">
        <v>99.422417568036366</v>
      </c>
      <c r="DZ71" s="15">
        <v>116.61924734698994</v>
      </c>
      <c r="EA71" s="10">
        <v>379.50278157713313</v>
      </c>
      <c r="EC71" s="16">
        <v>40787</v>
      </c>
      <c r="ED71" s="28">
        <v>33.41501919658824</v>
      </c>
      <c r="EE71" s="28">
        <v>37.4546724051051</v>
      </c>
      <c r="EF71" s="28">
        <v>44.437103444969416</v>
      </c>
      <c r="EG71" s="28">
        <v>50.451050901462452</v>
      </c>
      <c r="EH71" s="28">
        <v>165.75784594812521</v>
      </c>
      <c r="EI71" s="28"/>
    </row>
    <row r="72" spans="1:139">
      <c r="A72" s="12" t="s">
        <v>137</v>
      </c>
      <c r="B72" s="15">
        <v>106.84100515330468</v>
      </c>
      <c r="C72" s="15">
        <v>53.406742225160016</v>
      </c>
      <c r="D72" s="15">
        <v>55.394608051749081</v>
      </c>
      <c r="E72" s="15">
        <v>121.54234292303896</v>
      </c>
      <c r="F72" s="15">
        <v>93.99288525830255</v>
      </c>
      <c r="G72" s="15">
        <v>131.9457968150183</v>
      </c>
      <c r="H72" s="15">
        <v>43.920519633185982</v>
      </c>
      <c r="I72" s="15">
        <v>57.798563621854768</v>
      </c>
      <c r="J72" s="15">
        <v>53.956706892939657</v>
      </c>
      <c r="K72" s="15">
        <v>56.65666558848352</v>
      </c>
      <c r="L72" s="15">
        <v>65.067556640251695</v>
      </c>
      <c r="M72" s="15">
        <v>106.10179766373662</v>
      </c>
      <c r="N72" s="15">
        <v>43.511443902657867</v>
      </c>
      <c r="O72" s="15">
        <v>59.301998797866716</v>
      </c>
      <c r="P72" s="15">
        <v>41.139208381130274</v>
      </c>
      <c r="Q72" s="15">
        <v>25.75537409580479</v>
      </c>
      <c r="R72" s="15">
        <v>56.94969582736087</v>
      </c>
      <c r="S72" s="15">
        <v>59.32474347247306</v>
      </c>
      <c r="T72" s="15">
        <v>119.2</v>
      </c>
      <c r="U72" s="15">
        <v>87.108714094112401</v>
      </c>
      <c r="V72" s="15">
        <v>80.65541869563252</v>
      </c>
      <c r="W72" s="15">
        <v>90.54255571670484</v>
      </c>
      <c r="X72" s="15"/>
      <c r="Y72" s="15">
        <v>29.855051917353713</v>
      </c>
      <c r="Z72" s="15">
        <v>82.525336940653133</v>
      </c>
      <c r="AA72" s="15">
        <v>76.110636394211355</v>
      </c>
      <c r="AB72" s="15">
        <v>110.23788386047853</v>
      </c>
      <c r="AC72" s="15">
        <v>88.043456382012664</v>
      </c>
      <c r="AD72" s="15">
        <v>91.557741175848491</v>
      </c>
      <c r="AE72" s="15">
        <v>63.018752728047126</v>
      </c>
      <c r="AG72" s="15">
        <v>63.855195136108833</v>
      </c>
      <c r="AH72" s="15">
        <v>92.220807067889794</v>
      </c>
      <c r="AI72" s="15">
        <v>144.26706528215166</v>
      </c>
      <c r="AJ72" s="15">
        <v>202.94489402309387</v>
      </c>
      <c r="AK72" s="15">
        <v>85.403055021157641</v>
      </c>
      <c r="AL72" s="15">
        <v>129.20715192414565</v>
      </c>
      <c r="AM72" s="15">
        <v>87.889020169972326</v>
      </c>
      <c r="AN72" s="15">
        <v>99.567167345124702</v>
      </c>
      <c r="AO72" s="15">
        <v>116.9026174864955</v>
      </c>
      <c r="AP72" s="15">
        <v>67.367857501366316</v>
      </c>
      <c r="AQ72" s="15">
        <v>67.577223341223515</v>
      </c>
      <c r="AR72" s="15">
        <v>209.21739840052228</v>
      </c>
      <c r="AS72" s="15">
        <v>81.153768973392232</v>
      </c>
      <c r="AT72" s="15">
        <v>101.23554374418282</v>
      </c>
      <c r="AU72" s="15">
        <v>93.815667922076599</v>
      </c>
      <c r="AV72" s="15">
        <v>42.83781626881013</v>
      </c>
      <c r="AW72" s="15">
        <v>289.92675026241238</v>
      </c>
      <c r="AX72" s="15">
        <v>171.77892492820521</v>
      </c>
      <c r="AY72" s="15">
        <v>147.56204303209023</v>
      </c>
      <c r="AZ72" s="15">
        <v>90.851314910214541</v>
      </c>
      <c r="BA72" s="15">
        <v>136.17112745553356</v>
      </c>
      <c r="BB72" s="15">
        <v>132.65873993873802</v>
      </c>
      <c r="BC72" s="15"/>
      <c r="BD72" s="15">
        <v>94.820099504157568</v>
      </c>
      <c r="BE72" s="15">
        <v>137.08560083402037</v>
      </c>
      <c r="BF72" s="15">
        <v>146.70331910255442</v>
      </c>
      <c r="BG72" s="15">
        <v>107.2893458760107</v>
      </c>
      <c r="BH72" s="15">
        <v>66.045933860154278</v>
      </c>
      <c r="BI72" s="15">
        <v>81.032152773897053</v>
      </c>
      <c r="BJ72" s="15">
        <v>102.476511542974</v>
      </c>
      <c r="BL72" s="15">
        <v>24.75527934399603</v>
      </c>
      <c r="BM72" s="15">
        <v>82.442807164621854</v>
      </c>
      <c r="BN72" s="15">
        <v>121.53933313473486</v>
      </c>
      <c r="BO72" s="15">
        <v>67.393154430685726</v>
      </c>
      <c r="BP72" s="15">
        <v>83.344898123685567</v>
      </c>
      <c r="BQ72" s="15">
        <v>54.806760988385612</v>
      </c>
      <c r="BR72" s="15">
        <v>8.0128109012612967</v>
      </c>
      <c r="BS72" s="15">
        <v>53.61518803220234</v>
      </c>
      <c r="BT72" s="15">
        <v>93.622595671272592</v>
      </c>
      <c r="BU72" s="15">
        <v>84.748913451636056</v>
      </c>
      <c r="BV72" s="15">
        <v>108.36702589058618</v>
      </c>
      <c r="BW72" s="15">
        <v>87.776003170976239</v>
      </c>
      <c r="BX72" s="15">
        <v>108.41361616168965</v>
      </c>
      <c r="BY72" s="15">
        <v>209.46575427832803</v>
      </c>
      <c r="BZ72" s="15">
        <v>45.555138213527968</v>
      </c>
      <c r="CA72" s="15">
        <v>42.227113406669176</v>
      </c>
      <c r="CB72" s="15">
        <v>19.205200844234263</v>
      </c>
      <c r="CC72" s="15">
        <v>74.589167486690201</v>
      </c>
      <c r="CD72" s="15">
        <v>67.515955900337346</v>
      </c>
      <c r="CE72" s="15">
        <v>30.728804803723168</v>
      </c>
      <c r="CF72" s="15">
        <v>33.346073868770347</v>
      </c>
      <c r="CG72" s="15">
        <v>100.00386152568879</v>
      </c>
      <c r="CH72" s="15"/>
      <c r="CI72" s="15">
        <v>44.094058495855322</v>
      </c>
      <c r="CJ72" s="15">
        <v>69.408928492530762</v>
      </c>
      <c r="CK72" s="15">
        <v>42.151400897617243</v>
      </c>
      <c r="CL72" s="15">
        <v>31.173966415137784</v>
      </c>
      <c r="CM72" s="15">
        <v>95.220136445916324</v>
      </c>
      <c r="CN72" s="15">
        <v>88.657087352505187</v>
      </c>
      <c r="CO72" s="15">
        <v>88.328566212719281</v>
      </c>
      <c r="CQ72" s="15">
        <v>50.559887068775225</v>
      </c>
      <c r="CR72" s="15">
        <v>99.321585761039543</v>
      </c>
      <c r="CS72" s="15">
        <v>103.58807132521916</v>
      </c>
      <c r="CT72" s="15">
        <v>357.42593702317947</v>
      </c>
      <c r="CU72" s="15">
        <v>114.66864480010011</v>
      </c>
      <c r="CV72" s="15">
        <v>185.87636038237494</v>
      </c>
      <c r="CW72" s="15">
        <v>9.8840661416756106</v>
      </c>
      <c r="CX72" s="15">
        <v>47.522702249517671</v>
      </c>
      <c r="CY72" s="15">
        <v>100.12570001443655</v>
      </c>
      <c r="CZ72" s="15">
        <v>81.428852924664724</v>
      </c>
      <c r="DA72" s="15">
        <v>34.731023126571294</v>
      </c>
      <c r="DB72" s="15">
        <v>536.57056587936302</v>
      </c>
      <c r="DC72" s="15">
        <v>95.247899187683885</v>
      </c>
      <c r="DD72" s="15">
        <v>128.06977197662474</v>
      </c>
      <c r="DE72" s="15">
        <v>46.519536682672296</v>
      </c>
      <c r="DF72" s="15">
        <v>9.1824734567231268</v>
      </c>
      <c r="DG72" s="15">
        <v>3533.072990146838</v>
      </c>
      <c r="DH72" s="15">
        <v>165.43920672362498</v>
      </c>
      <c r="DI72" s="15">
        <v>307.0318256565032</v>
      </c>
      <c r="DJ72" s="15"/>
      <c r="DK72" s="15">
        <v>97.123308097820257</v>
      </c>
      <c r="DL72" s="15">
        <v>129.95056111375487</v>
      </c>
      <c r="DM72" s="15"/>
      <c r="DN72" s="15">
        <v>27.661309609112088</v>
      </c>
      <c r="DO72" s="15">
        <v>98.92156429580649</v>
      </c>
      <c r="DP72" s="15">
        <v>125.60987711537337</v>
      </c>
      <c r="DQ72" s="15">
        <v>86.505181058636012</v>
      </c>
      <c r="DR72" s="15">
        <v>92.991220234909136</v>
      </c>
      <c r="DS72" s="15">
        <v>210.12503823133005</v>
      </c>
      <c r="DT72" s="15">
        <v>133.40614422714467</v>
      </c>
      <c r="DV72" s="16">
        <v>40878</v>
      </c>
      <c r="DW72" s="15">
        <v>79.407559925023207</v>
      </c>
      <c r="DX72" s="15">
        <v>84.380513009096333</v>
      </c>
      <c r="DY72" s="15">
        <v>100.17732719183245</v>
      </c>
      <c r="DZ72" s="15">
        <v>115.59894959715251</v>
      </c>
      <c r="EA72" s="10">
        <v>379.5643497231045</v>
      </c>
      <c r="EC72" s="16">
        <v>40878</v>
      </c>
      <c r="ED72" s="28">
        <v>33.082496420064111</v>
      </c>
      <c r="EE72" s="28">
        <v>37.006023168287108</v>
      </c>
      <c r="EF72" s="28">
        <v>44.384701135836345</v>
      </c>
      <c r="EG72" s="28">
        <v>49.473230335289323</v>
      </c>
      <c r="EH72" s="28">
        <v>163.94645105947689</v>
      </c>
      <c r="EI72" s="28"/>
    </row>
    <row r="73" spans="1:139">
      <c r="A73" s="12" t="s">
        <v>138</v>
      </c>
      <c r="B73" s="15">
        <v>106.59224708486271</v>
      </c>
      <c r="C73" s="15">
        <v>53.242238964427784</v>
      </c>
      <c r="D73" s="15">
        <v>55.446121861000151</v>
      </c>
      <c r="E73" s="15">
        <v>122.57459109850967</v>
      </c>
      <c r="F73" s="15">
        <v>93.58115791161751</v>
      </c>
      <c r="G73" s="15">
        <v>131.48978891888231</v>
      </c>
      <c r="H73" s="15">
        <v>42.656479576843957</v>
      </c>
      <c r="I73" s="15">
        <v>57.922954626383607</v>
      </c>
      <c r="J73" s="15">
        <v>54.028632846212567</v>
      </c>
      <c r="K73" s="15">
        <v>56.255452542548312</v>
      </c>
      <c r="L73" s="15">
        <v>65.639741599479194</v>
      </c>
      <c r="M73" s="15">
        <v>102.95648060548723</v>
      </c>
      <c r="N73" s="15">
        <v>43.379361432289592</v>
      </c>
      <c r="O73" s="15">
        <v>58.918224172441633</v>
      </c>
      <c r="P73" s="15">
        <v>38.29028072658646</v>
      </c>
      <c r="Q73" s="15">
        <v>25.091823986022089</v>
      </c>
      <c r="R73" s="15">
        <v>57.103282575856049</v>
      </c>
      <c r="S73" s="15">
        <v>59.287563962242743</v>
      </c>
      <c r="T73" s="15">
        <v>117.59149832102598</v>
      </c>
      <c r="U73" s="15">
        <v>86.799671400070395</v>
      </c>
      <c r="V73" s="15">
        <v>80.317437715004132</v>
      </c>
      <c r="W73" s="15">
        <v>90.212370121760401</v>
      </c>
      <c r="X73" s="15"/>
      <c r="Y73" s="15">
        <v>30.668614481461944</v>
      </c>
      <c r="Z73" s="15">
        <v>81.866260328702438</v>
      </c>
      <c r="AA73" s="15">
        <v>76.555979271342508</v>
      </c>
      <c r="AB73" s="15">
        <v>110.78691180818666</v>
      </c>
      <c r="AC73" s="15">
        <v>87.003878023885548</v>
      </c>
      <c r="AD73" s="15">
        <v>90.999157548076255</v>
      </c>
      <c r="AE73" s="15">
        <v>62.726934809099284</v>
      </c>
      <c r="AG73" s="15">
        <v>63.986093800186254</v>
      </c>
      <c r="AH73" s="15">
        <v>91.974187441640339</v>
      </c>
      <c r="AI73" s="15">
        <v>148.11277445636401</v>
      </c>
      <c r="AJ73" s="15">
        <v>204.54660114825387</v>
      </c>
      <c r="AK73" s="15">
        <v>86.708540705935732</v>
      </c>
      <c r="AL73" s="15">
        <v>132.13114942111298</v>
      </c>
      <c r="AM73" s="15">
        <v>85.56567734352042</v>
      </c>
      <c r="AN73" s="15">
        <v>100.42178856406321</v>
      </c>
      <c r="AO73" s="15">
        <v>118.66183531152028</v>
      </c>
      <c r="AP73" s="15">
        <v>67.193807390320714</v>
      </c>
      <c r="AQ73" s="15">
        <v>67.296309279383053</v>
      </c>
      <c r="AR73" s="15">
        <v>218.12077439601265</v>
      </c>
      <c r="AS73" s="15">
        <v>81.872022722563159</v>
      </c>
      <c r="AT73" s="15">
        <v>100.48039551537526</v>
      </c>
      <c r="AU73" s="15">
        <v>91.265628686010842</v>
      </c>
      <c r="AV73" s="15">
        <v>42.403706150719721</v>
      </c>
      <c r="AW73" s="15">
        <v>300.34919112274582</v>
      </c>
      <c r="AX73" s="15">
        <v>174.13580022147161</v>
      </c>
      <c r="AY73" s="15">
        <v>148.81027209368446</v>
      </c>
      <c r="AZ73" s="15">
        <v>90.958807651684054</v>
      </c>
      <c r="BA73" s="15">
        <v>145.36546145684463</v>
      </c>
      <c r="BB73" s="15">
        <v>134.07425058927899</v>
      </c>
      <c r="BC73" s="15"/>
      <c r="BD73" s="15">
        <v>95.207618120088185</v>
      </c>
      <c r="BE73" s="15">
        <v>138.21367361300284</v>
      </c>
      <c r="BF73" s="15">
        <v>152.68960613144813</v>
      </c>
      <c r="BG73" s="15">
        <v>108.29874054269833</v>
      </c>
      <c r="BH73" s="15">
        <v>65.734701735810432</v>
      </c>
      <c r="BI73" s="15">
        <v>83.889198140028782</v>
      </c>
      <c r="BJ73" s="15">
        <v>103.48008701937249</v>
      </c>
      <c r="BL73" s="15">
        <v>25.44985398220852</v>
      </c>
      <c r="BM73" s="15">
        <v>82.952263395540996</v>
      </c>
      <c r="BN73" s="15">
        <v>124.82811024162186</v>
      </c>
      <c r="BO73" s="15">
        <v>70.701363173136102</v>
      </c>
      <c r="BP73" s="15">
        <v>82.435757099281261</v>
      </c>
      <c r="BQ73" s="15">
        <v>53.046134326424813</v>
      </c>
      <c r="BR73" s="15">
        <v>7.9518072289156621</v>
      </c>
      <c r="BS73" s="15">
        <v>56.86823245013516</v>
      </c>
      <c r="BT73" s="15">
        <v>96.850599893801842</v>
      </c>
      <c r="BU73" s="15">
        <v>85.45520412840645</v>
      </c>
      <c r="BV73" s="15">
        <v>95.650758675947728</v>
      </c>
      <c r="BW73" s="15">
        <v>93.825714747213695</v>
      </c>
      <c r="BX73" s="15">
        <v>119.95066811943931</v>
      </c>
      <c r="BY73" s="15">
        <v>208.96460987712535</v>
      </c>
      <c r="BZ73" s="15">
        <v>46.959778249587167</v>
      </c>
      <c r="CA73" s="15">
        <v>46.403286562855207</v>
      </c>
      <c r="CB73" s="15">
        <v>22.067623841819557</v>
      </c>
      <c r="CC73" s="15">
        <v>74.409319799433263</v>
      </c>
      <c r="CD73" s="15">
        <v>67.548544248841623</v>
      </c>
      <c r="CE73" s="15">
        <v>31.251731017486204</v>
      </c>
      <c r="CF73" s="15">
        <v>35.36766685016002</v>
      </c>
      <c r="CG73" s="15">
        <v>109.98745359697048</v>
      </c>
      <c r="CH73" s="15"/>
      <c r="CI73" s="15">
        <v>46.550014202816214</v>
      </c>
      <c r="CJ73" s="15">
        <v>73.659765731408328</v>
      </c>
      <c r="CK73" s="15">
        <v>40.579568344554453</v>
      </c>
      <c r="CL73" s="15">
        <v>31.355224367546015</v>
      </c>
      <c r="CM73" s="15">
        <v>96.1731880111614</v>
      </c>
      <c r="CN73" s="15">
        <v>88.20615139381249</v>
      </c>
      <c r="CO73" s="15">
        <v>91.665997045173086</v>
      </c>
      <c r="CQ73" s="15">
        <v>49.745436817761579</v>
      </c>
      <c r="CR73" s="15">
        <v>97.436012228347764</v>
      </c>
      <c r="CS73" s="15">
        <v>106.82150376495296</v>
      </c>
      <c r="CT73" s="15">
        <v>370.76089479047891</v>
      </c>
      <c r="CU73" s="15">
        <v>120.82733356689816</v>
      </c>
      <c r="CV73" s="15">
        <v>189.97885912381719</v>
      </c>
      <c r="CW73" s="15">
        <v>10.625918307375844</v>
      </c>
      <c r="CX73" s="15">
        <v>47.233799256729306</v>
      </c>
      <c r="CY73" s="15">
        <v>103.40840940410436</v>
      </c>
      <c r="CZ73" s="15">
        <v>81.059900338612152</v>
      </c>
      <c r="DA73" s="15">
        <v>32.899494216034853</v>
      </c>
      <c r="DB73" s="15">
        <v>530.56568290375424</v>
      </c>
      <c r="DC73" s="15">
        <v>102.12027426046237</v>
      </c>
      <c r="DD73" s="15">
        <v>132.29206975434073</v>
      </c>
      <c r="DE73" s="15">
        <v>42.880592907132183</v>
      </c>
      <c r="DF73" s="15">
        <v>8.7387000917457058</v>
      </c>
      <c r="DG73" s="15">
        <v>3803.6214570996963</v>
      </c>
      <c r="DH73" s="15">
        <v>165.89665657835647</v>
      </c>
      <c r="DI73" s="15">
        <v>308.17356826162796</v>
      </c>
      <c r="DJ73" s="15"/>
      <c r="DK73" s="15">
        <v>96.317896158968921</v>
      </c>
      <c r="DL73" s="15">
        <v>125.50709575173626</v>
      </c>
      <c r="DM73" s="15"/>
      <c r="DN73" s="15">
        <v>26.820246452677569</v>
      </c>
      <c r="DO73" s="15">
        <v>98.945072490087469</v>
      </c>
      <c r="DP73" s="15">
        <v>127.68315682964354</v>
      </c>
      <c r="DQ73" s="15">
        <v>87.571691973714437</v>
      </c>
      <c r="DR73" s="15">
        <v>91.899789796341381</v>
      </c>
      <c r="DS73" s="15">
        <v>213.91624150447922</v>
      </c>
      <c r="DT73" s="15">
        <v>137.4147888603178</v>
      </c>
      <c r="DV73" s="16">
        <v>40969</v>
      </c>
      <c r="DW73" s="15">
        <v>78.779906467909356</v>
      </c>
      <c r="DX73" s="15">
        <v>84.85790131584038</v>
      </c>
      <c r="DY73" s="15">
        <v>101.41439090739557</v>
      </c>
      <c r="DZ73" s="15">
        <v>117.21880601251749</v>
      </c>
      <c r="EA73" s="10">
        <v>382.27100470366281</v>
      </c>
      <c r="EC73" s="16">
        <v>40969</v>
      </c>
      <c r="ED73" s="28">
        <v>33.456905998615539</v>
      </c>
      <c r="EE73" s="28">
        <v>37.944548380146472</v>
      </c>
      <c r="EF73" s="28">
        <v>45.430055175252996</v>
      </c>
      <c r="EG73" s="28">
        <v>51.143709459330594</v>
      </c>
      <c r="EH73" s="28">
        <v>167.97521901334562</v>
      </c>
      <c r="EI73" s="28"/>
    </row>
    <row r="74" spans="1:139">
      <c r="A74" s="12" t="s">
        <v>139</v>
      </c>
      <c r="B74" s="15">
        <v>107.21727689657428</v>
      </c>
      <c r="C74" s="15">
        <v>53.056020425337323</v>
      </c>
      <c r="D74" s="15">
        <v>55.902002703807341</v>
      </c>
      <c r="E74" s="15">
        <v>124.21197843496255</v>
      </c>
      <c r="F74" s="15">
        <v>94.286246447404963</v>
      </c>
      <c r="G74" s="15">
        <v>131.42084588081059</v>
      </c>
      <c r="H74" s="15">
        <v>41.895172684232072</v>
      </c>
      <c r="I74" s="15">
        <v>58.770150208372897</v>
      </c>
      <c r="J74" s="15">
        <v>54.076948358300733</v>
      </c>
      <c r="K74" s="15">
        <v>56.169202324547051</v>
      </c>
      <c r="L74" s="15">
        <v>66.464138735898118</v>
      </c>
      <c r="M74" s="15">
        <v>101.57134311875949</v>
      </c>
      <c r="N74" s="15">
        <v>43.513897614502071</v>
      </c>
      <c r="O74" s="15">
        <v>58.596879370730292</v>
      </c>
      <c r="P74" s="15">
        <v>36.24087154315815</v>
      </c>
      <c r="Q74" s="15">
        <v>24.650102547629047</v>
      </c>
      <c r="R74" s="15">
        <v>58.452571748664617</v>
      </c>
      <c r="S74" s="15">
        <v>58.808118972290593</v>
      </c>
      <c r="T74" s="15">
        <v>117.6720117333726</v>
      </c>
      <c r="U74" s="15">
        <v>86.73403399072302</v>
      </c>
      <c r="V74" s="15">
        <v>80.659759055566667</v>
      </c>
      <c r="W74" s="15">
        <v>90.492467106315772</v>
      </c>
      <c r="X74" s="15"/>
      <c r="Y74" s="15">
        <v>30.550200356790942</v>
      </c>
      <c r="Z74" s="15">
        <v>82.228025240745779</v>
      </c>
      <c r="AA74" s="15">
        <v>77.279614717961536</v>
      </c>
      <c r="AB74" s="15">
        <v>111.28872054966082</v>
      </c>
      <c r="AC74" s="15">
        <v>85.836941382048551</v>
      </c>
      <c r="AD74" s="15">
        <v>91.048975790217895</v>
      </c>
      <c r="AE74" s="15">
        <v>62.817978383668205</v>
      </c>
      <c r="AG74" s="15">
        <v>64.510412760852759</v>
      </c>
      <c r="AH74" s="15">
        <v>93.132805975173312</v>
      </c>
      <c r="AI74" s="15">
        <v>151.03934144475534</v>
      </c>
      <c r="AJ74" s="15">
        <v>200.96261620623724</v>
      </c>
      <c r="AK74" s="15">
        <v>87.844650915789288</v>
      </c>
      <c r="AL74" s="15">
        <v>132.13707070798364</v>
      </c>
      <c r="AM74" s="15">
        <v>86.085497292528061</v>
      </c>
      <c r="AN74" s="15">
        <v>100.07895183937798</v>
      </c>
      <c r="AO74" s="15">
        <v>120.4037287733735</v>
      </c>
      <c r="AP74" s="15">
        <v>67.689016478406785</v>
      </c>
      <c r="AQ74" s="15">
        <v>68.957945169017833</v>
      </c>
      <c r="AR74" s="15">
        <v>225.21798647218515</v>
      </c>
      <c r="AS74" s="15">
        <v>82.337251218366688</v>
      </c>
      <c r="AT74" s="15">
        <v>97.6645644030406</v>
      </c>
      <c r="AU74" s="15">
        <v>88.423320962528436</v>
      </c>
      <c r="AV74" s="15">
        <v>42.706608762262462</v>
      </c>
      <c r="AW74" s="15">
        <v>301.97902055931843</v>
      </c>
      <c r="AX74" s="15">
        <v>174.45987668396299</v>
      </c>
      <c r="AY74" s="15">
        <v>152.72776366336512</v>
      </c>
      <c r="AZ74" s="15">
        <v>90.16799959058531</v>
      </c>
      <c r="BA74" s="15">
        <v>143.56357868809124</v>
      </c>
      <c r="BB74" s="15">
        <v>135.59615893692964</v>
      </c>
      <c r="BC74" s="15"/>
      <c r="BD74" s="15">
        <v>95.243085609028881</v>
      </c>
      <c r="BE74" s="15">
        <v>138.13186047953602</v>
      </c>
      <c r="BF74" s="15">
        <v>150.77281400800697</v>
      </c>
      <c r="BG74" s="15">
        <v>109.21200548633605</v>
      </c>
      <c r="BH74" s="15">
        <v>65.791346890254403</v>
      </c>
      <c r="BI74" s="15">
        <v>84.572771519328114</v>
      </c>
      <c r="BJ74" s="15">
        <v>104.53368693565699</v>
      </c>
      <c r="BL74" s="15">
        <v>26.66372660347977</v>
      </c>
      <c r="BM74" s="15">
        <v>84.088751139239704</v>
      </c>
      <c r="BN74" s="15">
        <v>127.47298812630343</v>
      </c>
      <c r="BO74" s="15">
        <v>79.352440267584996</v>
      </c>
      <c r="BP74" s="15">
        <v>85.175305701946215</v>
      </c>
      <c r="BQ74" s="15">
        <v>55.575822599972973</v>
      </c>
      <c r="BR74" s="15">
        <v>8.5289690846495851</v>
      </c>
      <c r="BS74" s="15">
        <v>59.924945783072324</v>
      </c>
      <c r="BT74" s="15">
        <v>98.656405986007471</v>
      </c>
      <c r="BU74" s="15">
        <v>87.019808640228206</v>
      </c>
      <c r="BV74" s="15">
        <v>110.75223685018733</v>
      </c>
      <c r="BW74" s="15">
        <v>97.814958818386785</v>
      </c>
      <c r="BX74" s="15">
        <v>119.22286808702707</v>
      </c>
      <c r="BY74" s="15">
        <v>212.87632821429949</v>
      </c>
      <c r="BZ74" s="15">
        <v>45.899676762839697</v>
      </c>
      <c r="CA74" s="15">
        <v>45.626034742642517</v>
      </c>
      <c r="CB74" s="15">
        <v>22.504329038008848</v>
      </c>
      <c r="CC74" s="15">
        <v>75.744744980296957</v>
      </c>
      <c r="CD74" s="15">
        <v>69.941670655522415</v>
      </c>
      <c r="CE74" s="15">
        <v>33.111318920075746</v>
      </c>
      <c r="CF74" s="15">
        <v>34.29052404082271</v>
      </c>
      <c r="CG74" s="15">
        <v>119.72981071041049</v>
      </c>
      <c r="CH74" s="15"/>
      <c r="CI74" s="15">
        <v>46.636674653862144</v>
      </c>
      <c r="CJ74" s="15">
        <v>73.651408702619946</v>
      </c>
      <c r="CK74" s="15">
        <v>40.612242504183968</v>
      </c>
      <c r="CL74" s="15">
        <v>31.571487024758817</v>
      </c>
      <c r="CM74" s="15">
        <v>97.774986292497573</v>
      </c>
      <c r="CN74" s="15">
        <v>90.363992646181487</v>
      </c>
      <c r="CO74" s="15">
        <v>93.738029596892289</v>
      </c>
      <c r="CQ74" s="15">
        <v>49.235472373858613</v>
      </c>
      <c r="CR74" s="15">
        <v>95.287755277021816</v>
      </c>
      <c r="CS74" s="15">
        <v>106.46503390239046</v>
      </c>
      <c r="CT74" s="15">
        <v>391.64481592120546</v>
      </c>
      <c r="CU74" s="15">
        <v>119.06868378120838</v>
      </c>
      <c r="CV74" s="15">
        <v>183.39985764783628</v>
      </c>
      <c r="CW74" s="15">
        <v>10.149415543599236</v>
      </c>
      <c r="CX74" s="15">
        <v>51.140304414307266</v>
      </c>
      <c r="CY74" s="15">
        <v>102.11632562384764</v>
      </c>
      <c r="CZ74" s="15">
        <v>81.465743807272858</v>
      </c>
      <c r="DA74" s="15">
        <v>42.021047890092341</v>
      </c>
      <c r="DB74" s="15">
        <v>531.96924032577181</v>
      </c>
      <c r="DC74" s="15">
        <v>103.62740852338229</v>
      </c>
      <c r="DD74" s="15">
        <v>129.347638705804</v>
      </c>
      <c r="DE74" s="15">
        <v>39.616904106309107</v>
      </c>
      <c r="DF74" s="15">
        <v>8.7293360349897444</v>
      </c>
      <c r="DG74" s="15">
        <v>4239.4185862995673</v>
      </c>
      <c r="DH74" s="15">
        <v>155.76925046800233</v>
      </c>
      <c r="DI74" s="15">
        <v>310.79875302232534</v>
      </c>
      <c r="DJ74" s="15"/>
      <c r="DK74" s="15">
        <v>98.081269736316329</v>
      </c>
      <c r="DL74" s="15">
        <v>121.04643078435764</v>
      </c>
      <c r="DM74" s="15"/>
      <c r="DN74" s="15">
        <v>26.169815860633015</v>
      </c>
      <c r="DO74" s="15">
        <v>90.784676215414407</v>
      </c>
      <c r="DP74" s="15">
        <v>127.53795692394966</v>
      </c>
      <c r="DQ74" s="15">
        <v>88.733452791687853</v>
      </c>
      <c r="DR74" s="15">
        <v>89.7280287310505</v>
      </c>
      <c r="DS74" s="15">
        <v>211.25060623887325</v>
      </c>
      <c r="DT74" s="15">
        <v>138.69268063627084</v>
      </c>
      <c r="DV74" s="16">
        <v>41061</v>
      </c>
      <c r="DW74" s="15">
        <v>78.326261429483395</v>
      </c>
      <c r="DX74" s="15">
        <v>84.937089141332208</v>
      </c>
      <c r="DY74" s="15">
        <v>103.40857084873926</v>
      </c>
      <c r="DZ74" s="15">
        <v>116.01437712554267</v>
      </c>
      <c r="EA74" s="10">
        <v>382.68629854509754</v>
      </c>
      <c r="EC74" s="16">
        <v>41061</v>
      </c>
      <c r="ED74" s="28">
        <v>32.827402420057126</v>
      </c>
      <c r="EE74" s="28">
        <v>37.115010805528634</v>
      </c>
      <c r="EF74" s="28">
        <v>45.59049867439704</v>
      </c>
      <c r="EG74" s="28">
        <v>49.665414354144815</v>
      </c>
      <c r="EH74" s="28">
        <v>165.19832625412761</v>
      </c>
      <c r="EI74" s="28"/>
    </row>
    <row r="75" spans="1:139">
      <c r="A75" s="12" t="s">
        <v>140</v>
      </c>
      <c r="B75" s="15">
        <v>106.94613155333941</v>
      </c>
      <c r="C75" s="15">
        <v>52.926406352154174</v>
      </c>
      <c r="D75" s="15">
        <v>55.456618864623366</v>
      </c>
      <c r="E75" s="15">
        <v>124.70500874801644</v>
      </c>
      <c r="F75" s="15">
        <v>95.003501292615582</v>
      </c>
      <c r="G75" s="15">
        <v>129.8704930723917</v>
      </c>
      <c r="H75" s="15">
        <v>41.432671908149253</v>
      </c>
      <c r="I75" s="15">
        <v>59.451187598135732</v>
      </c>
      <c r="J75" s="15">
        <v>53.972415978186248</v>
      </c>
      <c r="K75" s="15">
        <v>56.112502971673109</v>
      </c>
      <c r="L75" s="15">
        <v>65.678486182708923</v>
      </c>
      <c r="M75" s="15">
        <v>100.04239618663489</v>
      </c>
      <c r="N75" s="15">
        <v>43.552523453140594</v>
      </c>
      <c r="O75" s="15">
        <v>58.58604050774192</v>
      </c>
      <c r="P75" s="15">
        <v>34.698973198421449</v>
      </c>
      <c r="Q75" s="15">
        <v>24.336810503367555</v>
      </c>
      <c r="R75" s="15">
        <v>58.54470638813094</v>
      </c>
      <c r="S75" s="15">
        <v>59.200193806221058</v>
      </c>
      <c r="T75" s="15">
        <v>118.08483371370424</v>
      </c>
      <c r="U75" s="15">
        <v>87.191837075601711</v>
      </c>
      <c r="V75" s="15">
        <v>81.272348310499012</v>
      </c>
      <c r="W75" s="15">
        <v>90.610791622042257</v>
      </c>
      <c r="X75" s="15"/>
      <c r="Y75" s="15">
        <v>30.523616083864528</v>
      </c>
      <c r="Z75" s="15">
        <v>81.507000226868101</v>
      </c>
      <c r="AA75" s="15">
        <v>78.224019073001685</v>
      </c>
      <c r="AB75" s="15">
        <v>111.98102057332147</v>
      </c>
      <c r="AC75" s="15">
        <v>84.912756087667432</v>
      </c>
      <c r="AD75" s="15">
        <v>90.748063587199937</v>
      </c>
      <c r="AE75" s="15">
        <v>62.668871957090971</v>
      </c>
      <c r="AG75" s="15">
        <v>64.955838680085648</v>
      </c>
      <c r="AH75" s="15">
        <v>93.066070362614767</v>
      </c>
      <c r="AI75" s="15">
        <v>151.04456316847356</v>
      </c>
      <c r="AJ75" s="15">
        <v>201.64686495503926</v>
      </c>
      <c r="AK75" s="15">
        <v>88.999885492316977</v>
      </c>
      <c r="AL75" s="15">
        <v>130.6032184568657</v>
      </c>
      <c r="AM75" s="15">
        <v>86.2008327377103</v>
      </c>
      <c r="AN75" s="15">
        <v>99.859432245844033</v>
      </c>
      <c r="AO75" s="15">
        <v>120.50583508153751</v>
      </c>
      <c r="AP75" s="15">
        <v>67.516412779108691</v>
      </c>
      <c r="AQ75" s="15">
        <v>69.156965053300112</v>
      </c>
      <c r="AR75" s="15">
        <v>226.1057383811532</v>
      </c>
      <c r="AS75" s="15">
        <v>82.382124567444365</v>
      </c>
      <c r="AT75" s="15">
        <v>98.737207076379292</v>
      </c>
      <c r="AU75" s="15">
        <v>85.8426693100417</v>
      </c>
      <c r="AV75" s="15">
        <v>42.303609923636223</v>
      </c>
      <c r="AW75" s="15">
        <v>304.24120655921809</v>
      </c>
      <c r="AX75" s="15">
        <v>167.18267021812707</v>
      </c>
      <c r="AY75" s="15">
        <v>151.69048908997985</v>
      </c>
      <c r="AZ75" s="15">
        <v>90.222772851501787</v>
      </c>
      <c r="BA75" s="15">
        <v>142.46467305561032</v>
      </c>
      <c r="BB75" s="15">
        <v>138.42693557945734</v>
      </c>
      <c r="BC75" s="15"/>
      <c r="BD75" s="15">
        <v>94.965611399735423</v>
      </c>
      <c r="BE75" s="15">
        <v>137.65248228313908</v>
      </c>
      <c r="BF75" s="15">
        <v>154.37643531070034</v>
      </c>
      <c r="BG75" s="15">
        <v>110.42052045175852</v>
      </c>
      <c r="BH75" s="15">
        <v>66.209632470903699</v>
      </c>
      <c r="BI75" s="15">
        <v>85.025898288964996</v>
      </c>
      <c r="BJ75" s="15">
        <v>104.72383208278552</v>
      </c>
      <c r="BL75" s="15">
        <v>28.479570826048338</v>
      </c>
      <c r="BM75" s="15">
        <v>82.384395026167269</v>
      </c>
      <c r="BN75" s="15">
        <v>128.50704533383322</v>
      </c>
      <c r="BO75" s="15">
        <v>80.024006184644179</v>
      </c>
      <c r="BP75" s="15">
        <v>85.483068277408066</v>
      </c>
      <c r="BQ75" s="15">
        <v>57.819757463627049</v>
      </c>
      <c r="BR75" s="15">
        <v>10.653143187774411</v>
      </c>
      <c r="BS75" s="15">
        <v>59.133165516038176</v>
      </c>
      <c r="BT75" s="15">
        <v>99.6778823766616</v>
      </c>
      <c r="BU75" s="15">
        <v>86.824058665398766</v>
      </c>
      <c r="BV75" s="15">
        <v>135.73014107164309</v>
      </c>
      <c r="BW75" s="15">
        <v>106.83896324136035</v>
      </c>
      <c r="BX75" s="15">
        <v>124.14222692847659</v>
      </c>
      <c r="BY75" s="15">
        <v>215.00185388069389</v>
      </c>
      <c r="BZ75" s="15">
        <v>44.17678194026221</v>
      </c>
      <c r="CA75" s="15">
        <v>46.423721485378827</v>
      </c>
      <c r="CB75" s="15">
        <v>22.405836265211406</v>
      </c>
      <c r="CC75" s="15">
        <v>73.228545131810691</v>
      </c>
      <c r="CD75" s="15">
        <v>71.237666082936727</v>
      </c>
      <c r="CE75" s="15">
        <v>33.477131097716587</v>
      </c>
      <c r="CF75" s="15">
        <v>34.75931886289564</v>
      </c>
      <c r="CG75" s="15">
        <v>128.31560728647153</v>
      </c>
      <c r="CH75" s="15"/>
      <c r="CI75" s="15">
        <v>46.44006270087192</v>
      </c>
      <c r="CJ75" s="15">
        <v>77.214771036248905</v>
      </c>
      <c r="CK75" s="15">
        <v>40.698732491747464</v>
      </c>
      <c r="CL75" s="15">
        <v>31.729961071763963</v>
      </c>
      <c r="CM75" s="15">
        <v>98.426725307296508</v>
      </c>
      <c r="CN75" s="15">
        <v>91.042623151498958</v>
      </c>
      <c r="CO75" s="15">
        <v>95.880624668297216</v>
      </c>
      <c r="CQ75" s="15">
        <v>47.770493892555173</v>
      </c>
      <c r="CR75" s="15">
        <v>95.197036166725098</v>
      </c>
      <c r="CS75" s="15">
        <v>104.44590245883714</v>
      </c>
      <c r="CT75" s="15">
        <v>415.87154656792944</v>
      </c>
      <c r="CU75" s="15">
        <v>122.60436714686492</v>
      </c>
      <c r="CV75" s="15">
        <v>189.4545734515853</v>
      </c>
      <c r="CW75" s="15">
        <v>9.853306558660357</v>
      </c>
      <c r="CX75" s="15">
        <v>51.650674176906008</v>
      </c>
      <c r="CY75" s="15">
        <v>101.85565674070732</v>
      </c>
      <c r="CZ75" s="15">
        <v>80.31015123530166</v>
      </c>
      <c r="DA75" s="15">
        <v>62.522262787065905</v>
      </c>
      <c r="DB75" s="15">
        <v>534.65143459528826</v>
      </c>
      <c r="DC75" s="15">
        <v>106.17934873528607</v>
      </c>
      <c r="DD75" s="15">
        <v>130.08803490042598</v>
      </c>
      <c r="DE75" s="15">
        <v>36.083004470046944</v>
      </c>
      <c r="DF75" s="15">
        <v>7.8896440011204882</v>
      </c>
      <c r="DG75" s="15">
        <v>4295.6122726515005</v>
      </c>
      <c r="DH75" s="15">
        <v>148.7859619473391</v>
      </c>
      <c r="DI75" s="15">
        <v>309.40194027537115</v>
      </c>
      <c r="DJ75" s="15"/>
      <c r="DK75" s="15">
        <v>97.813606846949099</v>
      </c>
      <c r="DL75" s="15">
        <v>121.65110851121234</v>
      </c>
      <c r="DM75" s="15"/>
      <c r="DN75" s="15">
        <v>23.85942925775025</v>
      </c>
      <c r="DO75" s="15">
        <v>88.463487693366616</v>
      </c>
      <c r="DP75" s="15">
        <v>129.72237925223317</v>
      </c>
      <c r="DQ75" s="15">
        <v>89.730395514997781</v>
      </c>
      <c r="DR75" s="15">
        <v>89.584678674487023</v>
      </c>
      <c r="DS75" s="15">
        <v>207.75895199179354</v>
      </c>
      <c r="DT75" s="15">
        <v>138.97203522292011</v>
      </c>
      <c r="DV75" s="16">
        <v>41153</v>
      </c>
      <c r="DW75" s="15">
        <v>77.897869404916392</v>
      </c>
      <c r="DX75" s="15">
        <v>85.41459207736969</v>
      </c>
      <c r="DY75" s="15">
        <v>104.65332435921952</v>
      </c>
      <c r="DZ75" s="15">
        <v>116.06668235673506</v>
      </c>
      <c r="EA75" s="10">
        <v>384.03246819824068</v>
      </c>
      <c r="EC75" s="16">
        <v>41153</v>
      </c>
      <c r="ED75" s="28">
        <v>33.306710620432668</v>
      </c>
      <c r="EE75" s="28">
        <v>38.09987585298331</v>
      </c>
      <c r="EF75" s="28">
        <v>47.039586255783519</v>
      </c>
      <c r="EG75" s="28">
        <v>50.838063147894822</v>
      </c>
      <c r="EH75" s="28">
        <v>169.28423587709432</v>
      </c>
      <c r="EI75" s="28"/>
    </row>
    <row r="76" spans="1:139">
      <c r="A76" s="12" t="s">
        <v>141</v>
      </c>
      <c r="B76" s="15">
        <v>107.25000577487238</v>
      </c>
      <c r="C76" s="15">
        <v>52.663314060553965</v>
      </c>
      <c r="D76" s="15">
        <v>55.675938825503536</v>
      </c>
      <c r="E76" s="15">
        <v>127.51856867331446</v>
      </c>
      <c r="F76" s="15">
        <v>95.259087533336512</v>
      </c>
      <c r="G76" s="15">
        <v>129.59673035609902</v>
      </c>
      <c r="H76" s="15">
        <v>40.53495875057213</v>
      </c>
      <c r="I76" s="15">
        <v>59.777553385695171</v>
      </c>
      <c r="J76" s="15">
        <v>54.28819299812988</v>
      </c>
      <c r="K76" s="15">
        <v>56.015524874752423</v>
      </c>
      <c r="L76" s="15">
        <v>66.07436656794998</v>
      </c>
      <c r="M76" s="15">
        <v>98.205104820966469</v>
      </c>
      <c r="N76" s="15">
        <v>43.681139079207369</v>
      </c>
      <c r="O76" s="15">
        <v>58.794712059313305</v>
      </c>
      <c r="P76" s="15">
        <v>32.804808871159587</v>
      </c>
      <c r="Q76" s="15">
        <v>23.64597759033111</v>
      </c>
      <c r="R76" s="15">
        <v>58.712133439210135</v>
      </c>
      <c r="S76" s="15">
        <v>59.040309812260503</v>
      </c>
      <c r="T76" s="15">
        <v>117.81741903158141</v>
      </c>
      <c r="U76" s="15">
        <v>88.148614667895387</v>
      </c>
      <c r="V76" s="15">
        <v>82.191806996924655</v>
      </c>
      <c r="W76" s="15">
        <v>90.497909630435984</v>
      </c>
      <c r="X76" s="15">
        <v>27.176887795085765</v>
      </c>
      <c r="Y76" s="15">
        <v>30.626450230948471</v>
      </c>
      <c r="Z76" s="15">
        <v>81.534520281174352</v>
      </c>
      <c r="AA76" s="15">
        <v>78.919857834693303</v>
      </c>
      <c r="AB76" s="15">
        <v>113.1001108218388</v>
      </c>
      <c r="AC76" s="15">
        <v>84.083126517206168</v>
      </c>
      <c r="AD76" s="15">
        <v>90.223908953848294</v>
      </c>
      <c r="AE76" s="15">
        <v>62.625475406777085</v>
      </c>
      <c r="AG76" s="15">
        <v>65.215600735223759</v>
      </c>
      <c r="AH76" s="15">
        <v>91.650693161248213</v>
      </c>
      <c r="AI76" s="15">
        <v>148.44914468607416</v>
      </c>
      <c r="AJ76" s="15">
        <v>199.92100619639706</v>
      </c>
      <c r="AK76" s="15">
        <v>89.530598987194082</v>
      </c>
      <c r="AL76" s="15">
        <v>132.91679932880226</v>
      </c>
      <c r="AM76" s="15">
        <v>87.438739855096728</v>
      </c>
      <c r="AN76" s="15">
        <v>100.77846366589233</v>
      </c>
      <c r="AO76" s="15">
        <v>120.53755502379057</v>
      </c>
      <c r="AP76" s="15">
        <v>67.229552603984615</v>
      </c>
      <c r="AQ76" s="15">
        <v>69.116538759566495</v>
      </c>
      <c r="AR76" s="15">
        <v>215.00894882639278</v>
      </c>
      <c r="AS76" s="15">
        <v>83.192487395889131</v>
      </c>
      <c r="AT76" s="15">
        <v>99.645756248169235</v>
      </c>
      <c r="AU76" s="15">
        <v>84.754524327984043</v>
      </c>
      <c r="AV76" s="15">
        <v>41.729015665185877</v>
      </c>
      <c r="AW76" s="15">
        <v>301.33142238605865</v>
      </c>
      <c r="AX76" s="15">
        <v>166.70604497817897</v>
      </c>
      <c r="AY76" s="15">
        <v>152.76856293985421</v>
      </c>
      <c r="AZ76" s="15">
        <v>90.841016759207392</v>
      </c>
      <c r="BA76" s="15">
        <v>141.74481291496511</v>
      </c>
      <c r="BB76" s="15">
        <v>141.10232234235477</v>
      </c>
      <c r="BC76" s="15">
        <v>46.536985802743288</v>
      </c>
      <c r="BD76" s="15">
        <v>92.786763763066844</v>
      </c>
      <c r="BE76" s="15">
        <v>129.9942003910372</v>
      </c>
      <c r="BF76" s="15">
        <v>148.05569922163852</v>
      </c>
      <c r="BG76" s="15">
        <v>112.19122570072325</v>
      </c>
      <c r="BH76" s="15">
        <v>66.74808266853681</v>
      </c>
      <c r="BI76" s="15">
        <v>83.203764093901555</v>
      </c>
      <c r="BJ76" s="15">
        <v>103.07441701394194</v>
      </c>
      <c r="BL76" s="15">
        <v>28.599345954454407</v>
      </c>
      <c r="BM76" s="15">
        <v>81.893417242601728</v>
      </c>
      <c r="BN76" s="15">
        <v>129.74798924836989</v>
      </c>
      <c r="BO76" s="15">
        <v>78.275678115638712</v>
      </c>
      <c r="BP76" s="15">
        <v>85.900565947588689</v>
      </c>
      <c r="BQ76" s="15">
        <v>55.308358778329087</v>
      </c>
      <c r="BR76" s="15">
        <v>11.755249673465286</v>
      </c>
      <c r="BS76" s="15">
        <v>61.411580952759934</v>
      </c>
      <c r="BT76" s="15">
        <v>101.06811028409848</v>
      </c>
      <c r="BU76" s="15">
        <v>86.850460212047082</v>
      </c>
      <c r="BV76" s="15">
        <v>159.48900848114297</v>
      </c>
      <c r="BW76" s="15">
        <v>107.20124029593825</v>
      </c>
      <c r="BX76" s="15">
        <v>127.37508233454604</v>
      </c>
      <c r="BY76" s="15">
        <v>216.52673282520232</v>
      </c>
      <c r="BZ76" s="15">
        <v>45.192958700067706</v>
      </c>
      <c r="CA76" s="15">
        <v>46.854433073745675</v>
      </c>
      <c r="CB76" s="15">
        <v>21.823103955101345</v>
      </c>
      <c r="CC76" s="15">
        <v>72.293148445371415</v>
      </c>
      <c r="CD76" s="15">
        <v>73.306508578354382</v>
      </c>
      <c r="CE76" s="15">
        <v>35.412172769413864</v>
      </c>
      <c r="CF76" s="15">
        <v>34.802864956444374</v>
      </c>
      <c r="CG76" s="15">
        <v>136.36363636363637</v>
      </c>
      <c r="CH76" s="15">
        <v>58.012682864550868</v>
      </c>
      <c r="CI76" s="15">
        <v>53.916728207148992</v>
      </c>
      <c r="CJ76" s="15">
        <v>90.125438365092165</v>
      </c>
      <c r="CK76" s="15">
        <v>41.968071578479439</v>
      </c>
      <c r="CL76" s="15">
        <v>31.85727800247869</v>
      </c>
      <c r="CM76" s="15">
        <v>98.641618100586001</v>
      </c>
      <c r="CN76" s="15">
        <v>91.744535649100158</v>
      </c>
      <c r="CO76" s="15">
        <v>99.890501675163677</v>
      </c>
      <c r="CQ76" s="15">
        <v>47.447209416671896</v>
      </c>
      <c r="CR76" s="15">
        <v>91.018550180858767</v>
      </c>
      <c r="CS76" s="15">
        <v>104.87500453163601</v>
      </c>
      <c r="CT76" s="15">
        <v>433.65546390906474</v>
      </c>
      <c r="CU76" s="15">
        <v>123.11267342782759</v>
      </c>
      <c r="CV76" s="15">
        <v>184.4093910609119</v>
      </c>
      <c r="CW76" s="15">
        <v>9.8909318240173256</v>
      </c>
      <c r="CX76" s="15">
        <v>51.259220939429063</v>
      </c>
      <c r="CY76" s="15">
        <v>99.640723494021472</v>
      </c>
      <c r="CZ76" s="15">
        <v>77.540632645927985</v>
      </c>
      <c r="DA76" s="15">
        <v>61.972316869938112</v>
      </c>
      <c r="DB76" s="15">
        <v>513.52298765403953</v>
      </c>
      <c r="DC76" s="15">
        <v>106.12353567625132</v>
      </c>
      <c r="DD76" s="15">
        <v>132.00224347049783</v>
      </c>
      <c r="DE76" s="15">
        <v>33.170780801112556</v>
      </c>
      <c r="DF76" s="15">
        <v>7.6239935732570778</v>
      </c>
      <c r="DG76" s="15">
        <v>4583.462989384343</v>
      </c>
      <c r="DH76" s="15">
        <v>150.84609054839052</v>
      </c>
      <c r="DI76" s="15">
        <v>308.41700746670017</v>
      </c>
      <c r="DJ76" s="15"/>
      <c r="DK76" s="15">
        <v>95.716175418577166</v>
      </c>
      <c r="DL76" s="15">
        <v>119.33169969981392</v>
      </c>
      <c r="DM76" s="15">
        <v>110.68234571875226</v>
      </c>
      <c r="DN76" s="15">
        <v>23.178540477638169</v>
      </c>
      <c r="DO76" s="15">
        <v>88.394487849916217</v>
      </c>
      <c r="DP76" s="15">
        <v>125.87717939073232</v>
      </c>
      <c r="DQ76" s="15">
        <v>90.634490372576082</v>
      </c>
      <c r="DR76" s="15">
        <v>87.909102335669232</v>
      </c>
      <c r="DS76" s="15">
        <v>206.86056427554558</v>
      </c>
      <c r="DT76" s="15">
        <v>138.55137823686567</v>
      </c>
      <c r="DV76" s="16">
        <v>41244</v>
      </c>
      <c r="DW76" s="15">
        <v>77.568712261170219</v>
      </c>
      <c r="DX76" s="15">
        <v>85.17429225738428</v>
      </c>
      <c r="DY76" s="15">
        <v>106.09550815438473</v>
      </c>
      <c r="DZ76" s="15">
        <v>115.30779609987371</v>
      </c>
      <c r="EA76" s="10">
        <v>384.14630877281297</v>
      </c>
      <c r="EC76" s="16">
        <v>41244</v>
      </c>
      <c r="ED76" s="28">
        <v>33.494258839005688</v>
      </c>
      <c r="EE76" s="28">
        <v>38.386894492710702</v>
      </c>
      <c r="EF76" s="28">
        <v>47.649681879634286</v>
      </c>
      <c r="EG76" s="28">
        <v>51.071622968986119</v>
      </c>
      <c r="EH76" s="28">
        <v>170.60245818033678</v>
      </c>
      <c r="EI76" s="28"/>
    </row>
    <row r="77" spans="1:139">
      <c r="A77" s="12" t="s">
        <v>142</v>
      </c>
      <c r="B77" s="15">
        <v>107.42373527625509</v>
      </c>
      <c r="C77" s="15">
        <v>52.174430513751282</v>
      </c>
      <c r="D77" s="15">
        <v>55.894293196151047</v>
      </c>
      <c r="E77" s="15">
        <v>130.07712621033662</v>
      </c>
      <c r="F77" s="15">
        <v>95.095724180266984</v>
      </c>
      <c r="G77" s="15">
        <v>128.81217831983565</v>
      </c>
      <c r="H77" s="15">
        <v>39.787391435381792</v>
      </c>
      <c r="I77" s="15">
        <v>60.33101816175045</v>
      </c>
      <c r="J77" s="15">
        <v>54.295673246774079</v>
      </c>
      <c r="K77" s="15">
        <v>55.641959867311982</v>
      </c>
      <c r="L77" s="15">
        <v>65.896370215442843</v>
      </c>
      <c r="M77" s="15">
        <v>97.218039108312226</v>
      </c>
      <c r="N77" s="15">
        <v>43.628362372355099</v>
      </c>
      <c r="O77" s="15">
        <v>59.27837177721544</v>
      </c>
      <c r="P77" s="15">
        <v>32.566182595154459</v>
      </c>
      <c r="Q77" s="15">
        <v>23.167069945082972</v>
      </c>
      <c r="R77" s="15">
        <v>58.81238773825028</v>
      </c>
      <c r="S77" s="15">
        <v>58.468885684165549</v>
      </c>
      <c r="T77" s="15">
        <v>117.14764228139674</v>
      </c>
      <c r="U77" s="15">
        <v>88.694652627707001</v>
      </c>
      <c r="V77" s="15">
        <v>83.148706676636536</v>
      </c>
      <c r="W77" s="15">
        <v>90.056223595767818</v>
      </c>
      <c r="X77" s="15">
        <v>27.370990407031059</v>
      </c>
      <c r="Y77" s="15">
        <v>30.604015988355844</v>
      </c>
      <c r="Z77" s="15">
        <v>80.488116422494699</v>
      </c>
      <c r="AA77" s="15">
        <v>79.389801431244578</v>
      </c>
      <c r="AB77" s="15">
        <v>114.48024907400571</v>
      </c>
      <c r="AC77" s="15">
        <v>83.68078669701076</v>
      </c>
      <c r="AD77" s="15">
        <v>89.82748949486799</v>
      </c>
      <c r="AE77" s="15">
        <v>62.289783151574014</v>
      </c>
      <c r="AG77" s="15">
        <v>65.422334559124607</v>
      </c>
      <c r="AH77" s="15">
        <v>91.726045245694195</v>
      </c>
      <c r="AI77" s="15">
        <v>151.49965652777993</v>
      </c>
      <c r="AJ77" s="15">
        <v>207.21905520392338</v>
      </c>
      <c r="AK77" s="15">
        <v>92.471588048885479</v>
      </c>
      <c r="AL77" s="15">
        <v>131.57692774945289</v>
      </c>
      <c r="AM77" s="15">
        <v>86.37496917723773</v>
      </c>
      <c r="AN77" s="15">
        <v>105.18651466413441</v>
      </c>
      <c r="AO77" s="15">
        <v>120.42231532954327</v>
      </c>
      <c r="AP77" s="15">
        <v>67.442492794605471</v>
      </c>
      <c r="AQ77" s="15">
        <v>68.841705692272129</v>
      </c>
      <c r="AR77" s="15">
        <v>208.50674241905676</v>
      </c>
      <c r="AS77" s="15">
        <v>82.560505693380094</v>
      </c>
      <c r="AT77" s="15">
        <v>99.390854121756291</v>
      </c>
      <c r="AU77" s="15">
        <v>84.452975047984651</v>
      </c>
      <c r="AV77" s="15">
        <v>42.756200405650645</v>
      </c>
      <c r="AW77" s="15">
        <v>302.43208962211946</v>
      </c>
      <c r="AX77" s="15">
        <v>165.02645680291707</v>
      </c>
      <c r="AY77" s="15">
        <v>153.88063810587172</v>
      </c>
      <c r="AZ77" s="15">
        <v>90.556347418272097</v>
      </c>
      <c r="BA77" s="15">
        <v>141.2845746326955</v>
      </c>
      <c r="BB77" s="15">
        <v>140.01829758461142</v>
      </c>
      <c r="BC77" s="15">
        <v>45.825921323033683</v>
      </c>
      <c r="BD77" s="15">
        <v>93.0118772951338</v>
      </c>
      <c r="BE77" s="15">
        <v>127.64685176608243</v>
      </c>
      <c r="BF77" s="15">
        <v>152.24481694654878</v>
      </c>
      <c r="BG77" s="15">
        <v>111.87735375617768</v>
      </c>
      <c r="BH77" s="15">
        <v>66.753951792985276</v>
      </c>
      <c r="BI77" s="15">
        <v>81.053482829702531</v>
      </c>
      <c r="BJ77" s="15">
        <v>103.49365181512015</v>
      </c>
      <c r="BL77" s="15">
        <v>28.991241259439938</v>
      </c>
      <c r="BM77" s="15">
        <v>82.862010968463309</v>
      </c>
      <c r="BN77" s="15">
        <v>130.67465175015883</v>
      </c>
      <c r="BO77" s="15">
        <v>80.856771597434715</v>
      </c>
      <c r="BP77" s="15">
        <v>87.021630796742784</v>
      </c>
      <c r="BQ77" s="15">
        <v>54.311801491319358</v>
      </c>
      <c r="BR77" s="15">
        <v>11.266062083892709</v>
      </c>
      <c r="BS77" s="15">
        <v>62.284413111461348</v>
      </c>
      <c r="BT77" s="15">
        <v>102.07791860578364</v>
      </c>
      <c r="BU77" s="15">
        <v>86.323345478275058</v>
      </c>
      <c r="BV77" s="15">
        <v>160.29120001720531</v>
      </c>
      <c r="BW77" s="15">
        <v>115.32274625231022</v>
      </c>
      <c r="BX77" s="15">
        <v>129.8409812034958</v>
      </c>
      <c r="BY77" s="15">
        <v>219.46753898417489</v>
      </c>
      <c r="BZ77" s="15">
        <v>43.462318473182926</v>
      </c>
      <c r="CA77" s="15">
        <v>46.987361966100892</v>
      </c>
      <c r="CB77" s="15">
        <v>23.424930408356101</v>
      </c>
      <c r="CC77" s="15">
        <v>76.594106480789748</v>
      </c>
      <c r="CD77" s="15">
        <v>72.801119591318582</v>
      </c>
      <c r="CE77" s="15">
        <v>35.496252701273619</v>
      </c>
      <c r="CF77" s="15">
        <v>37.446575030821293</v>
      </c>
      <c r="CG77" s="15">
        <v>141.14742446278447</v>
      </c>
      <c r="CH77" s="15">
        <v>61.491851526941808</v>
      </c>
      <c r="CI77" s="15">
        <v>52.217514094598982</v>
      </c>
      <c r="CJ77" s="15">
        <v>98.568149574628876</v>
      </c>
      <c r="CK77" s="15">
        <v>45.293593508342447</v>
      </c>
      <c r="CL77" s="15">
        <v>31.676417185312371</v>
      </c>
      <c r="CM77" s="15">
        <v>99.894590327177099</v>
      </c>
      <c r="CN77" s="15">
        <v>93.069767738029014</v>
      </c>
      <c r="CO77" s="15">
        <v>101.77061094019666</v>
      </c>
      <c r="CQ77" s="15">
        <v>46.914393121941664</v>
      </c>
      <c r="CR77" s="15">
        <v>88.755289261116431</v>
      </c>
      <c r="CS77" s="15">
        <v>105.02424965523653</v>
      </c>
      <c r="CT77" s="15">
        <v>465.518506098839</v>
      </c>
      <c r="CU77" s="15">
        <v>127.15003219014334</v>
      </c>
      <c r="CV77" s="15">
        <v>186.8888138204743</v>
      </c>
      <c r="CW77" s="15">
        <v>12.471574563686676</v>
      </c>
      <c r="CX77" s="15">
        <v>51.247657069559551</v>
      </c>
      <c r="CY77" s="15">
        <v>98.900694931146631</v>
      </c>
      <c r="CZ77" s="15">
        <v>76.219479036380449</v>
      </c>
      <c r="DA77" s="15">
        <v>17.533294979810634</v>
      </c>
      <c r="DB77" s="15">
        <v>498.07310561982342</v>
      </c>
      <c r="DC77" s="15">
        <v>98.560852058708932</v>
      </c>
      <c r="DD77" s="15">
        <v>134.84361678312831</v>
      </c>
      <c r="DE77" s="15">
        <v>30.764494984246554</v>
      </c>
      <c r="DF77" s="15">
        <v>8.410104496554343</v>
      </c>
      <c r="DG77" s="15">
        <v>4547.1839858348012</v>
      </c>
      <c r="DH77" s="15">
        <v>140.18620955617823</v>
      </c>
      <c r="DI77" s="15">
        <v>310.59849191661186</v>
      </c>
      <c r="DJ77" s="15"/>
      <c r="DK77" s="15">
        <v>95.239954432996939</v>
      </c>
      <c r="DL77" s="15">
        <v>116.68261090896506</v>
      </c>
      <c r="DM77" s="15">
        <v>105.65377315322486</v>
      </c>
      <c r="DN77" s="15">
        <v>22.851170484369991</v>
      </c>
      <c r="DO77" s="15">
        <v>88.235965190259122</v>
      </c>
      <c r="DP77" s="15">
        <v>129.00083463104227</v>
      </c>
      <c r="DQ77" s="15">
        <v>90.847118050235366</v>
      </c>
      <c r="DR77" s="15">
        <v>87.654512523053015</v>
      </c>
      <c r="DS77" s="15">
        <v>213.54254643589627</v>
      </c>
      <c r="DT77" s="15">
        <v>135.263630668557</v>
      </c>
      <c r="DV77" s="16">
        <v>41334</v>
      </c>
      <c r="DW77" s="15">
        <v>77.360490842541196</v>
      </c>
      <c r="DX77" s="15">
        <v>85.274164480937969</v>
      </c>
      <c r="DY77" s="15">
        <v>107.67411224611443</v>
      </c>
      <c r="DZ77" s="15">
        <v>115.20061423386733</v>
      </c>
      <c r="EA77" s="10">
        <v>385.50938180346094</v>
      </c>
      <c r="EC77" s="16">
        <v>41334</v>
      </c>
      <c r="ED77" s="28">
        <v>32.658337705878189</v>
      </c>
      <c r="EE77" s="28">
        <v>37.125435820309491</v>
      </c>
      <c r="EF77" s="28">
        <v>46.244203917896947</v>
      </c>
      <c r="EG77" s="28">
        <v>49.324584347833415</v>
      </c>
      <c r="EH77" s="28">
        <v>165.35256179191805</v>
      </c>
      <c r="EI77" s="28"/>
    </row>
    <row r="78" spans="1:139">
      <c r="A78" s="12" t="s">
        <v>143</v>
      </c>
      <c r="B78" s="15">
        <v>108.95729459092583</v>
      </c>
      <c r="C78" s="15">
        <v>51.965456650718302</v>
      </c>
      <c r="D78" s="15">
        <v>56.336232271531884</v>
      </c>
      <c r="E78" s="15">
        <v>126.62655213471679</v>
      </c>
      <c r="F78" s="15">
        <v>95.794088059964366</v>
      </c>
      <c r="G78" s="15">
        <v>128.29676154135589</v>
      </c>
      <c r="H78" s="15">
        <v>39.33747412008281</v>
      </c>
      <c r="I78" s="15">
        <v>60.357020899629319</v>
      </c>
      <c r="J78" s="15">
        <v>54.386035812873878</v>
      </c>
      <c r="K78" s="15">
        <v>55.483322588429353</v>
      </c>
      <c r="L78" s="15">
        <v>65.927577207481519</v>
      </c>
      <c r="M78" s="15">
        <v>96.046776304558122</v>
      </c>
      <c r="N78" s="15">
        <v>43.56618911920792</v>
      </c>
      <c r="O78" s="15">
        <v>59.275621599912377</v>
      </c>
      <c r="P78" s="15">
        <v>31.595130522088354</v>
      </c>
      <c r="Q78" s="15">
        <v>22.844370319309277</v>
      </c>
      <c r="R78" s="15">
        <v>58.579598722962665</v>
      </c>
      <c r="S78" s="15">
        <v>57.995666111076837</v>
      </c>
      <c r="T78" s="15">
        <v>116.30597288160416</v>
      </c>
      <c r="U78" s="15">
        <v>89.454683380021677</v>
      </c>
      <c r="V78" s="15">
        <v>84.471213526930924</v>
      </c>
      <c r="W78" s="15">
        <v>88.842175699536966</v>
      </c>
      <c r="X78" s="15">
        <v>28.092454340411116</v>
      </c>
      <c r="Y78" s="15">
        <v>30.458555801446625</v>
      </c>
      <c r="Z78" s="15">
        <v>80.271160701268229</v>
      </c>
      <c r="AA78" s="15">
        <v>80.26266865961486</v>
      </c>
      <c r="AB78" s="15">
        <v>115.11103219766358</v>
      </c>
      <c r="AC78" s="15">
        <v>83.046228846803785</v>
      </c>
      <c r="AD78" s="15">
        <v>89.319667856713068</v>
      </c>
      <c r="AE78" s="15">
        <v>62.104815779091247</v>
      </c>
      <c r="AG78" s="15">
        <v>67.136890794253191</v>
      </c>
      <c r="AH78" s="15">
        <v>91.450926784203929</v>
      </c>
      <c r="AI78" s="15">
        <v>154.84288920366177</v>
      </c>
      <c r="AJ78" s="15">
        <v>208.62391563191019</v>
      </c>
      <c r="AK78" s="15">
        <v>94.357000614814098</v>
      </c>
      <c r="AL78" s="15">
        <v>130.22516761608492</v>
      </c>
      <c r="AM78" s="15">
        <v>86.31324024671737</v>
      </c>
      <c r="AN78" s="15">
        <v>105.04105195955677</v>
      </c>
      <c r="AO78" s="15">
        <v>119.0038254790407</v>
      </c>
      <c r="AP78" s="15">
        <v>68.269158043731153</v>
      </c>
      <c r="AQ78" s="15">
        <v>68.640169638973475</v>
      </c>
      <c r="AR78" s="15">
        <v>201.33784783474647</v>
      </c>
      <c r="AS78" s="15">
        <v>82.342873331006658</v>
      </c>
      <c r="AT78" s="15">
        <v>98.029562743768338</v>
      </c>
      <c r="AU78" s="15">
        <v>81.307372346528979</v>
      </c>
      <c r="AV78" s="15">
        <v>40.670456005888475</v>
      </c>
      <c r="AW78" s="15">
        <v>301.79298882279124</v>
      </c>
      <c r="AX78" s="15">
        <v>161.58087775333672</v>
      </c>
      <c r="AY78" s="15">
        <v>157.43650609614704</v>
      </c>
      <c r="AZ78" s="15">
        <v>90.129188811252732</v>
      </c>
      <c r="BA78" s="15">
        <v>141.12517364561415</v>
      </c>
      <c r="BB78" s="15">
        <v>139.28349032060646</v>
      </c>
      <c r="BC78" s="15">
        <v>45.04368553970167</v>
      </c>
      <c r="BD78" s="15">
        <v>91.357331588434789</v>
      </c>
      <c r="BE78" s="15">
        <v>126.13020645278712</v>
      </c>
      <c r="BF78" s="15">
        <v>154.08275515526617</v>
      </c>
      <c r="BG78" s="15">
        <v>110.72429124060217</v>
      </c>
      <c r="BH78" s="15">
        <v>67.051886336181894</v>
      </c>
      <c r="BI78" s="15">
        <v>82.778576872603907</v>
      </c>
      <c r="BJ78" s="15">
        <v>103.18988611281817</v>
      </c>
      <c r="BL78" s="15">
        <v>27.989268009532026</v>
      </c>
      <c r="BM78" s="15">
        <v>82.484886504436517</v>
      </c>
      <c r="BN78" s="15">
        <v>130.26352659302353</v>
      </c>
      <c r="BO78" s="15">
        <v>90.039760163293082</v>
      </c>
      <c r="BP78" s="15">
        <v>86.04253130527519</v>
      </c>
      <c r="BQ78" s="15">
        <v>54.420369724616634</v>
      </c>
      <c r="BR78" s="15">
        <v>11.406083604971105</v>
      </c>
      <c r="BS78" s="15">
        <v>63.05373129896418</v>
      </c>
      <c r="BT78" s="15">
        <v>101.64482286120729</v>
      </c>
      <c r="BU78" s="15">
        <v>84.400920580152786</v>
      </c>
      <c r="BV78" s="15">
        <v>169.86407133536321</v>
      </c>
      <c r="BW78" s="15">
        <v>114.19051954703238</v>
      </c>
      <c r="BX78" s="15">
        <v>134.95979662441658</v>
      </c>
      <c r="BY78" s="15">
        <v>220.17678111371342</v>
      </c>
      <c r="BZ78" s="15">
        <v>42.89031124497992</v>
      </c>
      <c r="CA78" s="15">
        <v>45.202562185276498</v>
      </c>
      <c r="CB78" s="15">
        <v>23.08105094577185</v>
      </c>
      <c r="CC78" s="15">
        <v>76.807903864748923</v>
      </c>
      <c r="CD78" s="15">
        <v>73.687558734149405</v>
      </c>
      <c r="CE78" s="15">
        <v>31.652629702916002</v>
      </c>
      <c r="CF78" s="15">
        <v>37.15398625082932</v>
      </c>
      <c r="CG78" s="15">
        <v>144.32470468890088</v>
      </c>
      <c r="CH78" s="15">
        <v>60.85932216887602</v>
      </c>
      <c r="CI78" s="15">
        <v>59.097606830326498</v>
      </c>
      <c r="CJ78" s="15">
        <v>101.26366836044257</v>
      </c>
      <c r="CK78" s="15">
        <v>45.139267347201105</v>
      </c>
      <c r="CL78" s="15">
        <v>31.386709641929205</v>
      </c>
      <c r="CM78" s="15">
        <v>99.638516945511242</v>
      </c>
      <c r="CN78" s="15">
        <v>89.854329151934351</v>
      </c>
      <c r="CO78" s="15">
        <v>102.58376553105468</v>
      </c>
      <c r="CQ78" s="15">
        <v>49.457218454442405</v>
      </c>
      <c r="CR78" s="15">
        <v>86.794066333966896</v>
      </c>
      <c r="CS78" s="15">
        <v>103.73811353931819</v>
      </c>
      <c r="CT78" s="15">
        <v>506.38395135227086</v>
      </c>
      <c r="CU78" s="15">
        <v>127.06516489227786</v>
      </c>
      <c r="CV78" s="15">
        <v>180.53986229669945</v>
      </c>
      <c r="CW78" s="15">
        <v>12.746703858067235</v>
      </c>
      <c r="CX78" s="15">
        <v>52.085261381464008</v>
      </c>
      <c r="CY78" s="15">
        <v>98.374670631294379</v>
      </c>
      <c r="CZ78" s="15">
        <v>74.917792480488103</v>
      </c>
      <c r="DA78" s="15">
        <v>17.073183993040452</v>
      </c>
      <c r="DB78" s="15">
        <v>463.56171399305754</v>
      </c>
      <c r="DC78" s="15">
        <v>98.33204498215629</v>
      </c>
      <c r="DD78" s="15">
        <v>131.3445009134735</v>
      </c>
      <c r="DE78" s="15">
        <v>29.936711130235228</v>
      </c>
      <c r="DF78" s="15">
        <v>8.3105992452477491</v>
      </c>
      <c r="DG78" s="15">
        <v>4860.7933249951457</v>
      </c>
      <c r="DH78" s="15">
        <v>125.55465642840757</v>
      </c>
      <c r="DI78" s="15">
        <v>311.02478123436299</v>
      </c>
      <c r="DJ78" s="15"/>
      <c r="DK78" s="15">
        <v>94.211946019308485</v>
      </c>
      <c r="DL78" s="15">
        <v>112.16463839347905</v>
      </c>
      <c r="DM78" s="15">
        <v>108.15916033058744</v>
      </c>
      <c r="DN78" s="15">
        <v>21.387913406274667</v>
      </c>
      <c r="DO78" s="15">
        <v>81.271192991623082</v>
      </c>
      <c r="DP78" s="15">
        <v>130.57327006041524</v>
      </c>
      <c r="DQ78" s="15">
        <v>90.742383056878296</v>
      </c>
      <c r="DR78" s="15">
        <v>86.957936886681551</v>
      </c>
      <c r="DS78" s="15">
        <v>210.77293800106588</v>
      </c>
      <c r="DT78" s="15">
        <v>134.81810956824592</v>
      </c>
      <c r="DV78" s="16">
        <v>41426</v>
      </c>
      <c r="DW78" s="15">
        <v>77.102710815367402</v>
      </c>
      <c r="DX78" s="15">
        <v>85.38652954700396</v>
      </c>
      <c r="DY78" s="15">
        <v>107.57627757685502</v>
      </c>
      <c r="DZ78" s="15">
        <v>114.25035968954315</v>
      </c>
      <c r="EA78" s="10">
        <v>384.3158776287695</v>
      </c>
      <c r="EC78" s="16">
        <v>41426</v>
      </c>
      <c r="ED78" s="28">
        <v>32.460003394639244</v>
      </c>
      <c r="EE78" s="28">
        <v>37.116968891788709</v>
      </c>
      <c r="EF78" s="28">
        <v>45.850038964899433</v>
      </c>
      <c r="EG78" s="28">
        <v>48.965685946753048</v>
      </c>
      <c r="EH78" s="28">
        <v>164.39269719808041</v>
      </c>
      <c r="EI78" s="28"/>
    </row>
    <row r="79" spans="1:139">
      <c r="A79" s="12" t="s">
        <v>144</v>
      </c>
      <c r="B79" s="15">
        <v>108.76211558593091</v>
      </c>
      <c r="C79" s="15">
        <v>52.201820332951378</v>
      </c>
      <c r="D79" s="15">
        <v>56.538364084490823</v>
      </c>
      <c r="E79" s="15">
        <v>127.07445570072609</v>
      </c>
      <c r="F79" s="15">
        <v>95.802244219221578</v>
      </c>
      <c r="G79" s="15">
        <v>127.82820510452309</v>
      </c>
      <c r="H79" s="15">
        <v>38.924663490522256</v>
      </c>
      <c r="I79" s="15">
        <v>60.452847644965871</v>
      </c>
      <c r="J79" s="15">
        <v>54.621953115814783</v>
      </c>
      <c r="K79" s="15">
        <v>55.401909818499263</v>
      </c>
      <c r="L79" s="15">
        <v>65.921932023040057</v>
      </c>
      <c r="M79" s="15">
        <v>94.263444523915453</v>
      </c>
      <c r="N79" s="15">
        <v>43.379257463394907</v>
      </c>
      <c r="O79" s="15">
        <v>58.936677667418088</v>
      </c>
      <c r="P79" s="15">
        <v>30.631038446346864</v>
      </c>
      <c r="Q79" s="15">
        <v>22.648553253089869</v>
      </c>
      <c r="R79" s="15">
        <v>57.980299016598757</v>
      </c>
      <c r="S79" s="15">
        <v>57.541059078650555</v>
      </c>
      <c r="T79" s="15">
        <v>116.41763610345654</v>
      </c>
      <c r="U79" s="15">
        <v>89.14849312111248</v>
      </c>
      <c r="V79" s="15">
        <v>84.670057255132207</v>
      </c>
      <c r="W79" s="15">
        <v>87.296332129152134</v>
      </c>
      <c r="X79" s="15">
        <v>28.630434870422157</v>
      </c>
      <c r="Y79" s="15">
        <v>30.155649754276443</v>
      </c>
      <c r="Z79" s="15">
        <v>78.857021215649766</v>
      </c>
      <c r="AA79" s="15">
        <v>80.640436516326474</v>
      </c>
      <c r="AB79" s="15">
        <v>115.59594757856584</v>
      </c>
      <c r="AC79" s="15">
        <v>82.428878670224776</v>
      </c>
      <c r="AD79" s="15">
        <v>88.978756279183742</v>
      </c>
      <c r="AE79" s="15">
        <v>61.912416176982134</v>
      </c>
      <c r="AG79" s="15">
        <v>67.272325025042264</v>
      </c>
      <c r="AH79" s="15">
        <v>90.938704278186123</v>
      </c>
      <c r="AI79" s="15">
        <v>150.2010406509059</v>
      </c>
      <c r="AJ79" s="15">
        <v>207.19379274123244</v>
      </c>
      <c r="AK79" s="15">
        <v>94.49529024876793</v>
      </c>
      <c r="AL79" s="15">
        <v>129.63860117687125</v>
      </c>
      <c r="AM79" s="15">
        <v>85.766569390575071</v>
      </c>
      <c r="AN79" s="15">
        <v>104.79126784545502</v>
      </c>
      <c r="AO79" s="15">
        <v>119.23595124226782</v>
      </c>
      <c r="AP79" s="15">
        <v>68.503736990300638</v>
      </c>
      <c r="AQ79" s="15">
        <v>68.27815151914875</v>
      </c>
      <c r="AR79" s="15">
        <v>198.2012018269572</v>
      </c>
      <c r="AS79" s="15">
        <v>82.185933170961093</v>
      </c>
      <c r="AT79" s="15">
        <v>98.117366000150554</v>
      </c>
      <c r="AU79" s="15">
        <v>79.835084122186856</v>
      </c>
      <c r="AV79" s="15">
        <v>40.744222528534102</v>
      </c>
      <c r="AW79" s="15">
        <v>304.20345323385339</v>
      </c>
      <c r="AX79" s="15">
        <v>157.97822749941972</v>
      </c>
      <c r="AY79" s="15">
        <v>157.66004441838351</v>
      </c>
      <c r="AZ79" s="15">
        <v>89.334688572366616</v>
      </c>
      <c r="BA79" s="15">
        <v>138.94513446181651</v>
      </c>
      <c r="BB79" s="15">
        <v>136.75592992671361</v>
      </c>
      <c r="BC79" s="15">
        <v>48.618276218187887</v>
      </c>
      <c r="BD79" s="15">
        <v>89.953376379521728</v>
      </c>
      <c r="BE79" s="15">
        <v>125.39147469709795</v>
      </c>
      <c r="BF79" s="15">
        <v>151.39432303886906</v>
      </c>
      <c r="BG79" s="15">
        <v>109.38014134240909</v>
      </c>
      <c r="BH79" s="15">
        <v>67.568052687920087</v>
      </c>
      <c r="BI79" s="15">
        <v>80.597095352836803</v>
      </c>
      <c r="BJ79" s="15">
        <v>102.84772258735735</v>
      </c>
      <c r="BL79" s="15">
        <v>29.63268981326501</v>
      </c>
      <c r="BM79" s="15">
        <v>84.119132127851842</v>
      </c>
      <c r="BN79" s="15">
        <v>128.01106683353936</v>
      </c>
      <c r="BO79" s="15">
        <v>100.91668606886246</v>
      </c>
      <c r="BP79" s="15">
        <v>84.690233967600065</v>
      </c>
      <c r="BQ79" s="15">
        <v>54.386553295531726</v>
      </c>
      <c r="BR79" s="15">
        <v>11.571764680776148</v>
      </c>
      <c r="BS79" s="15">
        <v>60.951363907028934</v>
      </c>
      <c r="BT79" s="15">
        <v>100.56182704961864</v>
      </c>
      <c r="BU79" s="15">
        <v>82.764764600022176</v>
      </c>
      <c r="BV79" s="15">
        <v>172.92958272875168</v>
      </c>
      <c r="BW79" s="15">
        <v>113.84804266654652</v>
      </c>
      <c r="BX79" s="15">
        <v>134.12354351977189</v>
      </c>
      <c r="BY79" s="15">
        <v>220.13971482565853</v>
      </c>
      <c r="BZ79" s="15">
        <v>42.808895516294093</v>
      </c>
      <c r="CA79" s="15">
        <v>43.53906533863163</v>
      </c>
      <c r="CB79" s="15">
        <v>27.279393891953575</v>
      </c>
      <c r="CC79" s="15">
        <v>77.059109428039051</v>
      </c>
      <c r="CD79" s="15">
        <v>72.240637048334605</v>
      </c>
      <c r="CE79" s="15">
        <v>31.9731770610802</v>
      </c>
      <c r="CF79" s="15">
        <v>36.40678533179603</v>
      </c>
      <c r="CG79" s="15">
        <v>140.04065221057488</v>
      </c>
      <c r="CH79" s="15">
        <v>62.340372245957539</v>
      </c>
      <c r="CI79" s="15">
        <v>58.863190100281791</v>
      </c>
      <c r="CJ79" s="15">
        <v>103.83114787387345</v>
      </c>
      <c r="CK79" s="15">
        <v>44.522363622302095</v>
      </c>
      <c r="CL79" s="15">
        <v>31.104661156375386</v>
      </c>
      <c r="CM79" s="15">
        <v>99.496658663376479</v>
      </c>
      <c r="CN79" s="15">
        <v>89.384605959949354</v>
      </c>
      <c r="CO79" s="15">
        <v>101.767902547802</v>
      </c>
      <c r="CQ79" s="15">
        <v>48.369076206527566</v>
      </c>
      <c r="CR79" s="15">
        <v>83.882818007073894</v>
      </c>
      <c r="CS79" s="15">
        <v>104.56058988986914</v>
      </c>
      <c r="CT79" s="15">
        <v>526.59364221629028</v>
      </c>
      <c r="CU79" s="15">
        <v>126.22117330383206</v>
      </c>
      <c r="CV79" s="15">
        <v>182.85748951955722</v>
      </c>
      <c r="CW79" s="15">
        <v>13.412363488921731</v>
      </c>
      <c r="CX79" s="15">
        <v>53.752159170878379</v>
      </c>
      <c r="CY79" s="15">
        <v>97.054236150354043</v>
      </c>
      <c r="CZ79" s="15">
        <v>63.985001949889622</v>
      </c>
      <c r="DA79" s="15">
        <v>10.357032933210219</v>
      </c>
      <c r="DB79" s="15">
        <v>480.83609761042555</v>
      </c>
      <c r="DC79" s="15">
        <v>96.77530221460681</v>
      </c>
      <c r="DD79" s="15">
        <v>129.91069978249413</v>
      </c>
      <c r="DE79" s="15">
        <v>27.067328815454871</v>
      </c>
      <c r="DF79" s="15">
        <v>7.9326254837388754</v>
      </c>
      <c r="DG79" s="15">
        <v>4602.7380329503276</v>
      </c>
      <c r="DH79" s="15">
        <v>114.09467408574862</v>
      </c>
      <c r="DI79" s="15">
        <v>314.16861364209478</v>
      </c>
      <c r="DJ79" s="15"/>
      <c r="DK79" s="15">
        <v>93.382087393210398</v>
      </c>
      <c r="DL79" s="15">
        <v>109.34852909414212</v>
      </c>
      <c r="DM79" s="15">
        <v>108.68156045462318</v>
      </c>
      <c r="DN79" s="15">
        <v>20.541204434514615</v>
      </c>
      <c r="DO79" s="15">
        <v>78.655066907726109</v>
      </c>
      <c r="DP79" s="15">
        <v>131.77703501163111</v>
      </c>
      <c r="DQ79" s="15">
        <v>90.65218772560516</v>
      </c>
      <c r="DR79" s="15">
        <v>85.756607578596572</v>
      </c>
      <c r="DS79" s="15">
        <v>196.34508397202899</v>
      </c>
      <c r="DT79" s="15">
        <v>130.46443372415376</v>
      </c>
      <c r="DV79" s="16">
        <v>41518</v>
      </c>
      <c r="DW79" s="15">
        <v>76.725150199489534</v>
      </c>
      <c r="DX79" s="15">
        <v>85.320571035551581</v>
      </c>
      <c r="DY79" s="15">
        <v>107.23704794294466</v>
      </c>
      <c r="DZ79" s="15">
        <v>111.4097453208806</v>
      </c>
      <c r="EA79" s="10">
        <v>380.69251449886633</v>
      </c>
      <c r="EC79" s="16">
        <v>41518</v>
      </c>
      <c r="ED79" s="28">
        <v>33.054243407755791</v>
      </c>
      <c r="EE79" s="28">
        <v>37.979333967202699</v>
      </c>
      <c r="EF79" s="28">
        <v>46.612604806312817</v>
      </c>
      <c r="EG79" s="28">
        <v>48.971520711025754</v>
      </c>
      <c r="EH79" s="28">
        <v>166.61770289229707</v>
      </c>
      <c r="EI79" s="28"/>
    </row>
    <row r="80" spans="1:139">
      <c r="A80" s="12" t="s">
        <v>145</v>
      </c>
      <c r="B80" s="15">
        <v>109.66193553651884</v>
      </c>
      <c r="C80" s="15">
        <v>51.767405376025295</v>
      </c>
      <c r="D80" s="15">
        <v>56.356902871105689</v>
      </c>
      <c r="E80" s="15">
        <v>129.29385874957731</v>
      </c>
      <c r="F80" s="15">
        <v>95.402174375882836</v>
      </c>
      <c r="G80" s="15">
        <v>126.8012112052055</v>
      </c>
      <c r="H80" s="15">
        <v>38.691357502432425</v>
      </c>
      <c r="I80" s="15">
        <v>60.363349826987921</v>
      </c>
      <c r="J80" s="15">
        <v>54.615426353845976</v>
      </c>
      <c r="K80" s="15">
        <v>55.029386175180662</v>
      </c>
      <c r="L80" s="15">
        <v>66.058842152620784</v>
      </c>
      <c r="M80" s="15">
        <v>93.131405758123037</v>
      </c>
      <c r="N80" s="15">
        <v>43.262712626456498</v>
      </c>
      <c r="O80" s="15">
        <v>58.756742178011976</v>
      </c>
      <c r="P80" s="15">
        <v>29.458462160961602</v>
      </c>
      <c r="Q80" s="15">
        <v>22.324949460099852</v>
      </c>
      <c r="R80" s="15">
        <v>57.821832248171404</v>
      </c>
      <c r="S80" s="15">
        <v>57.109805780086333</v>
      </c>
      <c r="T80" s="15">
        <v>114.94804071948046</v>
      </c>
      <c r="U80" s="15">
        <v>88.193588838563443</v>
      </c>
      <c r="V80" s="15">
        <v>85.02161902240988</v>
      </c>
      <c r="W80" s="15">
        <v>86.136441352483374</v>
      </c>
      <c r="X80" s="15">
        <v>29.178455039470624</v>
      </c>
      <c r="Y80" s="15">
        <v>29.502080868158725</v>
      </c>
      <c r="Z80" s="15">
        <v>77.728027573855385</v>
      </c>
      <c r="AA80" s="15">
        <v>80.824335906717693</v>
      </c>
      <c r="AB80" s="15">
        <v>116.61052141453041</v>
      </c>
      <c r="AC80" s="15">
        <v>82.520813446472573</v>
      </c>
      <c r="AD80" s="15">
        <v>88.513524128427605</v>
      </c>
      <c r="AE80" s="15">
        <v>61.50912756186576</v>
      </c>
      <c r="AG80" s="15">
        <v>68.551787099780881</v>
      </c>
      <c r="AH80" s="15">
        <v>95.551684949105635</v>
      </c>
      <c r="AI80" s="15">
        <v>148.69960293219305</v>
      </c>
      <c r="AJ80" s="15">
        <v>212.35788761827683</v>
      </c>
      <c r="AK80" s="15">
        <v>94.913857138426295</v>
      </c>
      <c r="AL80" s="15">
        <v>124.35395460087419</v>
      </c>
      <c r="AM80" s="15">
        <v>87.207580692922704</v>
      </c>
      <c r="AN80" s="15">
        <v>105.06213262464455</v>
      </c>
      <c r="AO80" s="15">
        <v>118.45736461540277</v>
      </c>
      <c r="AP80" s="15">
        <v>68.772527921305411</v>
      </c>
      <c r="AQ80" s="15">
        <v>67.228020284268581</v>
      </c>
      <c r="AR80" s="15">
        <v>204.07005026755311</v>
      </c>
      <c r="AS80" s="15">
        <v>81.70276047729287</v>
      </c>
      <c r="AT80" s="15">
        <v>98.263398942324798</v>
      </c>
      <c r="AU80" s="15">
        <v>79.684744316557527</v>
      </c>
      <c r="AV80" s="15">
        <v>39.92324208113186</v>
      </c>
      <c r="AW80" s="15">
        <v>305.9116685664647</v>
      </c>
      <c r="AX80" s="15">
        <v>155.84670605317368</v>
      </c>
      <c r="AY80" s="15">
        <v>160.5478929349612</v>
      </c>
      <c r="AZ80" s="15">
        <v>87.091738976020622</v>
      </c>
      <c r="BA80" s="15">
        <v>136.69121201785956</v>
      </c>
      <c r="BB80" s="15">
        <v>134.00429227595617</v>
      </c>
      <c r="BC80" s="15">
        <v>49.875874644670354</v>
      </c>
      <c r="BD80" s="15">
        <v>87.80813360449433</v>
      </c>
      <c r="BE80" s="15">
        <v>124.28334331037145</v>
      </c>
      <c r="BF80" s="15">
        <v>150.67777648707394</v>
      </c>
      <c r="BG80" s="15">
        <v>108.70384820556191</v>
      </c>
      <c r="BH80" s="15">
        <v>67.464088470609923</v>
      </c>
      <c r="BI80" s="15">
        <v>78.799032259512444</v>
      </c>
      <c r="BJ80" s="15">
        <v>101.77794850474031</v>
      </c>
      <c r="BL80" s="15">
        <v>30.284906987167105</v>
      </c>
      <c r="BM80" s="15">
        <v>81.29200019764798</v>
      </c>
      <c r="BN80" s="15">
        <v>127.47734677255143</v>
      </c>
      <c r="BO80" s="15">
        <v>105.27541116278552</v>
      </c>
      <c r="BP80" s="15">
        <v>83.606387603712875</v>
      </c>
      <c r="BQ80" s="15">
        <v>50.919848163862639</v>
      </c>
      <c r="BR80" s="15">
        <v>12.463513685012057</v>
      </c>
      <c r="BS80" s="15">
        <v>62.507524924016622</v>
      </c>
      <c r="BT80" s="15">
        <v>101.0938344126355</v>
      </c>
      <c r="BU80" s="15">
        <v>82.075320939647355</v>
      </c>
      <c r="BV80" s="15">
        <v>177.17797612765983</v>
      </c>
      <c r="BW80" s="15">
        <v>112.67089011032023</v>
      </c>
      <c r="BX80" s="15">
        <v>136.13395505519031</v>
      </c>
      <c r="BY80" s="15">
        <v>220.36704890853281</v>
      </c>
      <c r="BZ80" s="15">
        <v>42.863865664486681</v>
      </c>
      <c r="CA80" s="15">
        <v>43.526587266511363</v>
      </c>
      <c r="CB80" s="15">
        <v>22.771067876827832</v>
      </c>
      <c r="CC80" s="15">
        <v>72.743567908996894</v>
      </c>
      <c r="CD80" s="15">
        <v>72.169116366681251</v>
      </c>
      <c r="CE80" s="15">
        <v>33.119686413441428</v>
      </c>
      <c r="CF80" s="15">
        <v>35.984492291124518</v>
      </c>
      <c r="CG80" s="15">
        <v>142.99355454762474</v>
      </c>
      <c r="CH80" s="15">
        <v>61.506020294576146</v>
      </c>
      <c r="CI80" s="15">
        <v>71.317086578865414</v>
      </c>
      <c r="CJ80" s="15">
        <v>104.57671721808173</v>
      </c>
      <c r="CK80" s="15">
        <v>44.861367943730897</v>
      </c>
      <c r="CL80" s="15">
        <v>30.839661258676138</v>
      </c>
      <c r="CM80" s="15">
        <v>100.24853949944661</v>
      </c>
      <c r="CN80" s="15">
        <v>88.768532275222526</v>
      </c>
      <c r="CO80" s="15">
        <v>102.34456721797855</v>
      </c>
      <c r="CQ80" s="15">
        <v>49.523348678745357</v>
      </c>
      <c r="CR80" s="15">
        <v>82.457196857396966</v>
      </c>
      <c r="CS80" s="15">
        <v>111.33348605172063</v>
      </c>
      <c r="CT80" s="15">
        <v>562.86757980743096</v>
      </c>
      <c r="CU80" s="15">
        <v>126.39757087276259</v>
      </c>
      <c r="CV80" s="15">
        <v>181.95647695823067</v>
      </c>
      <c r="CW80" s="15">
        <v>13.436482084690555</v>
      </c>
      <c r="CX80" s="15">
        <v>51.997102598362375</v>
      </c>
      <c r="CY80" s="15">
        <v>94.12161317338429</v>
      </c>
      <c r="CZ80" s="15">
        <v>61.137449173458322</v>
      </c>
      <c r="DA80" s="15">
        <v>10.705339339372697</v>
      </c>
      <c r="DB80" s="15">
        <v>477.15146804739356</v>
      </c>
      <c r="DC80" s="15">
        <v>94.540130268878784</v>
      </c>
      <c r="DD80" s="15">
        <v>134.62506236477802</v>
      </c>
      <c r="DE80" s="15">
        <v>25.931187354587877</v>
      </c>
      <c r="DF80" s="15">
        <v>6.8925018462389476</v>
      </c>
      <c r="DG80" s="15">
        <v>4668.9110792552237</v>
      </c>
      <c r="DH80" s="15">
        <v>102.52575888887002</v>
      </c>
      <c r="DI80" s="15">
        <v>303.07546247015165</v>
      </c>
      <c r="DJ80" s="15"/>
      <c r="DK80" s="15">
        <v>92.702115693643478</v>
      </c>
      <c r="DL80" s="15">
        <v>107.43711006303511</v>
      </c>
      <c r="DM80" s="15">
        <v>108.31128286589387</v>
      </c>
      <c r="DN80" s="15">
        <v>18.948571250996007</v>
      </c>
      <c r="DO80" s="15">
        <v>74.633199337302585</v>
      </c>
      <c r="DP80" s="15">
        <v>133.11317240000795</v>
      </c>
      <c r="DQ80" s="15">
        <v>90.604566127456337</v>
      </c>
      <c r="DR80" s="15">
        <v>86.0756490542948</v>
      </c>
      <c r="DS80" s="15">
        <v>187.81044226099368</v>
      </c>
      <c r="DT80" s="15">
        <v>127.73221948406014</v>
      </c>
      <c r="DV80" s="16">
        <v>41609</v>
      </c>
      <c r="DW80" s="15">
        <v>76.626761669208179</v>
      </c>
      <c r="DX80" s="15">
        <v>84.848672825881877</v>
      </c>
      <c r="DY80" s="15">
        <v>107.66720529470884</v>
      </c>
      <c r="DZ80" s="15">
        <v>110.82534134986736</v>
      </c>
      <c r="EA80" s="10">
        <v>379.96798113966622</v>
      </c>
      <c r="EC80" s="16">
        <v>41609</v>
      </c>
      <c r="ED80" s="28">
        <v>33.418989202573869</v>
      </c>
      <c r="EE80" s="28">
        <v>38.442057312873324</v>
      </c>
      <c r="EF80" s="28">
        <v>47.290514439035455</v>
      </c>
      <c r="EG80" s="28">
        <v>49.459376174092498</v>
      </c>
      <c r="EH80" s="28">
        <v>168.61093712857513</v>
      </c>
      <c r="EI80" s="28"/>
    </row>
    <row r="81" spans="1:139">
      <c r="A81" s="12" t="s">
        <v>146</v>
      </c>
      <c r="B81" s="15">
        <v>109.79868817943132</v>
      </c>
      <c r="C81" s="15">
        <v>51.174695929459922</v>
      </c>
      <c r="D81" s="15">
        <v>56.355404926905763</v>
      </c>
      <c r="E81" s="15">
        <v>129.55601214936573</v>
      </c>
      <c r="F81" s="15">
        <v>94.593574662841363</v>
      </c>
      <c r="G81" s="15">
        <v>125.97714404363279</v>
      </c>
      <c r="H81" s="15">
        <v>38.345970746696075</v>
      </c>
      <c r="I81" s="15">
        <v>60.571609570683691</v>
      </c>
      <c r="J81" s="15">
        <v>54.399927481980868</v>
      </c>
      <c r="K81" s="15">
        <v>54.419285430977297</v>
      </c>
      <c r="L81" s="15">
        <v>66.172533909790431</v>
      </c>
      <c r="M81" s="15">
        <v>89.67135117296003</v>
      </c>
      <c r="N81" s="15">
        <v>42.92191774982966</v>
      </c>
      <c r="O81" s="15">
        <v>58.667895509360172</v>
      </c>
      <c r="P81" s="15">
        <v>28.221812937640088</v>
      </c>
      <c r="Q81" s="15">
        <v>21.850169082464532</v>
      </c>
      <c r="R81" s="15">
        <v>58.854351740877028</v>
      </c>
      <c r="S81" s="15">
        <v>56.544601428138229</v>
      </c>
      <c r="T81" s="15">
        <v>114.28214114591024</v>
      </c>
      <c r="U81" s="15">
        <v>87.490495766588921</v>
      </c>
      <c r="V81" s="15">
        <v>85.305949995476539</v>
      </c>
      <c r="W81" s="15">
        <v>84.647051277565922</v>
      </c>
      <c r="X81" s="15">
        <v>29.552818811132582</v>
      </c>
      <c r="Y81" s="15">
        <v>29.124655489415709</v>
      </c>
      <c r="Z81" s="15">
        <v>76.464610457970792</v>
      </c>
      <c r="AA81" s="15">
        <v>81.060765840552392</v>
      </c>
      <c r="AB81" s="15">
        <v>117.29289945324301</v>
      </c>
      <c r="AC81" s="15">
        <v>82.111299024486186</v>
      </c>
      <c r="AD81" s="15">
        <v>87.733207920528514</v>
      </c>
      <c r="AE81" s="15">
        <v>60.970166822973951</v>
      </c>
      <c r="AG81" s="15">
        <v>67.382694180647974</v>
      </c>
      <c r="AH81" s="15">
        <v>94.606373281690679</v>
      </c>
      <c r="AI81" s="15">
        <v>143.2249987353938</v>
      </c>
      <c r="AJ81" s="15">
        <v>214.27773807396818</v>
      </c>
      <c r="AK81" s="15">
        <v>97.143371778494</v>
      </c>
      <c r="AL81" s="15">
        <v>125.25348407628225</v>
      </c>
      <c r="AM81" s="15">
        <v>90.252556659333322</v>
      </c>
      <c r="AN81" s="15">
        <v>103.98810974124069</v>
      </c>
      <c r="AO81" s="15">
        <v>127.2074081101823</v>
      </c>
      <c r="AP81" s="15">
        <v>68.592729353209378</v>
      </c>
      <c r="AQ81" s="15">
        <v>66.998577524893307</v>
      </c>
      <c r="AR81" s="15">
        <v>203.80957619427406</v>
      </c>
      <c r="AS81" s="15">
        <v>81.729597298728123</v>
      </c>
      <c r="AT81" s="15">
        <v>97.17295960911099</v>
      </c>
      <c r="AU81" s="15">
        <v>76.98121731273784</v>
      </c>
      <c r="AV81" s="15">
        <v>39.778551082548724</v>
      </c>
      <c r="AW81" s="15">
        <v>310.01122239822053</v>
      </c>
      <c r="AX81" s="15">
        <v>154.64371003358272</v>
      </c>
      <c r="AY81" s="15">
        <v>160.97814917385134</v>
      </c>
      <c r="AZ81" s="15">
        <v>86.215961957292166</v>
      </c>
      <c r="BA81" s="15">
        <v>136.89805003275504</v>
      </c>
      <c r="BB81" s="15">
        <v>131.15488227267957</v>
      </c>
      <c r="BC81" s="15">
        <v>49.909428276011326</v>
      </c>
      <c r="BD81" s="15">
        <v>85.82201832835527</v>
      </c>
      <c r="BE81" s="15">
        <v>121.90385208615902</v>
      </c>
      <c r="BF81" s="15">
        <v>155.87250570910277</v>
      </c>
      <c r="BG81" s="15">
        <v>108.9008330522048</v>
      </c>
      <c r="BH81" s="15">
        <v>67.977619595543942</v>
      </c>
      <c r="BI81" s="15">
        <v>76.738327957442465</v>
      </c>
      <c r="BJ81" s="15">
        <v>103.40163712551997</v>
      </c>
      <c r="BL81" s="15">
        <v>31.300127021549535</v>
      </c>
      <c r="BM81" s="15">
        <v>81.433819580209232</v>
      </c>
      <c r="BN81" s="15">
        <v>134.67676665486368</v>
      </c>
      <c r="BO81" s="15">
        <v>105.79886546364123</v>
      </c>
      <c r="BP81" s="15">
        <v>82.028968053955765</v>
      </c>
      <c r="BQ81" s="15">
        <v>51.462620647660181</v>
      </c>
      <c r="BR81" s="15">
        <v>12.039945025945455</v>
      </c>
      <c r="BS81" s="15">
        <v>65.763851664148916</v>
      </c>
      <c r="BT81" s="15">
        <v>103.8529424749874</v>
      </c>
      <c r="BU81" s="15">
        <v>81.713168526390049</v>
      </c>
      <c r="BV81" s="15">
        <v>181.02955836068145</v>
      </c>
      <c r="BW81" s="15">
        <v>114.03921784329366</v>
      </c>
      <c r="BX81" s="15">
        <v>142.39405532393579</v>
      </c>
      <c r="BY81" s="15">
        <v>220.4520580676936</v>
      </c>
      <c r="BZ81" s="15">
        <v>42.530363317290153</v>
      </c>
      <c r="CA81" s="15">
        <v>43.502238062497369</v>
      </c>
      <c r="CB81" s="15">
        <v>22.715820369355423</v>
      </c>
      <c r="CC81" s="15">
        <v>74.901323404157026</v>
      </c>
      <c r="CD81" s="15">
        <v>72.285371608692117</v>
      </c>
      <c r="CE81" s="15">
        <v>32.289736287055774</v>
      </c>
      <c r="CF81" s="15">
        <v>35.893872402294711</v>
      </c>
      <c r="CG81" s="15">
        <v>151.36911217623529</v>
      </c>
      <c r="CH81" s="15">
        <v>63.036503878019403</v>
      </c>
      <c r="CI81" s="15">
        <v>80.715877978406596</v>
      </c>
      <c r="CJ81" s="15">
        <v>110.19717275384741</v>
      </c>
      <c r="CK81" s="15">
        <v>45.609783085263558</v>
      </c>
      <c r="CL81" s="15">
        <v>31.154967161148949</v>
      </c>
      <c r="CM81" s="15">
        <v>100.70106737675938</v>
      </c>
      <c r="CN81" s="15">
        <v>90.027574548891025</v>
      </c>
      <c r="CO81" s="15">
        <v>105.21678115970359</v>
      </c>
      <c r="CQ81" s="15">
        <v>48.735804632661875</v>
      </c>
      <c r="CR81" s="15">
        <v>81.283127039029651</v>
      </c>
      <c r="CS81" s="15">
        <v>115.12317264403865</v>
      </c>
      <c r="CT81" s="15">
        <v>598.79734679292471</v>
      </c>
      <c r="CU81" s="15">
        <v>126.08090354000355</v>
      </c>
      <c r="CV81" s="15">
        <v>181.98164675447345</v>
      </c>
      <c r="CW81" s="15">
        <v>13.665128577624724</v>
      </c>
      <c r="CX81" s="15">
        <v>57.551776229228594</v>
      </c>
      <c r="CY81" s="15">
        <v>96.070547257419236</v>
      </c>
      <c r="CZ81" s="15">
        <v>60.80751424188923</v>
      </c>
      <c r="DA81" s="15">
        <v>7.5083164391079844</v>
      </c>
      <c r="DB81" s="15">
        <v>477.61997744836498</v>
      </c>
      <c r="DC81" s="15">
        <v>89.61170452306132</v>
      </c>
      <c r="DD81" s="15">
        <v>133.95688322580958</v>
      </c>
      <c r="DE81" s="15">
        <v>24.486125831841957</v>
      </c>
      <c r="DF81" s="15">
        <v>6.3980804579959862</v>
      </c>
      <c r="DG81" s="15">
        <v>4676.2227696236378</v>
      </c>
      <c r="DH81" s="15">
        <v>100.64250984308568</v>
      </c>
      <c r="DI81" s="15">
        <v>304.8244490584346</v>
      </c>
      <c r="DJ81" s="15"/>
      <c r="DK81" s="15">
        <v>91.292036965388732</v>
      </c>
      <c r="DL81" s="15">
        <v>103.67467842190578</v>
      </c>
      <c r="DM81" s="15">
        <v>109.52220075930634</v>
      </c>
      <c r="DN81" s="15">
        <v>20.001406445368382</v>
      </c>
      <c r="DO81" s="15">
        <v>72.953409686280466</v>
      </c>
      <c r="DP81" s="15">
        <v>136.68859571656253</v>
      </c>
      <c r="DQ81" s="15">
        <v>91.953227811361231</v>
      </c>
      <c r="DR81" s="15">
        <v>85.423717834719724</v>
      </c>
      <c r="DS81" s="15">
        <v>187.88622115542461</v>
      </c>
      <c r="DT81" s="15">
        <v>127.76889441923858</v>
      </c>
      <c r="DV81" s="16">
        <v>41699</v>
      </c>
      <c r="DW81" s="15">
        <v>76.22214442933911</v>
      </c>
      <c r="DX81" s="15">
        <v>85.390907249458522</v>
      </c>
      <c r="DY81" s="15">
        <v>108.73395840573653</v>
      </c>
      <c r="DZ81" s="15">
        <v>110.50815839651855</v>
      </c>
      <c r="EA81" s="10">
        <v>380.85516848105271</v>
      </c>
      <c r="EC81" s="16">
        <v>41699</v>
      </c>
      <c r="ED81" s="28">
        <v>33.464867453984709</v>
      </c>
      <c r="EE81" s="28">
        <v>38.832675295408201</v>
      </c>
      <c r="EF81" s="28">
        <v>47.858465601114972</v>
      </c>
      <c r="EG81" s="28">
        <v>49.53137489808956</v>
      </c>
      <c r="EH81" s="28">
        <v>169.68738324859743</v>
      </c>
      <c r="EI81" s="28"/>
    </row>
    <row r="82" spans="1:139">
      <c r="A82" s="12" t="s">
        <v>147</v>
      </c>
      <c r="B82" s="15">
        <v>111.18270965079822</v>
      </c>
      <c r="C82" s="15">
        <v>51.05633052598899</v>
      </c>
      <c r="D82" s="15">
        <v>56.840803849533792</v>
      </c>
      <c r="E82" s="15">
        <v>130.50633698867202</v>
      </c>
      <c r="F82" s="15">
        <v>94.616304127104613</v>
      </c>
      <c r="G82" s="15">
        <v>125.79113758227</v>
      </c>
      <c r="H82" s="15">
        <v>38.064173713202152</v>
      </c>
      <c r="I82" s="15">
        <v>60.941713841444155</v>
      </c>
      <c r="J82" s="15">
        <v>54.581511704482544</v>
      </c>
      <c r="K82" s="15">
        <v>54.127815209606652</v>
      </c>
      <c r="L82" s="15">
        <v>65.914025184541899</v>
      </c>
      <c r="M82" s="15">
        <v>86.238246365838066</v>
      </c>
      <c r="N82" s="15">
        <v>42.926753485022971</v>
      </c>
      <c r="O82" s="15">
        <v>58.293822764919426</v>
      </c>
      <c r="P82" s="15">
        <v>27.429813968878779</v>
      </c>
      <c r="Q82" s="15">
        <v>21.653668183156412</v>
      </c>
      <c r="R82" s="15">
        <v>59.250954825502902</v>
      </c>
      <c r="S82" s="15">
        <v>56.297563834473863</v>
      </c>
      <c r="T82" s="15">
        <v>113.77109634102176</v>
      </c>
      <c r="U82" s="15">
        <v>86.975656892572175</v>
      </c>
      <c r="V82" s="15">
        <v>85.94379104564841</v>
      </c>
      <c r="W82" s="15">
        <v>83.524919789201675</v>
      </c>
      <c r="X82" s="15">
        <v>30.269827139497497</v>
      </c>
      <c r="Y82" s="15">
        <v>28.732540557615994</v>
      </c>
      <c r="Z82" s="15">
        <v>76.329431429953914</v>
      </c>
      <c r="AA82" s="15">
        <v>81.377748349129845</v>
      </c>
      <c r="AB82" s="15">
        <v>118.20205232320143</v>
      </c>
      <c r="AC82" s="15">
        <v>81.692523908622746</v>
      </c>
      <c r="AD82" s="15">
        <v>87.421919426336942</v>
      </c>
      <c r="AE82" s="15">
        <v>60.820860716717341</v>
      </c>
      <c r="AG82" s="15">
        <v>67.878812507619543</v>
      </c>
      <c r="AH82" s="15">
        <v>95.088922911156232</v>
      </c>
      <c r="AI82" s="15">
        <v>143.26973679240768</v>
      </c>
      <c r="AJ82" s="15">
        <v>219.52957544155319</v>
      </c>
      <c r="AK82" s="15">
        <v>97.196492572316529</v>
      </c>
      <c r="AL82" s="15">
        <v>122.79687194779298</v>
      </c>
      <c r="AM82" s="15">
        <v>90.396615601828245</v>
      </c>
      <c r="AN82" s="15">
        <v>103.68910809300517</v>
      </c>
      <c r="AO82" s="15">
        <v>129.07820818231806</v>
      </c>
      <c r="AP82" s="15">
        <v>69.112135561164536</v>
      </c>
      <c r="AQ82" s="15">
        <v>68.138114599252248</v>
      </c>
      <c r="AR82" s="15">
        <v>208.61297719351944</v>
      </c>
      <c r="AS82" s="15">
        <v>81.748849011518516</v>
      </c>
      <c r="AT82" s="15">
        <v>95.907405135817498</v>
      </c>
      <c r="AU82" s="15">
        <v>77.540899773531052</v>
      </c>
      <c r="AV82" s="15">
        <v>39.288805194949475</v>
      </c>
      <c r="AW82" s="15">
        <v>312.23291768388606</v>
      </c>
      <c r="AX82" s="15">
        <v>154.95360231646256</v>
      </c>
      <c r="AY82" s="15">
        <v>164.20545818750668</v>
      </c>
      <c r="AZ82" s="15">
        <v>85.789515880617927</v>
      </c>
      <c r="BA82" s="15">
        <v>136.85583186482714</v>
      </c>
      <c r="BB82" s="15">
        <v>128.64679664929369</v>
      </c>
      <c r="BC82" s="15">
        <v>52.105151269548124</v>
      </c>
      <c r="BD82" s="15">
        <v>86.587891917441098</v>
      </c>
      <c r="BE82" s="15">
        <v>120.91128586859301</v>
      </c>
      <c r="BF82" s="15">
        <v>153.719789653606</v>
      </c>
      <c r="BG82" s="15">
        <v>109.30917678544682</v>
      </c>
      <c r="BH82" s="15">
        <v>68.220788800747741</v>
      </c>
      <c r="BI82" s="15">
        <v>75.067843647836582</v>
      </c>
      <c r="BJ82" s="15">
        <v>104.03940687635233</v>
      </c>
      <c r="BL82" s="15">
        <v>32.098743048630666</v>
      </c>
      <c r="BM82" s="15">
        <v>82.430305926469288</v>
      </c>
      <c r="BN82" s="15">
        <v>138.28936468088</v>
      </c>
      <c r="BO82" s="15">
        <v>115.04419773893075</v>
      </c>
      <c r="BP82" s="15">
        <v>83.606412313540673</v>
      </c>
      <c r="BQ82" s="15">
        <v>52.1215092873164</v>
      </c>
      <c r="BR82" s="15">
        <v>11.995857100898146</v>
      </c>
      <c r="BS82" s="15">
        <v>66.618722515124276</v>
      </c>
      <c r="BT82" s="15">
        <v>105.79903269049001</v>
      </c>
      <c r="BU82" s="15">
        <v>81.801873213875965</v>
      </c>
      <c r="BV82" s="15">
        <v>184.58645132548736</v>
      </c>
      <c r="BW82" s="15">
        <v>113.80041778765862</v>
      </c>
      <c r="BX82" s="15">
        <v>147.81182725432222</v>
      </c>
      <c r="BY82" s="15">
        <v>223.21591053777331</v>
      </c>
      <c r="BZ82" s="15">
        <v>45.555923215429104</v>
      </c>
      <c r="CA82" s="15">
        <v>42.90924392154249</v>
      </c>
      <c r="CB82" s="15">
        <v>22.991481244001228</v>
      </c>
      <c r="CC82" s="15">
        <v>78.294625200261663</v>
      </c>
      <c r="CD82" s="15">
        <v>74.959388933052225</v>
      </c>
      <c r="CE82" s="15">
        <v>31.369568794912801</v>
      </c>
      <c r="CF82" s="15">
        <v>34.114817915818065</v>
      </c>
      <c r="CG82" s="15">
        <v>150.72429262060655</v>
      </c>
      <c r="CH82" s="15">
        <v>63.891766206502531</v>
      </c>
      <c r="CI82" s="15">
        <v>83.519257963090581</v>
      </c>
      <c r="CJ82" s="15">
        <v>113.15797087990771</v>
      </c>
      <c r="CK82" s="15">
        <v>46.706831638191879</v>
      </c>
      <c r="CL82" s="15">
        <v>31.524040567904624</v>
      </c>
      <c r="CM82" s="15">
        <v>100.50714395321776</v>
      </c>
      <c r="CN82" s="15">
        <v>90.787919439510475</v>
      </c>
      <c r="CO82" s="15">
        <v>107.50709410620151</v>
      </c>
      <c r="CQ82" s="15">
        <v>48.999971866296136</v>
      </c>
      <c r="CR82" s="15">
        <v>79.715592783897392</v>
      </c>
      <c r="CS82" s="15">
        <v>112.66609423904477</v>
      </c>
      <c r="CT82" s="15">
        <v>642.09163042433227</v>
      </c>
      <c r="CU82" s="15">
        <v>123.26916279933363</v>
      </c>
      <c r="CV82" s="15">
        <v>176.07716787335417</v>
      </c>
      <c r="CW82" s="15">
        <v>13.541714974725224</v>
      </c>
      <c r="CX82" s="15">
        <v>55.29434631550815</v>
      </c>
      <c r="CY82" s="15">
        <v>96.216570163663235</v>
      </c>
      <c r="CZ82" s="15">
        <v>60.896834171203672</v>
      </c>
      <c r="DA82" s="15">
        <v>4.9776970749615126</v>
      </c>
      <c r="DB82" s="15">
        <v>468.75077194056462</v>
      </c>
      <c r="DC82" s="15">
        <v>88.040200137600763</v>
      </c>
      <c r="DD82" s="15">
        <v>134.10780387748321</v>
      </c>
      <c r="DE82" s="15">
        <v>23.48487127368362</v>
      </c>
      <c r="DF82" s="15">
        <v>6.2774342993317456</v>
      </c>
      <c r="DG82" s="15">
        <v>4796.0636098975283</v>
      </c>
      <c r="DH82" s="15">
        <v>112.72742273457028</v>
      </c>
      <c r="DI82" s="15">
        <v>305.49305066127289</v>
      </c>
      <c r="DJ82" s="15"/>
      <c r="DK82" s="15">
        <v>91.575009433590694</v>
      </c>
      <c r="DL82" s="15">
        <v>101.0995775322658</v>
      </c>
      <c r="DM82" s="15">
        <v>108.71376373516868</v>
      </c>
      <c r="DN82" s="15">
        <v>19.41342293472626</v>
      </c>
      <c r="DO82" s="15">
        <v>73.343707997517129</v>
      </c>
      <c r="DP82" s="15">
        <v>132.34699455655561</v>
      </c>
      <c r="DQ82" s="15">
        <v>93.456972284898526</v>
      </c>
      <c r="DR82" s="15">
        <v>84.732410665193299</v>
      </c>
      <c r="DS82" s="15">
        <v>184.82893081484832</v>
      </c>
      <c r="DT82" s="15">
        <v>128.85898182966775</v>
      </c>
      <c r="DV82" s="16">
        <v>41791</v>
      </c>
      <c r="DW82" s="15">
        <v>75.999535407251869</v>
      </c>
      <c r="DX82" s="15">
        <v>85.408825521910586</v>
      </c>
      <c r="DY82" s="15">
        <v>109.71996809578748</v>
      </c>
      <c r="DZ82" s="15">
        <v>110.16758065907337</v>
      </c>
      <c r="EA82" s="10">
        <v>381.29590968402329</v>
      </c>
      <c r="EC82" s="16">
        <v>41791</v>
      </c>
      <c r="ED82" s="28">
        <v>33.698589466169807</v>
      </c>
      <c r="EE82" s="28">
        <v>39.109117622067771</v>
      </c>
      <c r="EF82" s="28">
        <v>48.695052827725746</v>
      </c>
      <c r="EG82" s="28">
        <v>49.702363960959254</v>
      </c>
      <c r="EH82" s="28">
        <v>171.20512387692258</v>
      </c>
      <c r="EI82" s="28"/>
    </row>
    <row r="83" spans="1:139">
      <c r="A83" s="12" t="s">
        <v>148</v>
      </c>
      <c r="B83" s="15">
        <v>112.33316877668086</v>
      </c>
      <c r="C83" s="15">
        <v>51.132597102412646</v>
      </c>
      <c r="D83" s="15">
        <v>57.067245097622724</v>
      </c>
      <c r="E83" s="15">
        <v>130.48001864812466</v>
      </c>
      <c r="F83" s="15">
        <v>95.025366702753189</v>
      </c>
      <c r="G83" s="15">
        <v>125.11852813010259</v>
      </c>
      <c r="H83" s="15">
        <v>38.020703385558555</v>
      </c>
      <c r="I83" s="15">
        <v>61.351821436703922</v>
      </c>
      <c r="J83" s="15">
        <v>54.567536702524777</v>
      </c>
      <c r="K83" s="15">
        <v>53.965114435952387</v>
      </c>
      <c r="L83" s="15">
        <v>64.934244659493359</v>
      </c>
      <c r="M83" s="15">
        <v>83.171287264444416</v>
      </c>
      <c r="N83" s="15">
        <v>42.577638948888072</v>
      </c>
      <c r="O83" s="15">
        <v>58.172048986882629</v>
      </c>
      <c r="P83" s="15">
        <v>27.179701278894409</v>
      </c>
      <c r="Q83" s="15">
        <v>21.615831767524906</v>
      </c>
      <c r="R83" s="15">
        <v>60.042854115486342</v>
      </c>
      <c r="S83" s="15">
        <v>55.751732126335781</v>
      </c>
      <c r="T83" s="15">
        <v>113.26647525846847</v>
      </c>
      <c r="U83" s="15">
        <v>86.724914151718835</v>
      </c>
      <c r="V83" s="15">
        <v>87.077714385193033</v>
      </c>
      <c r="W83" s="15">
        <v>82.616805765258377</v>
      </c>
      <c r="X83" s="15">
        <v>30.829815451408365</v>
      </c>
      <c r="Y83" s="15">
        <v>28.470401360764789</v>
      </c>
      <c r="Z83" s="15">
        <v>74.684762531953368</v>
      </c>
      <c r="AA83" s="15">
        <v>81.444473992222882</v>
      </c>
      <c r="AB83" s="15">
        <v>118.8732377366689</v>
      </c>
      <c r="AC83" s="15">
        <v>80.422661885516874</v>
      </c>
      <c r="AD83" s="15">
        <v>87.232178527383581</v>
      </c>
      <c r="AE83" s="15">
        <v>60.459990709863277</v>
      </c>
      <c r="AG83" s="15">
        <v>69.345209598336695</v>
      </c>
      <c r="AH83" s="15">
        <v>94.965932953635573</v>
      </c>
      <c r="AI83" s="15">
        <v>144.64055897221883</v>
      </c>
      <c r="AJ83" s="15">
        <v>220.99164814172573</v>
      </c>
      <c r="AK83" s="15">
        <v>98.716906788612832</v>
      </c>
      <c r="AL83" s="15">
        <v>128.38942640008395</v>
      </c>
      <c r="AM83" s="15">
        <v>92.467654142459253</v>
      </c>
      <c r="AN83" s="15">
        <v>103.67388070909823</v>
      </c>
      <c r="AO83" s="15">
        <v>130.30514285341232</v>
      </c>
      <c r="AP83" s="15">
        <v>68.106793105587073</v>
      </c>
      <c r="AQ83" s="15">
        <v>68.474092621416162</v>
      </c>
      <c r="AR83" s="15">
        <v>210.02752322601737</v>
      </c>
      <c r="AS83" s="15">
        <v>81.759508486654326</v>
      </c>
      <c r="AT83" s="15">
        <v>96.338706713300553</v>
      </c>
      <c r="AU83" s="15">
        <v>75.992399907980953</v>
      </c>
      <c r="AV83" s="15">
        <v>38.484306610508476</v>
      </c>
      <c r="AW83" s="15">
        <v>317.82487893319933</v>
      </c>
      <c r="AX83" s="15">
        <v>155.75199088964945</v>
      </c>
      <c r="AY83" s="15">
        <v>164.95956913685089</v>
      </c>
      <c r="AZ83" s="15">
        <v>85.988892922262963</v>
      </c>
      <c r="BA83" s="15">
        <v>137.35826481922561</v>
      </c>
      <c r="BB83" s="15">
        <v>127.4286289911724</v>
      </c>
      <c r="BC83" s="15">
        <v>51.043144913861923</v>
      </c>
      <c r="BD83" s="15">
        <v>84.566592192070232</v>
      </c>
      <c r="BE83" s="15">
        <v>119.99798343101192</v>
      </c>
      <c r="BF83" s="15">
        <v>150.61951044035121</v>
      </c>
      <c r="BG83" s="15">
        <v>109.42903761883892</v>
      </c>
      <c r="BH83" s="15">
        <v>68.473540844629497</v>
      </c>
      <c r="BI83" s="15">
        <v>74.219713484219483</v>
      </c>
      <c r="BJ83" s="15">
        <v>104.07809829698759</v>
      </c>
      <c r="BL83" s="15">
        <v>33.477848892226994</v>
      </c>
      <c r="BM83" s="15">
        <v>80.761409816747999</v>
      </c>
      <c r="BN83" s="15">
        <v>138.00976102238337</v>
      </c>
      <c r="BO83" s="15">
        <v>109.99550853094848</v>
      </c>
      <c r="BP83" s="15">
        <v>82.987478886351724</v>
      </c>
      <c r="BQ83" s="15">
        <v>54.358650695808571</v>
      </c>
      <c r="BR83" s="15">
        <v>11.889425794198367</v>
      </c>
      <c r="BS83" s="15">
        <v>66.437987819944482</v>
      </c>
      <c r="BT83" s="15">
        <v>107.29004962062905</v>
      </c>
      <c r="BU83" s="15">
        <v>81.669572648394606</v>
      </c>
      <c r="BV83" s="15">
        <v>183.90009248607069</v>
      </c>
      <c r="BW83" s="15">
        <v>113.57232492170117</v>
      </c>
      <c r="BX83" s="15">
        <v>147.14650017045923</v>
      </c>
      <c r="BY83" s="15">
        <v>222.52510838195764</v>
      </c>
      <c r="BZ83" s="15">
        <v>46.363117400973017</v>
      </c>
      <c r="CA83" s="15">
        <v>42.780793239008851</v>
      </c>
      <c r="CB83" s="15">
        <v>23.173402192937704</v>
      </c>
      <c r="CC83" s="15">
        <v>76.66451265811321</v>
      </c>
      <c r="CD83" s="15">
        <v>75.235852942189624</v>
      </c>
      <c r="CE83" s="15">
        <v>31.764156099921973</v>
      </c>
      <c r="CF83" s="15">
        <v>33.601607938404563</v>
      </c>
      <c r="CG83" s="15">
        <v>157.94482988597312</v>
      </c>
      <c r="CH83" s="15">
        <v>64.186145329541631</v>
      </c>
      <c r="CI83" s="15">
        <v>87.095654989641545</v>
      </c>
      <c r="CJ83" s="15">
        <v>115.38447300330445</v>
      </c>
      <c r="CK83" s="15">
        <v>47.009098659525172</v>
      </c>
      <c r="CL83" s="15">
        <v>31.878362057845312</v>
      </c>
      <c r="CM83" s="15">
        <v>100.24323693719724</v>
      </c>
      <c r="CN83" s="15">
        <v>93.07165282868111</v>
      </c>
      <c r="CO83" s="15">
        <v>107.83571298160547</v>
      </c>
      <c r="CQ83" s="15">
        <v>49.301898453208914</v>
      </c>
      <c r="CR83" s="15">
        <v>77.748402399045219</v>
      </c>
      <c r="CS83" s="15">
        <v>111.89240384543298</v>
      </c>
      <c r="CT83" s="15">
        <v>685.3981772595215</v>
      </c>
      <c r="CU83" s="15">
        <v>123.88978347075526</v>
      </c>
      <c r="CV83" s="15">
        <v>184.81779553600677</v>
      </c>
      <c r="CW83" s="15">
        <v>13.79886248491545</v>
      </c>
      <c r="CX83" s="15">
        <v>55.765177831717558</v>
      </c>
      <c r="CY83" s="15">
        <v>97.249205048704326</v>
      </c>
      <c r="CZ83" s="15">
        <v>61.680323632178528</v>
      </c>
      <c r="DA83" s="15">
        <v>5.0664320678531949</v>
      </c>
      <c r="DB83" s="15">
        <v>472.83056870788471</v>
      </c>
      <c r="DC83" s="15">
        <v>84.740945045667075</v>
      </c>
      <c r="DD83" s="15">
        <v>138.11867086064387</v>
      </c>
      <c r="DE83" s="15">
        <v>23.034583826799697</v>
      </c>
      <c r="DF83" s="15">
        <v>6.296200518848849</v>
      </c>
      <c r="DG83" s="15">
        <v>4921.8245963785912</v>
      </c>
      <c r="DH83" s="15">
        <v>90.473064032863888</v>
      </c>
      <c r="DI83" s="15">
        <v>309.45179074500919</v>
      </c>
      <c r="DJ83" s="15"/>
      <c r="DK83" s="15">
        <v>90.65942883369074</v>
      </c>
      <c r="DL83" s="15">
        <v>96.37807182489324</v>
      </c>
      <c r="DM83" s="15">
        <v>109.86906749186782</v>
      </c>
      <c r="DN83" s="15">
        <v>19.281260772294601</v>
      </c>
      <c r="DO83" s="15">
        <v>71.10530386869506</v>
      </c>
      <c r="DP83" s="15">
        <v>135.21321426226478</v>
      </c>
      <c r="DQ83" s="15">
        <v>94.914490294869125</v>
      </c>
      <c r="DR83" s="15">
        <v>84.641198172763964</v>
      </c>
      <c r="DS83" s="15">
        <v>188.06310903058832</v>
      </c>
      <c r="DT83" s="15">
        <v>129.11219469671155</v>
      </c>
      <c r="DV83" s="16">
        <v>41883</v>
      </c>
      <c r="DW83" s="15">
        <v>75.384314253843883</v>
      </c>
      <c r="DX83" s="15">
        <v>85.635611386973579</v>
      </c>
      <c r="DY83" s="15">
        <v>109.80227123395046</v>
      </c>
      <c r="DZ83" s="15">
        <v>110.99942096032635</v>
      </c>
      <c r="EA83" s="10">
        <v>381.82161783509429</v>
      </c>
      <c r="EC83" s="16">
        <v>41883</v>
      </c>
      <c r="ED83" s="28">
        <v>32.624766536324046</v>
      </c>
      <c r="EE83" s="28">
        <v>37.902654099348119</v>
      </c>
      <c r="EF83" s="28">
        <v>47.544155189437134</v>
      </c>
      <c r="EG83" s="28">
        <v>48.569950185502648</v>
      </c>
      <c r="EH83" s="28">
        <v>166.64152601061195</v>
      </c>
      <c r="EI83" s="28"/>
    </row>
    <row r="84" spans="1:139">
      <c r="A84" s="12" t="s">
        <v>149</v>
      </c>
      <c r="B84" s="15">
        <v>113.98896267077339</v>
      </c>
      <c r="C84" s="15">
        <v>50.957037516830241</v>
      </c>
      <c r="D84" s="15">
        <v>58.172519807544852</v>
      </c>
      <c r="E84" s="15">
        <v>130.99732308325898</v>
      </c>
      <c r="F84" s="15">
        <v>95.140152529101741</v>
      </c>
      <c r="G84" s="15">
        <v>124.31402430435867</v>
      </c>
      <c r="H84" s="15">
        <v>37.585466886260413</v>
      </c>
      <c r="I84" s="15">
        <v>61.494366762205345</v>
      </c>
      <c r="J84" s="15">
        <v>54.726291176672859</v>
      </c>
      <c r="K84" s="15">
        <v>53.565033510121253</v>
      </c>
      <c r="L84" s="15">
        <v>64.139516278964948</v>
      </c>
      <c r="M84" s="15">
        <v>80.639322936751554</v>
      </c>
      <c r="N84" s="15">
        <v>42.523403223181852</v>
      </c>
      <c r="O84" s="15">
        <v>58.204556533196772</v>
      </c>
      <c r="P84" s="15">
        <v>26.101135033983436</v>
      </c>
      <c r="Q84" s="15">
        <v>21.464239250456441</v>
      </c>
      <c r="R84" s="15">
        <v>59.350146727342313</v>
      </c>
      <c r="S84" s="15">
        <v>54.793092939255772</v>
      </c>
      <c r="T84" s="15">
        <v>112.7724274730495</v>
      </c>
      <c r="U84" s="15">
        <v>87.417397223882574</v>
      </c>
      <c r="V84" s="15">
        <v>88.406448909236119</v>
      </c>
      <c r="W84" s="15">
        <v>81.904056370941504</v>
      </c>
      <c r="X84" s="15">
        <v>31.625711485445336</v>
      </c>
      <c r="Y84" s="15">
        <v>28.256761608353553</v>
      </c>
      <c r="Z84" s="15">
        <v>73.360355526976363</v>
      </c>
      <c r="AA84" s="15">
        <v>81.797391736314808</v>
      </c>
      <c r="AB84" s="15">
        <v>119.57436873740266</v>
      </c>
      <c r="AC84" s="15">
        <v>79.869370363144739</v>
      </c>
      <c r="AD84" s="15">
        <v>87.177177483470018</v>
      </c>
      <c r="AE84" s="15">
        <v>60.29096820310366</v>
      </c>
      <c r="AG84" s="15">
        <v>70.475918976955469</v>
      </c>
      <c r="AH84" s="15">
        <v>91.615913541263708</v>
      </c>
      <c r="AI84" s="15">
        <v>147.24902792286906</v>
      </c>
      <c r="AJ84" s="15">
        <v>221.45194133662801</v>
      </c>
      <c r="AK84" s="15">
        <v>98.99974835806141</v>
      </c>
      <c r="AL84" s="15">
        <v>127.97918216174453</v>
      </c>
      <c r="AM84" s="15">
        <v>89.269850776064288</v>
      </c>
      <c r="AN84" s="15">
        <v>110.01996162341648</v>
      </c>
      <c r="AO84" s="15">
        <v>131.19683021168476</v>
      </c>
      <c r="AP84" s="15">
        <v>64.080219649039051</v>
      </c>
      <c r="AQ84" s="15">
        <v>68.024045205888484</v>
      </c>
      <c r="AR84" s="15">
        <v>220.41370374369492</v>
      </c>
      <c r="AS84" s="15">
        <v>80.504263086308697</v>
      </c>
      <c r="AT84" s="15">
        <v>97.063401303480219</v>
      </c>
      <c r="AU84" s="15">
        <v>76.86296376086139</v>
      </c>
      <c r="AV84" s="15">
        <v>36.864046835539916</v>
      </c>
      <c r="AW84" s="15">
        <v>323.10945975727157</v>
      </c>
      <c r="AX84" s="15">
        <v>152.22081147942151</v>
      </c>
      <c r="AY84" s="15">
        <v>172.15286764585434</v>
      </c>
      <c r="AZ84" s="15">
        <v>86.145148435943398</v>
      </c>
      <c r="BA84" s="15">
        <v>139.02893153371127</v>
      </c>
      <c r="BB84" s="15">
        <v>126.34170780514948</v>
      </c>
      <c r="BC84" s="15">
        <v>52.421802115326145</v>
      </c>
      <c r="BD84" s="15">
        <v>78.875772410377294</v>
      </c>
      <c r="BE84" s="15">
        <v>116.41544516408938</v>
      </c>
      <c r="BF84" s="15">
        <v>151.23971310552423</v>
      </c>
      <c r="BG84" s="15">
        <v>109.61010092269083</v>
      </c>
      <c r="BH84" s="15">
        <v>69.12860054261121</v>
      </c>
      <c r="BI84" s="15">
        <v>72.934147937516471</v>
      </c>
      <c r="BJ84" s="15">
        <v>104.27625671561584</v>
      </c>
      <c r="BL84" s="15">
        <v>34.945014764984208</v>
      </c>
      <c r="BM84" s="15">
        <v>83.964111467957295</v>
      </c>
      <c r="BN84" s="15">
        <v>139.83072086312012</v>
      </c>
      <c r="BO84" s="15">
        <v>113.01965360239778</v>
      </c>
      <c r="BP84" s="15">
        <v>84.088810555727662</v>
      </c>
      <c r="BQ84" s="15">
        <v>53.038819511444892</v>
      </c>
      <c r="BR84" s="15">
        <v>12.721465289214953</v>
      </c>
      <c r="BS84" s="15">
        <v>68.89515072717343</v>
      </c>
      <c r="BT84" s="15">
        <v>108.65414104015301</v>
      </c>
      <c r="BU84" s="15">
        <v>81.843141936254028</v>
      </c>
      <c r="BV84" s="15">
        <v>181.40327551141132</v>
      </c>
      <c r="BW84" s="15">
        <v>108.70443782874948</v>
      </c>
      <c r="BX84" s="15">
        <v>147.59225429302157</v>
      </c>
      <c r="BY84" s="15">
        <v>223.45055840169957</v>
      </c>
      <c r="BZ84" s="15">
        <v>50.34363607946505</v>
      </c>
      <c r="CA84" s="15">
        <v>46.529479933092077</v>
      </c>
      <c r="CB84" s="15">
        <v>23.613629597553381</v>
      </c>
      <c r="CC84" s="15">
        <v>73.293617958787607</v>
      </c>
      <c r="CD84" s="15">
        <v>76.684303561084064</v>
      </c>
      <c r="CE84" s="15">
        <v>32.863618250647541</v>
      </c>
      <c r="CF84" s="15">
        <v>34.418673055483076</v>
      </c>
      <c r="CG84" s="15">
        <v>156.33586568793385</v>
      </c>
      <c r="CH84" s="15">
        <v>62.072597721150103</v>
      </c>
      <c r="CI84" s="15">
        <v>91.726391235228348</v>
      </c>
      <c r="CJ84" s="15">
        <v>117.09198456723173</v>
      </c>
      <c r="CK84" s="15">
        <v>50.981236524108745</v>
      </c>
      <c r="CL84" s="15">
        <v>32.21590629105205</v>
      </c>
      <c r="CM84" s="15">
        <v>99.992889167649722</v>
      </c>
      <c r="CN84" s="15">
        <v>99.217157578239949</v>
      </c>
      <c r="CO84" s="15">
        <v>108.65349325019312</v>
      </c>
      <c r="CQ84" s="15">
        <v>50.530516882899576</v>
      </c>
      <c r="CR84" s="15">
        <v>75.386908242547449</v>
      </c>
      <c r="CS84" s="15">
        <v>109.67585849236853</v>
      </c>
      <c r="CT84" s="15">
        <v>724.42057336353446</v>
      </c>
      <c r="CU84" s="15">
        <v>129.2483124450473</v>
      </c>
      <c r="CV84" s="15">
        <v>184.81343059876431</v>
      </c>
      <c r="CW84" s="15">
        <v>13.170634326495984</v>
      </c>
      <c r="CX84" s="15">
        <v>56.254078116164088</v>
      </c>
      <c r="CY84" s="15">
        <v>94.53441991609931</v>
      </c>
      <c r="CZ84" s="15">
        <v>64.02905915858048</v>
      </c>
      <c r="DA84" s="15">
        <v>4.8219989971774488</v>
      </c>
      <c r="DB84" s="15">
        <v>473.84812352496562</v>
      </c>
      <c r="DC84" s="15">
        <v>82.249963924188592</v>
      </c>
      <c r="DD84" s="15">
        <v>140.19418628475762</v>
      </c>
      <c r="DE84" s="15">
        <v>13.601821461308733</v>
      </c>
      <c r="DF84" s="15">
        <v>6.2176529753249739</v>
      </c>
      <c r="DG84" s="15">
        <v>6841.308289804866</v>
      </c>
      <c r="DH84" s="15">
        <v>98.056210742805803</v>
      </c>
      <c r="DI84" s="15">
        <v>323.65269862354785</v>
      </c>
      <c r="DJ84" s="15"/>
      <c r="DK84" s="15">
        <v>96.202386317811985</v>
      </c>
      <c r="DL84" s="15">
        <v>91.39706345486978</v>
      </c>
      <c r="DM84" s="15">
        <v>107.74799788257738</v>
      </c>
      <c r="DN84" s="15">
        <v>18.078789278652422</v>
      </c>
      <c r="DO84" s="15">
        <v>69.594870463912727</v>
      </c>
      <c r="DP84" s="15">
        <v>136.3204187731456</v>
      </c>
      <c r="DQ84" s="15">
        <v>96.318401053817013</v>
      </c>
      <c r="DR84" s="15">
        <v>84.34427185988379</v>
      </c>
      <c r="DS84" s="15">
        <v>180.04194699776201</v>
      </c>
      <c r="DT84" s="15">
        <v>136.7704837908137</v>
      </c>
      <c r="DV84" s="16">
        <v>41974</v>
      </c>
      <c r="DW84" s="15">
        <v>75.173347061345723</v>
      </c>
      <c r="DX84" s="15">
        <v>86.042987938252807</v>
      </c>
      <c r="DY84" s="15">
        <v>110.53970988901695</v>
      </c>
      <c r="DZ84" s="15">
        <v>113.00850759469226</v>
      </c>
      <c r="EA84" s="10">
        <v>384.76455248330774</v>
      </c>
      <c r="EC84" s="16">
        <v>41974</v>
      </c>
      <c r="ED84" s="28">
        <v>31.849191707089037</v>
      </c>
      <c r="EE84" s="28">
        <v>36.907308653390061</v>
      </c>
      <c r="EF84" s="28">
        <v>46.485032781397301</v>
      </c>
      <c r="EG84" s="28">
        <v>48.478043504679199</v>
      </c>
      <c r="EH84" s="28">
        <v>163.71957664655559</v>
      </c>
      <c r="EI84" s="28"/>
    </row>
    <row r="85" spans="1:139">
      <c r="A85" s="12" t="s">
        <v>150</v>
      </c>
      <c r="B85" s="15">
        <v>115.6265562114384</v>
      </c>
      <c r="C85" s="15">
        <v>51.427959637054677</v>
      </c>
      <c r="D85" s="15">
        <v>58.314166810312983</v>
      </c>
      <c r="E85" s="15">
        <v>131.16355038777399</v>
      </c>
      <c r="F85" s="15">
        <v>95.530348031833086</v>
      </c>
      <c r="G85" s="15">
        <v>123.15011546030961</v>
      </c>
      <c r="H85" s="15">
        <v>37.647642679900741</v>
      </c>
      <c r="I85" s="15">
        <v>61.611241984979216</v>
      </c>
      <c r="J85" s="15">
        <v>54.630933047079743</v>
      </c>
      <c r="K85" s="15">
        <v>53.276508671068548</v>
      </c>
      <c r="L85" s="15">
        <v>63.861201939339274</v>
      </c>
      <c r="M85" s="15">
        <v>72.153673451021433</v>
      </c>
      <c r="N85" s="15">
        <v>42.352934686807792</v>
      </c>
      <c r="O85" s="15">
        <v>58.018783664222561</v>
      </c>
      <c r="P85" s="15">
        <v>25.720776988791172</v>
      </c>
      <c r="Q85" s="15">
        <v>21.435336132162913</v>
      </c>
      <c r="R85" s="15">
        <v>60.525410292627569</v>
      </c>
      <c r="S85" s="15">
        <v>53.887623731658216</v>
      </c>
      <c r="T85" s="15">
        <v>112.69783804395726</v>
      </c>
      <c r="U85" s="15">
        <v>88.102773313553385</v>
      </c>
      <c r="V85" s="15">
        <v>89.774311761469789</v>
      </c>
      <c r="W85" s="15">
        <v>80.572374186988029</v>
      </c>
      <c r="X85" s="15">
        <v>31.970898784921197</v>
      </c>
      <c r="Y85" s="15">
        <v>28.234875630132901</v>
      </c>
      <c r="Z85" s="15">
        <v>71.945957875545758</v>
      </c>
      <c r="AA85" s="15">
        <v>81.669962449298666</v>
      </c>
      <c r="AB85" s="15">
        <v>119.74205044644711</v>
      </c>
      <c r="AC85" s="15">
        <v>79.238778125900495</v>
      </c>
      <c r="AD85" s="15">
        <v>86.834887227004657</v>
      </c>
      <c r="AE85" s="15">
        <v>59.933290530125994</v>
      </c>
      <c r="AG85" s="15">
        <v>73.134430718548003</v>
      </c>
      <c r="AH85" s="15">
        <v>93.062878997409655</v>
      </c>
      <c r="AI85" s="15">
        <v>156.04471915092714</v>
      </c>
      <c r="AJ85" s="15">
        <v>222.76730134435931</v>
      </c>
      <c r="AK85" s="15">
        <v>104.8398645553949</v>
      </c>
      <c r="AL85" s="15">
        <v>129.28021551510761</v>
      </c>
      <c r="AM85" s="15">
        <v>86.779156327543433</v>
      </c>
      <c r="AN85" s="15">
        <v>114.31936756608327</v>
      </c>
      <c r="AO85" s="15">
        <v>134.0490597595969</v>
      </c>
      <c r="AP85" s="15">
        <v>65.072820714351053</v>
      </c>
      <c r="AQ85" s="15">
        <v>68.003157063930544</v>
      </c>
      <c r="AR85" s="15">
        <v>330.13788170876694</v>
      </c>
      <c r="AS85" s="15">
        <v>80.718811636023077</v>
      </c>
      <c r="AT85" s="15">
        <v>96.015382590253509</v>
      </c>
      <c r="AU85" s="15">
        <v>64.909750924288019</v>
      </c>
      <c r="AV85" s="15">
        <v>38.072678697999017</v>
      </c>
      <c r="AW85" s="15">
        <v>327.64667973316961</v>
      </c>
      <c r="AX85" s="15">
        <v>152.60417582629071</v>
      </c>
      <c r="AY85" s="15">
        <v>176.13272341770369</v>
      </c>
      <c r="AZ85" s="15">
        <v>86.236040713726453</v>
      </c>
      <c r="BA85" s="15">
        <v>143.5868768839571</v>
      </c>
      <c r="BB85" s="15">
        <v>124.74542773013535</v>
      </c>
      <c r="BC85" s="15">
        <v>47.402438455195586</v>
      </c>
      <c r="BD85" s="15">
        <v>78.721023461455502</v>
      </c>
      <c r="BE85" s="15">
        <v>117.2230868876841</v>
      </c>
      <c r="BF85" s="15">
        <v>154.08194235185141</v>
      </c>
      <c r="BG85" s="15">
        <v>109.03988492791726</v>
      </c>
      <c r="BH85" s="15">
        <v>69.590100673061272</v>
      </c>
      <c r="BI85" s="15">
        <v>73.825589399689534</v>
      </c>
      <c r="BJ85" s="15">
        <v>110.29836856090374</v>
      </c>
      <c r="BL85" s="15">
        <v>36.573548328899221</v>
      </c>
      <c r="BM85" s="15">
        <v>84.74731523365125</v>
      </c>
      <c r="BN85" s="15">
        <v>144.54702159619788</v>
      </c>
      <c r="BO85" s="15">
        <v>112.46587703167299</v>
      </c>
      <c r="BP85" s="15">
        <v>86.689147431012657</v>
      </c>
      <c r="BQ85" s="15">
        <v>54.605741880702368</v>
      </c>
      <c r="BR85" s="15">
        <v>12.168734491315137</v>
      </c>
      <c r="BS85" s="15">
        <v>73.67556448388325</v>
      </c>
      <c r="BT85" s="15">
        <v>113.37491222157654</v>
      </c>
      <c r="BU85" s="15">
        <v>82.8587593206788</v>
      </c>
      <c r="BV85" s="15">
        <v>174.52136655767279</v>
      </c>
      <c r="BW85" s="15">
        <v>101.835896610033</v>
      </c>
      <c r="BX85" s="15">
        <v>155.3004681426419</v>
      </c>
      <c r="BY85" s="15">
        <v>224.43528932341326</v>
      </c>
      <c r="BZ85" s="15">
        <v>46.382072584904549</v>
      </c>
      <c r="CA85" s="15">
        <v>45.303364047761846</v>
      </c>
      <c r="CB85" s="15">
        <v>23.673689753567785</v>
      </c>
      <c r="CC85" s="15">
        <v>77.059744363395481</v>
      </c>
      <c r="CD85" s="15">
        <v>79.137888313033315</v>
      </c>
      <c r="CE85" s="15">
        <v>33.478262661227177</v>
      </c>
      <c r="CF85" s="15">
        <v>36.861958073160281</v>
      </c>
      <c r="CG85" s="15">
        <v>160.39328370571246</v>
      </c>
      <c r="CH85" s="15">
        <v>70.283375772065114</v>
      </c>
      <c r="CI85" s="15">
        <v>96.849822824640768</v>
      </c>
      <c r="CJ85" s="15">
        <v>119.22988053543155</v>
      </c>
      <c r="CK85" s="15">
        <v>51.191194708455242</v>
      </c>
      <c r="CL85" s="15">
        <v>33.425843027008746</v>
      </c>
      <c r="CM85" s="15">
        <v>99.34349195660235</v>
      </c>
      <c r="CN85" s="15">
        <v>99.796254270414735</v>
      </c>
      <c r="CO85" s="15">
        <v>111.06099581927245</v>
      </c>
      <c r="CQ85" s="15">
        <v>52.173722315654977</v>
      </c>
      <c r="CR85" s="15">
        <v>72.38534538392679</v>
      </c>
      <c r="CS85" s="15">
        <v>112.39626683740059</v>
      </c>
      <c r="CT85" s="15">
        <v>750.83665520667967</v>
      </c>
      <c r="CU85" s="15">
        <v>133.90275269359159</v>
      </c>
      <c r="CV85" s="15">
        <v>192.65286715078693</v>
      </c>
      <c r="CW85" s="15">
        <v>14.848635235732011</v>
      </c>
      <c r="CX85" s="15">
        <v>56.34047760129878</v>
      </c>
      <c r="CY85" s="15">
        <v>97.137880197881117</v>
      </c>
      <c r="CZ85" s="15">
        <v>67.542525332258279</v>
      </c>
      <c r="DA85" s="15">
        <v>43.563535911602209</v>
      </c>
      <c r="DB85" s="15">
        <v>471.49434216073098</v>
      </c>
      <c r="DC85" s="15">
        <v>83.151032696435422</v>
      </c>
      <c r="DD85" s="15">
        <v>141.7257823454037</v>
      </c>
      <c r="DE85" s="15">
        <v>15.769485500624574</v>
      </c>
      <c r="DF85" s="15">
        <v>6.3717627174090854</v>
      </c>
      <c r="DG85" s="15">
        <v>7632.0055814625493</v>
      </c>
      <c r="DH85" s="15">
        <v>115.97120993974474</v>
      </c>
      <c r="DI85" s="15">
        <v>328.84848502833199</v>
      </c>
      <c r="DJ85" s="15"/>
      <c r="DK85" s="15">
        <v>97.258612647008874</v>
      </c>
      <c r="DL85" s="15">
        <v>89.806046453241535</v>
      </c>
      <c r="DM85" s="15">
        <v>112.01455190403836</v>
      </c>
      <c r="DN85" s="15">
        <v>16.892608782041169</v>
      </c>
      <c r="DO85" s="15">
        <v>66.599923235618675</v>
      </c>
      <c r="DP85" s="15">
        <v>138.1969691959886</v>
      </c>
      <c r="DQ85" s="15">
        <v>95.783706648357651</v>
      </c>
      <c r="DR85" s="15">
        <v>83.400522565585831</v>
      </c>
      <c r="DS85" s="15">
        <v>176.58402995221817</v>
      </c>
      <c r="DT85" s="15">
        <v>141.39877392694609</v>
      </c>
      <c r="DV85" s="16">
        <v>42064</v>
      </c>
      <c r="DW85" s="15">
        <v>74.827548414489144</v>
      </c>
      <c r="DX85" s="15">
        <v>88.219438739899743</v>
      </c>
      <c r="DY85" s="15">
        <v>111.26807865834225</v>
      </c>
      <c r="DZ85" s="15">
        <v>114.13263899826714</v>
      </c>
      <c r="EA85" s="10">
        <v>388.44770481099829</v>
      </c>
      <c r="EC85" s="16">
        <v>42064</v>
      </c>
      <c r="ED85" s="28">
        <v>30.547058337005041</v>
      </c>
      <c r="EE85" s="28">
        <v>35.748874714010746</v>
      </c>
      <c r="EF85" s="28">
        <v>45.007570806790184</v>
      </c>
      <c r="EG85" s="28">
        <v>46.795563161167344</v>
      </c>
      <c r="EH85" s="28">
        <v>158.09906701897333</v>
      </c>
      <c r="EI85" s="28"/>
    </row>
    <row r="86" spans="1:139">
      <c r="A86" s="12" t="s">
        <v>151</v>
      </c>
      <c r="B86" s="15">
        <v>117.99006878396216</v>
      </c>
      <c r="C86" s="15">
        <v>51.250302754624023</v>
      </c>
      <c r="D86" s="15">
        <v>58.145776151265629</v>
      </c>
      <c r="E86" s="15">
        <v>129.77315958322686</v>
      </c>
      <c r="F86" s="15">
        <v>97.454201655857503</v>
      </c>
      <c r="G86" s="15">
        <v>120.98976557450729</v>
      </c>
      <c r="H86" s="15">
        <v>38.036097388155177</v>
      </c>
      <c r="I86" s="15">
        <v>61.986884932031394</v>
      </c>
      <c r="J86" s="15">
        <v>54.780234075002923</v>
      </c>
      <c r="K86" s="15">
        <v>53.208037817116484</v>
      </c>
      <c r="L86" s="15">
        <v>63.424876833406621</v>
      </c>
      <c r="M86" s="15">
        <v>66.634405465842903</v>
      </c>
      <c r="N86" s="15">
        <v>42.246994775779896</v>
      </c>
      <c r="O86" s="15">
        <v>57.656580395267213</v>
      </c>
      <c r="P86" s="15">
        <v>25.179945601698289</v>
      </c>
      <c r="Q86" s="15">
        <v>21.706584959123635</v>
      </c>
      <c r="R86" s="15">
        <v>58.4856142897494</v>
      </c>
      <c r="S86" s="15">
        <v>52.907567618348118</v>
      </c>
      <c r="T86" s="15">
        <v>111.9169657717795</v>
      </c>
      <c r="U86" s="15">
        <v>88.504375659199468</v>
      </c>
      <c r="V86" s="15">
        <v>91.441492167730871</v>
      </c>
      <c r="W86" s="15">
        <v>79.311910722090715</v>
      </c>
      <c r="X86" s="15">
        <v>32.527787356063989</v>
      </c>
      <c r="Y86" s="15">
        <v>28.078183054245603</v>
      </c>
      <c r="Z86" s="15">
        <v>71.317421319642747</v>
      </c>
      <c r="AA86" s="15">
        <v>81.983137905571596</v>
      </c>
      <c r="AB86" s="15">
        <v>120.65411537750234</v>
      </c>
      <c r="AC86" s="15">
        <v>79.009046010211236</v>
      </c>
      <c r="AD86" s="15">
        <v>86.583053344251496</v>
      </c>
      <c r="AE86" s="15">
        <v>59.617451350921655</v>
      </c>
      <c r="AG86" s="15">
        <v>73.348648785219268</v>
      </c>
      <c r="AH86" s="15">
        <v>91.528777934652254</v>
      </c>
      <c r="AI86" s="15">
        <v>147.20829521195486</v>
      </c>
      <c r="AJ86" s="15">
        <v>222.42852681486528</v>
      </c>
      <c r="AK86" s="15">
        <v>105.32402935338274</v>
      </c>
      <c r="AL86" s="15">
        <v>128.43259656642743</v>
      </c>
      <c r="AM86" s="15">
        <v>87.340327120278701</v>
      </c>
      <c r="AN86" s="15">
        <v>117.30183802412407</v>
      </c>
      <c r="AO86" s="15">
        <v>134.19892606072418</v>
      </c>
      <c r="AP86" s="15">
        <v>65.014127663005695</v>
      </c>
      <c r="AQ86" s="15">
        <v>67.194845604897353</v>
      </c>
      <c r="AR86" s="15">
        <v>299.93459372983671</v>
      </c>
      <c r="AS86" s="15">
        <v>80.02784622289802</v>
      </c>
      <c r="AT86" s="15">
        <v>93.970108995908689</v>
      </c>
      <c r="AU86" s="15">
        <v>64.830171155632215</v>
      </c>
      <c r="AV86" s="15">
        <v>38.305481364985965</v>
      </c>
      <c r="AW86" s="15">
        <v>326.51568576468452</v>
      </c>
      <c r="AX86" s="15">
        <v>152.221349207027</v>
      </c>
      <c r="AY86" s="15">
        <v>174.51815748307277</v>
      </c>
      <c r="AZ86" s="15">
        <v>86.08300110358644</v>
      </c>
      <c r="BA86" s="15">
        <v>146.20018925221268</v>
      </c>
      <c r="BB86" s="15">
        <v>122.80423911130789</v>
      </c>
      <c r="BC86" s="15">
        <v>47.753284426390259</v>
      </c>
      <c r="BD86" s="15">
        <v>76.567340934604971</v>
      </c>
      <c r="BE86" s="15">
        <v>113.57480140044962</v>
      </c>
      <c r="BF86" s="15">
        <v>152.17218266775225</v>
      </c>
      <c r="BG86" s="15">
        <v>107.25201582264536</v>
      </c>
      <c r="BH86" s="15">
        <v>70.291327646919243</v>
      </c>
      <c r="BI86" s="15">
        <v>70.484226343736552</v>
      </c>
      <c r="BJ86" s="15">
        <v>109.4962586458567</v>
      </c>
      <c r="BL86" s="15">
        <v>35.542550293881661</v>
      </c>
      <c r="BM86" s="15">
        <v>85.804500262879628</v>
      </c>
      <c r="BN86" s="15">
        <v>138.47343702348275</v>
      </c>
      <c r="BO86" s="15">
        <v>114.4706583766289</v>
      </c>
      <c r="BP86" s="15">
        <v>86.418855274129399</v>
      </c>
      <c r="BQ86" s="15">
        <v>50.591566269174642</v>
      </c>
      <c r="BR86" s="15">
        <v>12.025901942645699</v>
      </c>
      <c r="BS86" s="15">
        <v>71.108079647712046</v>
      </c>
      <c r="BT86" s="15">
        <v>108.5859064086099</v>
      </c>
      <c r="BU86" s="15">
        <v>78.856213651925302</v>
      </c>
      <c r="BV86" s="15">
        <v>174.72350931782054</v>
      </c>
      <c r="BW86" s="15">
        <v>91.899786987687719</v>
      </c>
      <c r="BX86" s="15">
        <v>148.24321477315405</v>
      </c>
      <c r="BY86" s="15">
        <v>223.37410526029001</v>
      </c>
      <c r="BZ86" s="15">
        <v>45.06103224094467</v>
      </c>
      <c r="CA86" s="15">
        <v>42.94816903699887</v>
      </c>
      <c r="CB86" s="15">
        <v>22.755629048640742</v>
      </c>
      <c r="CC86" s="15">
        <v>71.79245202449377</v>
      </c>
      <c r="CD86" s="15">
        <v>74.240758645351846</v>
      </c>
      <c r="CE86" s="15">
        <v>31.185479897215785</v>
      </c>
      <c r="CF86" s="15">
        <v>36.535510801746099</v>
      </c>
      <c r="CG86" s="15">
        <v>152.62390091332753</v>
      </c>
      <c r="CH86" s="15">
        <v>69.608560723272404</v>
      </c>
      <c r="CI86" s="15">
        <v>93.418106759630888</v>
      </c>
      <c r="CJ86" s="15">
        <v>114.15082553618083</v>
      </c>
      <c r="CK86" s="15">
        <v>49.734801180409747</v>
      </c>
      <c r="CL86" s="15">
        <v>32.105390783791648</v>
      </c>
      <c r="CM86" s="15">
        <v>99.453213113940464</v>
      </c>
      <c r="CN86" s="15">
        <v>97.550957309403415</v>
      </c>
      <c r="CO86" s="15">
        <v>106.31173140489508</v>
      </c>
      <c r="CQ86" s="15">
        <v>52.391909596108363</v>
      </c>
      <c r="CR86" s="15">
        <v>69.100420016658887</v>
      </c>
      <c r="CS86" s="15">
        <v>110.67837755413237</v>
      </c>
      <c r="CT86" s="15">
        <v>769.24168866933542</v>
      </c>
      <c r="CU86" s="15">
        <v>132.35328563892458</v>
      </c>
      <c r="CV86" s="15">
        <v>184.62230378700892</v>
      </c>
      <c r="CW86" s="15">
        <v>15.499832700218475</v>
      </c>
      <c r="CX86" s="15">
        <v>54.740091901206199</v>
      </c>
      <c r="CY86" s="15">
        <v>94.552759726082044</v>
      </c>
      <c r="CZ86" s="15">
        <v>62.702633692040465</v>
      </c>
      <c r="DA86" s="15">
        <v>53.616644682698059</v>
      </c>
      <c r="DB86" s="15">
        <v>441.36946587825594</v>
      </c>
      <c r="DC86" s="15">
        <v>79.759520996113125</v>
      </c>
      <c r="DD86" s="15">
        <v>139.35496248488269</v>
      </c>
      <c r="DE86" s="15">
        <v>15.705851134403609</v>
      </c>
      <c r="DF86" s="15">
        <v>6.507788880001085</v>
      </c>
      <c r="DG86" s="15">
        <v>7377.9903590207878</v>
      </c>
      <c r="DH86" s="15">
        <v>111.40907499295419</v>
      </c>
      <c r="DI86" s="15">
        <v>325.33718306998838</v>
      </c>
      <c r="DJ86" s="15"/>
      <c r="DK86" s="15">
        <v>94.41525158394839</v>
      </c>
      <c r="DL86" s="15">
        <v>89.518019628879088</v>
      </c>
      <c r="DM86" s="15">
        <v>111.6468086360962</v>
      </c>
      <c r="DN86" s="15">
        <v>14.70337148308894</v>
      </c>
      <c r="DO86" s="15">
        <v>62.504964988759951</v>
      </c>
      <c r="DP86" s="15">
        <v>135.01972084615943</v>
      </c>
      <c r="DQ86" s="15">
        <v>95.390651906297848</v>
      </c>
      <c r="DR86" s="15">
        <v>83.045362773087433</v>
      </c>
      <c r="DS86" s="15">
        <v>165.9157964493445</v>
      </c>
      <c r="DT86" s="15">
        <v>136.44990828104503</v>
      </c>
      <c r="DV86" s="16">
        <v>42156</v>
      </c>
      <c r="DW86" s="15">
        <v>74.743169886558576</v>
      </c>
      <c r="DX86" s="15">
        <v>87.86073812751367</v>
      </c>
      <c r="DY86" s="15">
        <v>109.62322232416993</v>
      </c>
      <c r="DZ86" s="15">
        <v>111.50879101154976</v>
      </c>
      <c r="EA86" s="10">
        <v>383.73592134979197</v>
      </c>
      <c r="EC86" s="16">
        <v>42156</v>
      </c>
      <c r="ED86" s="28">
        <v>31.223652009498675</v>
      </c>
      <c r="EE86" s="28">
        <v>36.435974607892049</v>
      </c>
      <c r="EF86" s="28">
        <v>45.223177452338696</v>
      </c>
      <c r="EG86" s="28">
        <v>47.042442162385008</v>
      </c>
      <c r="EH86" s="28">
        <v>159.92524623211443</v>
      </c>
      <c r="EI86" s="28"/>
    </row>
    <row r="87" spans="1:139">
      <c r="A87" s="12" t="s">
        <v>152</v>
      </c>
      <c r="B87" s="15">
        <v>118.84884873229096</v>
      </c>
      <c r="C87" s="15">
        <v>50.957950904650062</v>
      </c>
      <c r="D87" s="15">
        <v>58.221807040556037</v>
      </c>
      <c r="E87" s="15">
        <v>128.58328581027288</v>
      </c>
      <c r="F87" s="15">
        <v>99.306851786877843</v>
      </c>
      <c r="G87" s="15">
        <v>120.54885307309367</v>
      </c>
      <c r="H87" s="15">
        <v>38.141270823486991</v>
      </c>
      <c r="I87" s="15">
        <v>62.256792663066776</v>
      </c>
      <c r="J87" s="15">
        <v>55.055019956763019</v>
      </c>
      <c r="K87" s="15">
        <v>53.24306224240587</v>
      </c>
      <c r="L87" s="15">
        <v>62.979809437386571</v>
      </c>
      <c r="M87" s="15">
        <v>60.622284168238096</v>
      </c>
      <c r="N87" s="15">
        <v>42.058617074615981</v>
      </c>
      <c r="O87" s="15">
        <v>57.272834579281664</v>
      </c>
      <c r="P87" s="15">
        <v>24.580382443521305</v>
      </c>
      <c r="Q87" s="15">
        <v>22.128558280635559</v>
      </c>
      <c r="R87" s="15">
        <v>59.989745342676471</v>
      </c>
      <c r="S87" s="15">
        <v>52.022643474889627</v>
      </c>
      <c r="T87" s="15">
        <v>111.22078005376062</v>
      </c>
      <c r="U87" s="15">
        <v>88.995226855072517</v>
      </c>
      <c r="V87" s="15">
        <v>92.885403341052481</v>
      </c>
      <c r="W87" s="15">
        <v>78.296459231570253</v>
      </c>
      <c r="X87" s="15">
        <v>33.185566527349231</v>
      </c>
      <c r="Y87" s="15">
        <v>27.878068907258474</v>
      </c>
      <c r="Z87" s="15">
        <v>69.250739633171975</v>
      </c>
      <c r="AA87" s="15">
        <v>81.968551292345097</v>
      </c>
      <c r="AB87" s="15">
        <v>121.46409596056718</v>
      </c>
      <c r="AC87" s="15">
        <v>78.429907466176573</v>
      </c>
      <c r="AD87" s="15">
        <v>86.698570667203825</v>
      </c>
      <c r="AE87" s="15">
        <v>59.315290697987237</v>
      </c>
      <c r="AG87" s="15">
        <v>75.394169230929521</v>
      </c>
      <c r="AH87" s="15">
        <v>91.662224929566761</v>
      </c>
      <c r="AI87" s="15">
        <v>153.22841391460918</v>
      </c>
      <c r="AJ87" s="15">
        <v>221.53839204548666</v>
      </c>
      <c r="AK87" s="15">
        <v>107.31747782066061</v>
      </c>
      <c r="AL87" s="15">
        <v>131.05813743017654</v>
      </c>
      <c r="AM87" s="15">
        <v>87.679122185570819</v>
      </c>
      <c r="AN87" s="15">
        <v>119.62372503642753</v>
      </c>
      <c r="AO87" s="15">
        <v>134.41587324952607</v>
      </c>
      <c r="AP87" s="15">
        <v>64.894563410221465</v>
      </c>
      <c r="AQ87" s="15">
        <v>66.419578039927401</v>
      </c>
      <c r="AR87" s="15">
        <v>275.84365007788801</v>
      </c>
      <c r="AS87" s="15">
        <v>79.263533737484238</v>
      </c>
      <c r="AT87" s="15">
        <v>93.74595769396511</v>
      </c>
      <c r="AU87" s="15">
        <v>64.715217774642923</v>
      </c>
      <c r="AV87" s="15">
        <v>38.736090081482502</v>
      </c>
      <c r="AW87" s="15">
        <v>326.58111211015586</v>
      </c>
      <c r="AX87" s="15">
        <v>149.70960733329349</v>
      </c>
      <c r="AY87" s="15">
        <v>171.09594113153858</v>
      </c>
      <c r="AZ87" s="15">
        <v>86.403171909619886</v>
      </c>
      <c r="BA87" s="15">
        <v>149.57831422801911</v>
      </c>
      <c r="BB87" s="15">
        <v>120.96707083111234</v>
      </c>
      <c r="BC87" s="15">
        <v>47.499414410935394</v>
      </c>
      <c r="BD87" s="15">
        <v>73.080516080924113</v>
      </c>
      <c r="BE87" s="15">
        <v>111.91705974584578</v>
      </c>
      <c r="BF87" s="15">
        <v>150.84936722732471</v>
      </c>
      <c r="BG87" s="15">
        <v>107.71092016924773</v>
      </c>
      <c r="BH87" s="15">
        <v>70.652007224056632</v>
      </c>
      <c r="BI87" s="15">
        <v>70.521322489540182</v>
      </c>
      <c r="BJ87" s="15">
        <v>109.18982769552009</v>
      </c>
      <c r="BL87" s="15">
        <v>38.088450061683268</v>
      </c>
      <c r="BM87" s="15">
        <v>85.893726314803004</v>
      </c>
      <c r="BN87" s="15">
        <v>137.87408701712945</v>
      </c>
      <c r="BO87" s="15">
        <v>114.05534507388191</v>
      </c>
      <c r="BP87" s="15">
        <v>87.036439276226758</v>
      </c>
      <c r="BQ87" s="15">
        <v>49.799927903552934</v>
      </c>
      <c r="BR87" s="15">
        <v>11.825353128334559</v>
      </c>
      <c r="BS87" s="15">
        <v>69.278020627982059</v>
      </c>
      <c r="BT87" s="15">
        <v>109.15844220675947</v>
      </c>
      <c r="BU87" s="15">
        <v>78.725098539647433</v>
      </c>
      <c r="BV87" s="15">
        <v>177.13588929219603</v>
      </c>
      <c r="BW87" s="15">
        <v>86.021152742477653</v>
      </c>
      <c r="BX87" s="15">
        <v>149.84760776091284</v>
      </c>
      <c r="BY87" s="15">
        <v>220.74528319562324</v>
      </c>
      <c r="BZ87" s="15">
        <v>46.446014607160876</v>
      </c>
      <c r="CA87" s="15">
        <v>43.472439265982736</v>
      </c>
      <c r="CB87" s="15">
        <v>22.82590118374414</v>
      </c>
      <c r="CC87" s="15">
        <v>70.571193142424676</v>
      </c>
      <c r="CD87" s="15">
        <v>73.312254739039417</v>
      </c>
      <c r="CE87" s="15">
        <v>30.756344422417296</v>
      </c>
      <c r="CF87" s="15">
        <v>38.524006178271762</v>
      </c>
      <c r="CG87" s="15">
        <v>156.14309715465529</v>
      </c>
      <c r="CH87" s="15">
        <v>70.164002922247718</v>
      </c>
      <c r="CI87" s="15">
        <v>96.466329200392636</v>
      </c>
      <c r="CJ87" s="15">
        <v>115.05286043100934</v>
      </c>
      <c r="CK87" s="15">
        <v>48.628723942460148</v>
      </c>
      <c r="CL87" s="15">
        <v>32.019554667342412</v>
      </c>
      <c r="CM87" s="15">
        <v>99.073500412916218</v>
      </c>
      <c r="CN87" s="15">
        <v>98.857971069229905</v>
      </c>
      <c r="CO87" s="15">
        <v>106.62690732818966</v>
      </c>
      <c r="CQ87" s="15">
        <v>54.96882742965564</v>
      </c>
      <c r="CR87" s="15">
        <v>67.341517844068676</v>
      </c>
      <c r="CS87" s="15">
        <v>109.99404655305102</v>
      </c>
      <c r="CT87" s="15">
        <v>784.61043324092236</v>
      </c>
      <c r="CU87" s="15">
        <v>138.43506591148312</v>
      </c>
      <c r="CV87" s="15">
        <v>183.8151970709213</v>
      </c>
      <c r="CW87" s="15">
        <v>16.848813810375322</v>
      </c>
      <c r="CX87" s="15">
        <v>55.845547270078001</v>
      </c>
      <c r="CY87" s="15">
        <v>90.220934692401627</v>
      </c>
      <c r="CZ87" s="15">
        <v>62.415662389673919</v>
      </c>
      <c r="DA87" s="15">
        <v>51.787658802177859</v>
      </c>
      <c r="DB87" s="15">
        <v>403.62302205460361</v>
      </c>
      <c r="DC87" s="15">
        <v>77.597581172037621</v>
      </c>
      <c r="DD87" s="15">
        <v>139.82541734584902</v>
      </c>
      <c r="DE87" s="15">
        <v>15.825107749340791</v>
      </c>
      <c r="DF87" s="15">
        <v>6.3824090642872369</v>
      </c>
      <c r="DG87" s="15">
        <v>7457.510050307269</v>
      </c>
      <c r="DH87" s="15">
        <v>92.618884900830295</v>
      </c>
      <c r="DI87" s="15">
        <v>327.68832251706988</v>
      </c>
      <c r="DJ87" s="15"/>
      <c r="DK87" s="15">
        <v>97.545098559429363</v>
      </c>
      <c r="DL87" s="15">
        <v>86.179015386137849</v>
      </c>
      <c r="DM87" s="15">
        <v>113.34697386563487</v>
      </c>
      <c r="DN87" s="15">
        <v>15.14747310937844</v>
      </c>
      <c r="DO87" s="15">
        <v>60.216405453158437</v>
      </c>
      <c r="DP87" s="15">
        <v>131.68074937130996</v>
      </c>
      <c r="DQ87" s="15">
        <v>94.97858793280173</v>
      </c>
      <c r="DR87" s="15">
        <v>82.759646265219459</v>
      </c>
      <c r="DS87" s="15">
        <v>167.44522499611821</v>
      </c>
      <c r="DT87" s="15">
        <v>134.56390748700312</v>
      </c>
      <c r="DV87" s="16">
        <v>42248</v>
      </c>
      <c r="DW87" s="15">
        <v>74.488923443261399</v>
      </c>
      <c r="DX87" s="15">
        <v>88.086567999113868</v>
      </c>
      <c r="DY87" s="15">
        <v>109.42995249830373</v>
      </c>
      <c r="DZ87" s="15">
        <v>111.25180130259162</v>
      </c>
      <c r="EA87" s="10">
        <v>383.25724524327063</v>
      </c>
      <c r="EC87" s="16">
        <v>42248</v>
      </c>
      <c r="ED87" s="28">
        <v>30.938378878966869</v>
      </c>
      <c r="EE87" s="28">
        <v>36.419487446253711</v>
      </c>
      <c r="EF87" s="28">
        <v>45.205138052601285</v>
      </c>
      <c r="EG87" s="28">
        <v>46.902638731201684</v>
      </c>
      <c r="EH87" s="28">
        <v>159.46564310902355</v>
      </c>
      <c r="EI87" s="28"/>
    </row>
    <row r="88" spans="1:139">
      <c r="A88" s="12" t="s">
        <v>153</v>
      </c>
      <c r="B88" s="15">
        <v>119.78401393033246</v>
      </c>
      <c r="C88" s="15">
        <v>50.879638908010421</v>
      </c>
      <c r="D88" s="15">
        <v>58.398947926690838</v>
      </c>
      <c r="E88" s="15">
        <v>126.42666072224699</v>
      </c>
      <c r="F88" s="15">
        <v>100.70712972652794</v>
      </c>
      <c r="G88" s="15">
        <v>119.81443818868162</v>
      </c>
      <c r="H88" s="15">
        <v>38.438785010474049</v>
      </c>
      <c r="I88" s="15">
        <v>62.332710457222603</v>
      </c>
      <c r="J88" s="15">
        <v>55.185390944444087</v>
      </c>
      <c r="K88" s="15">
        <v>53.138850300985638</v>
      </c>
      <c r="L88" s="15">
        <v>62.641762310675972</v>
      </c>
      <c r="M88" s="15">
        <v>55.726742529303365</v>
      </c>
      <c r="N88" s="15">
        <v>41.859516221849326</v>
      </c>
      <c r="O88" s="15">
        <v>57.025673546797563</v>
      </c>
      <c r="P88" s="15">
        <v>24.035253332465288</v>
      </c>
      <c r="Q88" s="15">
        <v>22.289566164642782</v>
      </c>
      <c r="R88" s="15">
        <v>59.808789331834802</v>
      </c>
      <c r="S88" s="15">
        <v>50.746695662873087</v>
      </c>
      <c r="T88" s="15">
        <v>110.82987239197661</v>
      </c>
      <c r="U88" s="15">
        <v>89.669163669600806</v>
      </c>
      <c r="V88" s="15">
        <v>94.610283168747642</v>
      </c>
      <c r="W88" s="15">
        <v>77.048875652984862</v>
      </c>
      <c r="X88" s="15">
        <v>33.595810686595797</v>
      </c>
      <c r="Y88" s="15">
        <v>27.719867586749462</v>
      </c>
      <c r="Z88" s="15">
        <v>67.99695202264742</v>
      </c>
      <c r="AA88" s="15">
        <v>82.109845012108622</v>
      </c>
      <c r="AB88" s="15">
        <v>122.28924752816739</v>
      </c>
      <c r="AC88" s="15">
        <v>77.941894397151188</v>
      </c>
      <c r="AD88" s="15">
        <v>86.589106287460993</v>
      </c>
      <c r="AE88" s="15">
        <v>59.00532368879869</v>
      </c>
      <c r="AG88" s="15">
        <v>75.54208609536272</v>
      </c>
      <c r="AH88" s="15">
        <v>91.541698979636294</v>
      </c>
      <c r="AI88" s="15">
        <v>148.79661915858134</v>
      </c>
      <c r="AJ88" s="15">
        <v>220.90949621043245</v>
      </c>
      <c r="AK88" s="15">
        <v>108.5840273587612</v>
      </c>
      <c r="AL88" s="15">
        <v>130.68963446623184</v>
      </c>
      <c r="AM88" s="15">
        <v>85.668981301885324</v>
      </c>
      <c r="AN88" s="15">
        <v>115.64633252122904</v>
      </c>
      <c r="AO88" s="15">
        <v>136.3929347860678</v>
      </c>
      <c r="AP88" s="15">
        <v>64.133095190844742</v>
      </c>
      <c r="AQ88" s="15">
        <v>66.629563795169432</v>
      </c>
      <c r="AR88" s="15">
        <v>266.83561617811893</v>
      </c>
      <c r="AS88" s="15">
        <v>77.121304808282844</v>
      </c>
      <c r="AT88" s="15">
        <v>94.364019713310967</v>
      </c>
      <c r="AU88" s="15">
        <v>61.595677153692151</v>
      </c>
      <c r="AV88" s="15">
        <v>37.616675722189072</v>
      </c>
      <c r="AW88" s="15">
        <v>328.95850817229666</v>
      </c>
      <c r="AX88" s="15">
        <v>149.27911282812047</v>
      </c>
      <c r="AY88" s="15">
        <v>169.38914505812352</v>
      </c>
      <c r="AZ88" s="15">
        <v>85.616468297335416</v>
      </c>
      <c r="BA88" s="15">
        <v>152.99322755251049</v>
      </c>
      <c r="BB88" s="15">
        <v>119.6517562427245</v>
      </c>
      <c r="BC88" s="15">
        <v>48.452611701702502</v>
      </c>
      <c r="BD88" s="15">
        <v>68.093728803675063</v>
      </c>
      <c r="BE88" s="15">
        <v>109.80440444785788</v>
      </c>
      <c r="BF88" s="15">
        <v>154.25933208353828</v>
      </c>
      <c r="BG88" s="15">
        <v>110.97273918333717</v>
      </c>
      <c r="BH88" s="15">
        <v>71.101993494021542</v>
      </c>
      <c r="BI88" s="15">
        <v>70.813816568262951</v>
      </c>
      <c r="BJ88" s="15">
        <v>107.94698523348617</v>
      </c>
      <c r="BL88" s="15">
        <v>37.580587376154988</v>
      </c>
      <c r="BM88" s="15">
        <v>84.889438814484336</v>
      </c>
      <c r="BN88" s="15">
        <v>135.74097494366464</v>
      </c>
      <c r="BO88" s="15">
        <v>110.78354881854659</v>
      </c>
      <c r="BP88" s="15">
        <v>89.50966142678935</v>
      </c>
      <c r="BQ88" s="15">
        <v>47.591309214398287</v>
      </c>
      <c r="BR88" s="15">
        <v>12.544611684382032</v>
      </c>
      <c r="BS88" s="15">
        <v>70.806821676088646</v>
      </c>
      <c r="BT88" s="15">
        <v>108.66435232962755</v>
      </c>
      <c r="BU88" s="15">
        <v>77.836210888403784</v>
      </c>
      <c r="BV88" s="15">
        <v>182.57849812876589</v>
      </c>
      <c r="BW88" s="15">
        <v>78.723000056991964</v>
      </c>
      <c r="BX88" s="15">
        <v>148.27330032061667</v>
      </c>
      <c r="BY88" s="15">
        <v>218.55100176123224</v>
      </c>
      <c r="BZ88" s="15">
        <v>46.239481779267912</v>
      </c>
      <c r="CA88" s="15">
        <v>47.827611402999302</v>
      </c>
      <c r="CB88" s="15">
        <v>22.746009974601368</v>
      </c>
      <c r="CC88" s="15">
        <v>67.732283921410158</v>
      </c>
      <c r="CD88" s="15">
        <v>72.443999408765919</v>
      </c>
      <c r="CE88" s="15">
        <v>31.347189381445347</v>
      </c>
      <c r="CF88" s="15">
        <v>39.664230493872083</v>
      </c>
      <c r="CG88" s="15">
        <v>153.17850886857502</v>
      </c>
      <c r="CH88" s="15">
        <v>68.183111362001441</v>
      </c>
      <c r="CI88" s="15">
        <v>96.143552057767096</v>
      </c>
      <c r="CJ88" s="15">
        <v>114.66806172386032</v>
      </c>
      <c r="CK88" s="15">
        <v>48.737382215424127</v>
      </c>
      <c r="CL88" s="15">
        <v>32.089512914846324</v>
      </c>
      <c r="CM88" s="15">
        <v>100.45512957689169</v>
      </c>
      <c r="CN88" s="15">
        <v>97.634458755292826</v>
      </c>
      <c r="CO88" s="15">
        <v>105.7343758082331</v>
      </c>
      <c r="CQ88" s="15">
        <v>55.103729830649783</v>
      </c>
      <c r="CR88" s="15">
        <v>65.777588014720195</v>
      </c>
      <c r="CS88" s="15">
        <v>104.81640312838223</v>
      </c>
      <c r="CT88" s="15">
        <v>823.45630851538124</v>
      </c>
      <c r="CU88" s="15">
        <v>142.09534469999363</v>
      </c>
      <c r="CV88" s="15">
        <v>183.57224011826412</v>
      </c>
      <c r="CW88" s="15">
        <v>16.496625029094574</v>
      </c>
      <c r="CX88" s="15">
        <v>54.671807365707124</v>
      </c>
      <c r="CY88" s="15">
        <v>88.082725122771095</v>
      </c>
      <c r="CZ88" s="15">
        <v>59.591850234834951</v>
      </c>
      <c r="DA88" s="15">
        <v>44.555816159057734</v>
      </c>
      <c r="DB88" s="15">
        <v>418.43538061133376</v>
      </c>
      <c r="DC88" s="15">
        <v>74.365174163035746</v>
      </c>
      <c r="DD88" s="15">
        <v>139.36677419426786</v>
      </c>
      <c r="DE88" s="15">
        <v>16.210673654400154</v>
      </c>
      <c r="DF88" s="15">
        <v>5.9776083250138514</v>
      </c>
      <c r="DG88" s="15">
        <v>7601.3006170351982</v>
      </c>
      <c r="DH88" s="15">
        <v>71.413495039868124</v>
      </c>
      <c r="DI88" s="15">
        <v>325.16628458646943</v>
      </c>
      <c r="DJ88" s="15"/>
      <c r="DK88" s="15">
        <v>100.26049595183413</v>
      </c>
      <c r="DL88" s="15">
        <v>84.397250730608548</v>
      </c>
      <c r="DM88" s="15">
        <v>114.88325273759095</v>
      </c>
      <c r="DN88" s="15">
        <v>14.006966896351466</v>
      </c>
      <c r="DO88" s="15">
        <v>58.568563721834501</v>
      </c>
      <c r="DP88" s="15">
        <v>123.67571222470954</v>
      </c>
      <c r="DQ88" s="15">
        <v>94.590111711504562</v>
      </c>
      <c r="DR88" s="15">
        <v>81.39187886383101</v>
      </c>
      <c r="DS88" s="15">
        <v>165.21068736146523</v>
      </c>
      <c r="DT88" s="15">
        <v>134.56193005303533</v>
      </c>
      <c r="DV88" s="16">
        <v>42339</v>
      </c>
      <c r="DW88" s="15">
        <v>74.262338645109679</v>
      </c>
      <c r="DX88" s="15">
        <v>88.191686233295286</v>
      </c>
      <c r="DY88" s="15">
        <v>109.54293090365648</v>
      </c>
      <c r="DZ88" s="15">
        <v>110.49405932057837</v>
      </c>
      <c r="EA88" s="10">
        <v>382.49101510263984</v>
      </c>
      <c r="EC88" s="16">
        <v>42339</v>
      </c>
      <c r="ED88" s="28">
        <v>30.808940330447296</v>
      </c>
      <c r="EE88" s="28">
        <v>36.373264643479622</v>
      </c>
      <c r="EF88" s="28">
        <v>45.203486124971164</v>
      </c>
      <c r="EG88" s="28">
        <v>46.228262988666771</v>
      </c>
      <c r="EH88" s="28">
        <v>158.61395408756485</v>
      </c>
      <c r="EI88" s="28"/>
    </row>
    <row r="89" spans="1:139">
      <c r="A89" s="12" t="s">
        <v>154</v>
      </c>
      <c r="B89" s="15">
        <v>120.90585493531864</v>
      </c>
      <c r="C89" s="15">
        <v>51.020080090712064</v>
      </c>
      <c r="D89" s="15">
        <v>58.510186554702038</v>
      </c>
      <c r="E89" s="15">
        <v>123.23403879876038</v>
      </c>
      <c r="F89" s="15">
        <v>101.18144958596589</v>
      </c>
      <c r="G89" s="15">
        <v>119.75555165049153</v>
      </c>
      <c r="H89" s="15">
        <v>38.689752791638668</v>
      </c>
      <c r="I89" s="15">
        <v>62.193520550771943</v>
      </c>
      <c r="J89" s="15">
        <v>55.06544911666419</v>
      </c>
      <c r="K89" s="15">
        <v>52.837778520280146</v>
      </c>
      <c r="L89" s="15">
        <v>62.298550360984059</v>
      </c>
      <c r="M89" s="15">
        <v>54.914161792930436</v>
      </c>
      <c r="N89" s="15">
        <v>41.54535785199964</v>
      </c>
      <c r="O89" s="15">
        <v>56.876426399408651</v>
      </c>
      <c r="P89" s="15">
        <v>23.687817463516893</v>
      </c>
      <c r="Q89" s="15">
        <v>22.342020564678887</v>
      </c>
      <c r="R89" s="15">
        <v>60.139072640521697</v>
      </c>
      <c r="S89" s="15">
        <v>50.438237667855823</v>
      </c>
      <c r="T89" s="15">
        <v>110.51290682686555</v>
      </c>
      <c r="U89" s="15">
        <v>89.943604605623889</v>
      </c>
      <c r="V89" s="15">
        <v>96.049703020058303</v>
      </c>
      <c r="W89" s="15">
        <v>75.87560121647212</v>
      </c>
      <c r="X89" s="15">
        <v>34.119770651943085</v>
      </c>
      <c r="Y89" s="15">
        <v>27.401359729068108</v>
      </c>
      <c r="Z89" s="15">
        <v>66.772838815777362</v>
      </c>
      <c r="AA89" s="15">
        <v>83.122265104917474</v>
      </c>
      <c r="AB89" s="15">
        <v>122.65625816273985</v>
      </c>
      <c r="AC89" s="15">
        <v>77.877373355381977</v>
      </c>
      <c r="AD89" s="15">
        <v>86.613208477133185</v>
      </c>
      <c r="AE89" s="15">
        <v>58.60859151768237</v>
      </c>
      <c r="AG89" s="15">
        <v>76.105527668736201</v>
      </c>
      <c r="AH89" s="15">
        <v>91.128590087697916</v>
      </c>
      <c r="AI89" s="15">
        <v>165.42821699508565</v>
      </c>
      <c r="AJ89" s="15">
        <v>215.24047952532729</v>
      </c>
      <c r="AK89" s="15">
        <v>107.28420108422456</v>
      </c>
      <c r="AL89" s="15">
        <v>130.15003174982726</v>
      </c>
      <c r="AM89" s="15">
        <v>83.775372575933048</v>
      </c>
      <c r="AN89" s="15">
        <v>112.82899056409101</v>
      </c>
      <c r="AO89" s="15">
        <v>138.91467034385943</v>
      </c>
      <c r="AP89" s="15">
        <v>64.915453002876106</v>
      </c>
      <c r="AQ89" s="15">
        <v>66.851625853986789</v>
      </c>
      <c r="AR89" s="15">
        <v>267.12948270390353</v>
      </c>
      <c r="AS89" s="15">
        <v>75.970410493182456</v>
      </c>
      <c r="AT89" s="15">
        <v>93.234763636336723</v>
      </c>
      <c r="AU89" s="15">
        <v>63.54511005401919</v>
      </c>
      <c r="AV89" s="15">
        <v>39.817323829958994</v>
      </c>
      <c r="AW89" s="15">
        <v>313.61818874354367</v>
      </c>
      <c r="AX89" s="15">
        <v>150.21008206520224</v>
      </c>
      <c r="AY89" s="15">
        <v>165.94536896377113</v>
      </c>
      <c r="AZ89" s="15">
        <v>85.930132372522905</v>
      </c>
      <c r="BA89" s="15">
        <v>152.71608191235379</v>
      </c>
      <c r="BB89" s="15">
        <v>116.86671818965644</v>
      </c>
      <c r="BC89" s="15">
        <v>49.244460340346158</v>
      </c>
      <c r="BD89" s="15">
        <v>68.154620853838992</v>
      </c>
      <c r="BE89" s="15">
        <v>107.37286015444781</v>
      </c>
      <c r="BF89" s="15">
        <v>148.66316225159792</v>
      </c>
      <c r="BG89" s="15">
        <v>116.35682461024082</v>
      </c>
      <c r="BH89" s="15">
        <v>72.172708993946813</v>
      </c>
      <c r="BI89" s="15">
        <v>71.328800896371732</v>
      </c>
      <c r="BJ89" s="15">
        <v>108.31764928734195</v>
      </c>
      <c r="BL89" s="15">
        <v>39.312594292772296</v>
      </c>
      <c r="BM89" s="15">
        <v>85.660030715792814</v>
      </c>
      <c r="BN89" s="15">
        <v>140.44467770408892</v>
      </c>
      <c r="BO89" s="15">
        <v>110.14304147872025</v>
      </c>
      <c r="BP89" s="15">
        <v>89.289544948763719</v>
      </c>
      <c r="BQ89" s="15">
        <v>48.498511277962756</v>
      </c>
      <c r="BR89" s="15">
        <v>11.938633991507128</v>
      </c>
      <c r="BS89" s="15">
        <v>72.313204644793373</v>
      </c>
      <c r="BT89" s="15">
        <v>114.2942426576371</v>
      </c>
      <c r="BU89" s="15">
        <v>78.67030929591121</v>
      </c>
      <c r="BV89" s="15">
        <v>181.87380955096549</v>
      </c>
      <c r="BW89" s="15">
        <v>80.64295537319974</v>
      </c>
      <c r="BX89" s="15">
        <v>152.53343945603712</v>
      </c>
      <c r="BY89" s="15">
        <v>223.46646980097123</v>
      </c>
      <c r="BZ89" s="15">
        <v>45.182617108764006</v>
      </c>
      <c r="CA89" s="15">
        <v>44.713119542818291</v>
      </c>
      <c r="CB89" s="15">
        <v>23.402035487628279</v>
      </c>
      <c r="CC89" s="15">
        <v>70.124339033722123</v>
      </c>
      <c r="CD89" s="15">
        <v>73.322774248492379</v>
      </c>
      <c r="CE89" s="15">
        <v>30.361870447246808</v>
      </c>
      <c r="CF89" s="15">
        <v>41.24049582347385</v>
      </c>
      <c r="CG89" s="15">
        <v>150.39582785143065</v>
      </c>
      <c r="CH89" s="15">
        <v>69.586843160850393</v>
      </c>
      <c r="CI89" s="15">
        <v>96.58021968793264</v>
      </c>
      <c r="CJ89" s="15">
        <v>116.8073026081006</v>
      </c>
      <c r="CK89" s="15">
        <v>47.239326109302148</v>
      </c>
      <c r="CL89" s="15">
        <v>32.383482719246523</v>
      </c>
      <c r="CM89" s="15">
        <v>101.11495546922026</v>
      </c>
      <c r="CN89" s="15">
        <v>100.1800691477914</v>
      </c>
      <c r="CO89" s="15">
        <v>108.3224433998396</v>
      </c>
      <c r="CQ89" s="15">
        <v>53.407608583332014</v>
      </c>
      <c r="CR89" s="15">
        <v>63.921287192662668</v>
      </c>
      <c r="CS89" s="15">
        <v>103.8074335607615</v>
      </c>
      <c r="CT89" s="15">
        <v>800.30439050213408</v>
      </c>
      <c r="CU89" s="15">
        <v>143.73480545463485</v>
      </c>
      <c r="CV89" s="15">
        <v>184.63282895161191</v>
      </c>
      <c r="CW89" s="15">
        <v>18.215352940335428</v>
      </c>
      <c r="CX89" s="15">
        <v>54.665897536908844</v>
      </c>
      <c r="CY89" s="15">
        <v>89.23837697587679</v>
      </c>
      <c r="CZ89" s="15">
        <v>60.424405615938468</v>
      </c>
      <c r="DA89" s="15">
        <v>43.019834164033895</v>
      </c>
      <c r="DB89" s="15">
        <v>412.84437291260519</v>
      </c>
      <c r="DC89" s="15">
        <v>74.149337693487865</v>
      </c>
      <c r="DD89" s="15">
        <v>141.26001935492582</v>
      </c>
      <c r="DE89" s="15">
        <v>17.576392808191564</v>
      </c>
      <c r="DF89" s="15">
        <v>6.6644802532344745</v>
      </c>
      <c r="DG89" s="15">
        <v>7366.0878413563541</v>
      </c>
      <c r="DH89" s="15">
        <v>91.072875757720112</v>
      </c>
      <c r="DI89" s="15">
        <v>323.83634281636972</v>
      </c>
      <c r="DJ89" s="15"/>
      <c r="DK89" s="15">
        <v>102.01417454596104</v>
      </c>
      <c r="DL89" s="15">
        <v>82.763353363309335</v>
      </c>
      <c r="DM89" s="15">
        <v>116.39593959060603</v>
      </c>
      <c r="DN89" s="15">
        <v>11.371325145667885</v>
      </c>
      <c r="DO89" s="15">
        <v>55.692715787304955</v>
      </c>
      <c r="DP89" s="15">
        <v>130.65566832823876</v>
      </c>
      <c r="DQ89" s="15">
        <v>97.167911756584289</v>
      </c>
      <c r="DR89" s="15">
        <v>81.854921566230118</v>
      </c>
      <c r="DS89" s="15">
        <v>165.68002811741809</v>
      </c>
      <c r="DT89" s="15">
        <v>133.55297981270948</v>
      </c>
      <c r="DV89" s="16">
        <v>42430</v>
      </c>
      <c r="DW89" s="15">
        <v>74.190998909248336</v>
      </c>
      <c r="DX89" s="15">
        <v>88.654517908591814</v>
      </c>
      <c r="DY89" s="15">
        <v>111.29301953457565</v>
      </c>
      <c r="DZ89" s="15">
        <v>110.79726701965765</v>
      </c>
      <c r="EA89" s="10">
        <v>384.93580337207345</v>
      </c>
      <c r="EC89" s="16">
        <v>42430</v>
      </c>
      <c r="ED89" s="28">
        <v>31.433975637025295</v>
      </c>
      <c r="EE89" s="28">
        <v>37.619461948215275</v>
      </c>
      <c r="EF89" s="28">
        <v>47.217841796793415</v>
      </c>
      <c r="EG89" s="28">
        <v>47.535458416599987</v>
      </c>
      <c r="EH89" s="28">
        <v>163.80673779863397</v>
      </c>
      <c r="EI89" s="28"/>
    </row>
    <row r="90" spans="1:139">
      <c r="A90" s="12" t="s">
        <v>155</v>
      </c>
      <c r="B90" s="15">
        <v>122.35564320692191</v>
      </c>
      <c r="C90" s="15">
        <v>50.875787583871642</v>
      </c>
      <c r="D90" s="15">
        <v>58.66400100198743</v>
      </c>
      <c r="E90" s="15">
        <v>120.20674646354735</v>
      </c>
      <c r="F90" s="15">
        <v>103.01366322878107</v>
      </c>
      <c r="G90" s="15">
        <v>119.50393229505498</v>
      </c>
      <c r="H90" s="15">
        <v>38.774287022223476</v>
      </c>
      <c r="I90" s="15">
        <v>62.891355985197414</v>
      </c>
      <c r="J90" s="15">
        <v>55.402750402608426</v>
      </c>
      <c r="K90" s="15">
        <v>52.896839958563227</v>
      </c>
      <c r="L90" s="15">
        <v>61.911040336067302</v>
      </c>
      <c r="M90" s="15">
        <v>54.654493916137689</v>
      </c>
      <c r="N90" s="15">
        <v>41.413878711887939</v>
      </c>
      <c r="O90" s="15">
        <v>56.944735230960518</v>
      </c>
      <c r="P90" s="15">
        <v>23.638252887581892</v>
      </c>
      <c r="Q90" s="15">
        <v>22.508255083393461</v>
      </c>
      <c r="R90" s="15">
        <v>61.492969093305994</v>
      </c>
      <c r="S90" s="15">
        <v>50.696771360775372</v>
      </c>
      <c r="T90" s="15">
        <v>110.34821769723821</v>
      </c>
      <c r="U90" s="15">
        <v>90.977745827825842</v>
      </c>
      <c r="V90" s="15">
        <v>98.395270297505746</v>
      </c>
      <c r="W90" s="15">
        <v>75.037259741034532</v>
      </c>
      <c r="X90" s="15">
        <v>35.184149357072201</v>
      </c>
      <c r="Y90" s="15">
        <v>27.332445511618779</v>
      </c>
      <c r="Z90" s="15">
        <v>66.848614924703043</v>
      </c>
      <c r="AA90" s="15">
        <v>84.192217482362992</v>
      </c>
      <c r="AB90" s="15">
        <v>123.00820311050072</v>
      </c>
      <c r="AC90" s="15">
        <v>78.041200605211785</v>
      </c>
      <c r="AD90" s="15">
        <v>86.851486241514181</v>
      </c>
      <c r="AE90" s="15">
        <v>58.641429366875258</v>
      </c>
      <c r="AG90" s="15">
        <v>76.071156875366881</v>
      </c>
      <c r="AH90" s="15">
        <v>90.802383914824475</v>
      </c>
      <c r="AI90" s="15">
        <v>169.97676996117298</v>
      </c>
      <c r="AJ90" s="15">
        <v>220.36996735582153</v>
      </c>
      <c r="AK90" s="15">
        <v>109.29696550211277</v>
      </c>
      <c r="AL90" s="15">
        <v>131.1894830173558</v>
      </c>
      <c r="AM90" s="15">
        <v>83.69318476778372</v>
      </c>
      <c r="AN90" s="15">
        <v>110.47240383224369</v>
      </c>
      <c r="AO90" s="15">
        <v>140.91700519728826</v>
      </c>
      <c r="AP90" s="15">
        <v>64.72385764713141</v>
      </c>
      <c r="AQ90" s="15">
        <v>66.408109450180646</v>
      </c>
      <c r="AR90" s="15">
        <v>267.30696741703485</v>
      </c>
      <c r="AS90" s="15">
        <v>76.282809146535698</v>
      </c>
      <c r="AT90" s="15">
        <v>93.715912262426883</v>
      </c>
      <c r="AU90" s="15">
        <v>64.836694656519171</v>
      </c>
      <c r="AV90" s="15">
        <v>41.135146379612706</v>
      </c>
      <c r="AW90" s="15">
        <v>310.97297495239491</v>
      </c>
      <c r="AX90" s="15">
        <v>151.13579273874188</v>
      </c>
      <c r="AY90" s="15">
        <v>165.00521618175497</v>
      </c>
      <c r="AZ90" s="15">
        <v>85.028484412803692</v>
      </c>
      <c r="BA90" s="15">
        <v>153.66625143538565</v>
      </c>
      <c r="BB90" s="15">
        <v>115.25315004222681</v>
      </c>
      <c r="BC90" s="15">
        <v>49.679228486646885</v>
      </c>
      <c r="BD90" s="15">
        <v>66.029408119674429</v>
      </c>
      <c r="BE90" s="15">
        <v>107.11394054537936</v>
      </c>
      <c r="BF90" s="15">
        <v>148.04504036073203</v>
      </c>
      <c r="BG90" s="15">
        <v>115.24026576593295</v>
      </c>
      <c r="BH90" s="15">
        <v>72.499036783106348</v>
      </c>
      <c r="BI90" s="15">
        <v>74.356539529102591</v>
      </c>
      <c r="BJ90" s="15">
        <v>108.940231360353</v>
      </c>
      <c r="BL90" s="24">
        <v>39.822343094770254</v>
      </c>
      <c r="BM90" s="24">
        <v>84.719310505474027</v>
      </c>
      <c r="BN90" s="24">
        <v>142.87702731124708</v>
      </c>
      <c r="BO90" s="24">
        <v>108.32426550598477</v>
      </c>
      <c r="BP90" s="24">
        <v>91.905284440667046</v>
      </c>
      <c r="BQ90" s="24">
        <v>49.753433025747974</v>
      </c>
      <c r="BR90" s="24">
        <v>11.666265520805311</v>
      </c>
      <c r="BS90" s="24">
        <v>70.624909583875834</v>
      </c>
      <c r="BT90" s="24">
        <v>116.441072234239</v>
      </c>
      <c r="BU90" s="24">
        <v>79.057865356450478</v>
      </c>
      <c r="BV90" s="24">
        <v>186.80159586308454</v>
      </c>
      <c r="BW90" s="24">
        <v>77.857982901859074</v>
      </c>
      <c r="BX90" s="24">
        <v>152.7179651141289</v>
      </c>
      <c r="BY90" s="24">
        <v>228.76194794397682</v>
      </c>
      <c r="BZ90" s="24">
        <v>47.798055821902693</v>
      </c>
      <c r="CA90" s="24">
        <v>45.039366346645046</v>
      </c>
      <c r="CB90" s="24">
        <v>23.088472242566279</v>
      </c>
      <c r="CC90" s="24">
        <v>69.51447784857902</v>
      </c>
      <c r="CD90" s="24">
        <v>73.773982629900104</v>
      </c>
      <c r="CE90" s="24">
        <v>31.02427938687012</v>
      </c>
      <c r="CF90" s="24">
        <v>43.888344813731202</v>
      </c>
      <c r="CG90" s="24">
        <v>151.22829890330749</v>
      </c>
      <c r="CH90" s="24">
        <v>70.65066765578635</v>
      </c>
      <c r="CI90" s="24">
        <v>95.779486214006809</v>
      </c>
      <c r="CJ90" s="24">
        <v>117.84264610201478</v>
      </c>
      <c r="CK90" s="24">
        <v>48.22812020745824</v>
      </c>
      <c r="CL90" s="24">
        <v>32.560929438402432</v>
      </c>
      <c r="CM90" s="24">
        <v>101.91932840034562</v>
      </c>
      <c r="CN90" s="24">
        <v>107.61930997262154</v>
      </c>
      <c r="CO90" s="24">
        <v>109.17900331945339</v>
      </c>
      <c r="CQ90" s="15">
        <v>53.62755395375298</v>
      </c>
      <c r="CR90" s="15">
        <v>63.686204996221875</v>
      </c>
      <c r="CS90" s="15">
        <v>103.42495374079246</v>
      </c>
      <c r="CT90" s="15">
        <v>767.10010881392816</v>
      </c>
      <c r="CU90" s="15">
        <v>145.30165931026264</v>
      </c>
      <c r="CV90" s="15">
        <v>183.4689067546218</v>
      </c>
      <c r="CW90" s="15">
        <v>18.013808856356743</v>
      </c>
      <c r="CX90" s="15">
        <v>55.693999169338312</v>
      </c>
      <c r="CY90" s="15">
        <v>89.8685105448927</v>
      </c>
      <c r="CZ90" s="15">
        <v>60.596416822812316</v>
      </c>
      <c r="DA90" s="15">
        <v>36.268785351848997</v>
      </c>
      <c r="DB90" s="15">
        <v>401.05430996788442</v>
      </c>
      <c r="DC90" s="15">
        <v>72.016263052973031</v>
      </c>
      <c r="DD90" s="15">
        <v>137.42002807168478</v>
      </c>
      <c r="DE90" s="15">
        <v>17.564200804791842</v>
      </c>
      <c r="DF90" s="15">
        <v>7.1614889168593283</v>
      </c>
      <c r="DG90" s="15">
        <v>7514.4115277574347</v>
      </c>
      <c r="DH90" s="15">
        <v>92.890510752682943</v>
      </c>
      <c r="DI90" s="15">
        <v>323.13752259272138</v>
      </c>
      <c r="DJ90" s="15"/>
      <c r="DK90" s="15">
        <v>101.77999105473799</v>
      </c>
      <c r="DL90" s="15">
        <v>82.055719664440659</v>
      </c>
      <c r="DM90" s="15">
        <v>120.89202522255194</v>
      </c>
      <c r="DN90" s="15">
        <v>10.768531696912149</v>
      </c>
      <c r="DO90" s="15">
        <v>54.861054458549027</v>
      </c>
      <c r="DP90" s="15">
        <v>130.20554842285708</v>
      </c>
      <c r="DQ90" s="15">
        <v>99.493560001484724</v>
      </c>
      <c r="DR90" s="15">
        <v>81.958043802837835</v>
      </c>
      <c r="DS90" s="15">
        <v>174.22938322548728</v>
      </c>
      <c r="DT90" s="15">
        <v>133.91349256670395</v>
      </c>
      <c r="DV90" s="16">
        <v>42522</v>
      </c>
      <c r="DW90" s="15">
        <v>74.445153710193566</v>
      </c>
      <c r="DX90" s="15">
        <v>89.269377953767588</v>
      </c>
      <c r="DY90" s="15">
        <v>113.08506590833437</v>
      </c>
      <c r="DZ90" s="15">
        <v>111.13956618410845</v>
      </c>
      <c r="EA90" s="10">
        <v>387.93916375640396</v>
      </c>
      <c r="EC90" s="16">
        <v>42522</v>
      </c>
      <c r="ED90" s="28">
        <v>31.620399484352813</v>
      </c>
      <c r="EE90" s="28">
        <v>37.979618485750045</v>
      </c>
      <c r="EF90" s="28">
        <v>48.514200225143384</v>
      </c>
      <c r="EG90" s="28">
        <v>47.730077829670194</v>
      </c>
      <c r="EH90" s="28">
        <v>165.84429602491645</v>
      </c>
      <c r="EI90" s="28"/>
    </row>
    <row r="91" spans="1:139">
      <c r="A91" s="12" t="s">
        <v>156</v>
      </c>
      <c r="B91" s="15">
        <v>123.18429001574924</v>
      </c>
      <c r="C91" s="15">
        <v>50.896528014563124</v>
      </c>
      <c r="D91" s="15">
        <v>58.651815494816383</v>
      </c>
      <c r="E91" s="15">
        <v>118.25520540387078</v>
      </c>
      <c r="F91" s="15">
        <v>104.05261123786013</v>
      </c>
      <c r="G91" s="15">
        <v>119.55554093728524</v>
      </c>
      <c r="H91" s="15">
        <v>39.015390364090706</v>
      </c>
      <c r="I91" s="15">
        <v>63.146660493112627</v>
      </c>
      <c r="J91" s="15">
        <v>55.873727069270792</v>
      </c>
      <c r="K91" s="15">
        <v>53.004820084544804</v>
      </c>
      <c r="L91" s="15">
        <v>61.427739127454672</v>
      </c>
      <c r="M91" s="15">
        <v>54.265057518874848</v>
      </c>
      <c r="N91" s="15">
        <v>41.258801783654263</v>
      </c>
      <c r="O91" s="15">
        <v>57.091062511111865</v>
      </c>
      <c r="P91" s="15">
        <v>23.41336058571326</v>
      </c>
      <c r="Q91" s="15">
        <v>22.746376377653444</v>
      </c>
      <c r="R91" s="15">
        <v>61.803686231605404</v>
      </c>
      <c r="S91" s="15">
        <v>50.140782104023209</v>
      </c>
      <c r="T91" s="15">
        <v>110.34127827020379</v>
      </c>
      <c r="U91" s="15">
        <v>91.806917382698529</v>
      </c>
      <c r="V91" s="15">
        <v>100.40596270462339</v>
      </c>
      <c r="W91" s="15">
        <v>73.976831967808437</v>
      </c>
      <c r="X91" s="15">
        <v>36.191676038828525</v>
      </c>
      <c r="Y91" s="15">
        <v>27.175189814832006</v>
      </c>
      <c r="Z91" s="15">
        <v>65.272186629854048</v>
      </c>
      <c r="AA91" s="15">
        <v>84.872950814983952</v>
      </c>
      <c r="AB91" s="15">
        <v>123.45731591268736</v>
      </c>
      <c r="AC91" s="15">
        <v>78.296873068175216</v>
      </c>
      <c r="AD91" s="15">
        <v>86.812201289529369</v>
      </c>
      <c r="AE91" s="15">
        <v>58.584714399912095</v>
      </c>
      <c r="AF91" s="25"/>
      <c r="AG91" s="15">
        <v>75.191719443367361</v>
      </c>
      <c r="AH91" s="15">
        <v>91.941815148688661</v>
      </c>
      <c r="AI91" s="15">
        <v>168.92621995954369</v>
      </c>
      <c r="AJ91" s="15">
        <v>214.89599905721528</v>
      </c>
      <c r="AK91" s="15">
        <v>110.49621622969418</v>
      </c>
      <c r="AL91" s="15">
        <v>132.86589390561159</v>
      </c>
      <c r="AM91" s="15">
        <v>84.023447534972789</v>
      </c>
      <c r="AN91" s="15">
        <v>107.88007871281397</v>
      </c>
      <c r="AO91" s="15">
        <v>141.48603708464034</v>
      </c>
      <c r="AP91" s="15">
        <v>64.765053098257553</v>
      </c>
      <c r="AQ91" s="15">
        <v>65.484880679027157</v>
      </c>
      <c r="AR91" s="15">
        <v>249.50878316043153</v>
      </c>
      <c r="AS91" s="15">
        <v>75.608195988556346</v>
      </c>
      <c r="AT91" s="15">
        <v>94.759951397953671</v>
      </c>
      <c r="AU91" s="15">
        <v>65.529465305112225</v>
      </c>
      <c r="AV91" s="15">
        <v>41.840646537022522</v>
      </c>
      <c r="AW91" s="15">
        <v>308.42807082157577</v>
      </c>
      <c r="AX91" s="15">
        <v>148.5019793222564</v>
      </c>
      <c r="AY91" s="15">
        <v>169.76828612023041</v>
      </c>
      <c r="AZ91" s="15">
        <v>85.616817119168303</v>
      </c>
      <c r="BA91" s="15">
        <v>153.53928814324883</v>
      </c>
      <c r="BB91" s="15">
        <v>113.74851215963957</v>
      </c>
      <c r="BC91" s="15">
        <v>50.809878238025341</v>
      </c>
      <c r="BD91" s="15">
        <v>63.932944051401506</v>
      </c>
      <c r="BE91" s="15">
        <v>105.85451838128202</v>
      </c>
      <c r="BF91" s="15">
        <v>149.64626642522381</v>
      </c>
      <c r="BG91" s="15">
        <v>116.80501413641856</v>
      </c>
      <c r="BH91" s="15">
        <v>73.07333754374487</v>
      </c>
      <c r="BI91" s="15">
        <v>76.512345772630709</v>
      </c>
      <c r="BJ91" s="15">
        <v>108.80865648796303</v>
      </c>
      <c r="BK91" s="25"/>
      <c r="BL91" s="24">
        <v>41.124897677825167</v>
      </c>
      <c r="BM91" s="24">
        <v>82.209773183907302</v>
      </c>
      <c r="BN91" s="24">
        <v>141.87252275374854</v>
      </c>
      <c r="BO91" s="24">
        <v>110.90041300400148</v>
      </c>
      <c r="BP91" s="24">
        <v>92.994576803680289</v>
      </c>
      <c r="BQ91" s="24">
        <v>49.033177429114851</v>
      </c>
      <c r="BR91" s="24">
        <v>11.494897125108013</v>
      </c>
      <c r="BS91" s="24">
        <v>71.094802639194356</v>
      </c>
      <c r="BT91" s="24">
        <v>116.18417386458624</v>
      </c>
      <c r="BU91" s="24">
        <v>77.118130735127338</v>
      </c>
      <c r="BV91" s="24">
        <v>184.05360019191886</v>
      </c>
      <c r="BW91" s="24">
        <v>79.06764822171597</v>
      </c>
      <c r="BX91" s="24">
        <v>149.76168937336161</v>
      </c>
      <c r="BY91" s="24">
        <v>226.29676542143113</v>
      </c>
      <c r="BZ91" s="24">
        <v>47.014347419939483</v>
      </c>
      <c r="CA91" s="24">
        <v>46.483882138217083</v>
      </c>
      <c r="CB91" s="24">
        <v>22.61242573104483</v>
      </c>
      <c r="CC91" s="24">
        <v>69.133211633275977</v>
      </c>
      <c r="CD91" s="24">
        <v>71.605226517543684</v>
      </c>
      <c r="CE91" s="24">
        <v>31.187716668764228</v>
      </c>
      <c r="CF91" s="24">
        <v>43.415619485433297</v>
      </c>
      <c r="CG91" s="24">
        <v>150.97758428927301</v>
      </c>
      <c r="CH91" s="24">
        <v>71.461859724970765</v>
      </c>
      <c r="CI91" s="24">
        <v>96.297252249734385</v>
      </c>
      <c r="CJ91" s="24">
        <v>118.40826727988869</v>
      </c>
      <c r="CK91" s="24">
        <v>46.283561106351144</v>
      </c>
      <c r="CL91" s="24">
        <v>32.119889014437504</v>
      </c>
      <c r="CM91" s="24">
        <v>102.53947908132474</v>
      </c>
      <c r="CN91" s="24">
        <v>110.57764930341754</v>
      </c>
      <c r="CO91" s="24">
        <v>107.76207048916663</v>
      </c>
      <c r="CP91" s="25"/>
      <c r="CQ91" s="15">
        <v>51.649960028530536</v>
      </c>
      <c r="CR91" s="15">
        <v>61.462962388937889</v>
      </c>
      <c r="CS91" s="15">
        <v>99.850925737108938</v>
      </c>
      <c r="CT91" s="15">
        <v>752.24580969675549</v>
      </c>
      <c r="CU91" s="15">
        <v>148.52556382541047</v>
      </c>
      <c r="CV91" s="15">
        <v>186.25486705987004</v>
      </c>
      <c r="CW91" s="15">
        <v>18.515145145846471</v>
      </c>
      <c r="CX91" s="15">
        <v>54.858664197245055</v>
      </c>
      <c r="CY91" s="15">
        <v>90.888782031116591</v>
      </c>
      <c r="CZ91" s="15">
        <v>59.529332920919686</v>
      </c>
      <c r="DA91" s="15">
        <v>32.711881832824979</v>
      </c>
      <c r="DB91" s="15">
        <v>394.67173761602623</v>
      </c>
      <c r="DC91" s="15">
        <v>69.593223915953416</v>
      </c>
      <c r="DD91" s="15">
        <v>138.17219089660458</v>
      </c>
      <c r="DE91" s="15">
        <v>17.26161486319252</v>
      </c>
      <c r="DF91" s="15">
        <v>7.0625421464966669</v>
      </c>
      <c r="DG91" s="15">
        <v>7476.2312262704936</v>
      </c>
      <c r="DH91" s="15">
        <v>90.218841181425134</v>
      </c>
      <c r="DI91" s="15">
        <v>320.8716177546703</v>
      </c>
      <c r="DJ91" s="15"/>
      <c r="DK91" s="15">
        <v>103.82042386816097</v>
      </c>
      <c r="DL91" s="15">
        <v>81.472945696265924</v>
      </c>
      <c r="DM91" s="15">
        <v>125.74498501894391</v>
      </c>
      <c r="DN91" s="15">
        <v>10.397705212214582</v>
      </c>
      <c r="DO91" s="15">
        <v>53.807401363104269</v>
      </c>
      <c r="DP91" s="15">
        <v>128.69699801759117</v>
      </c>
      <c r="DQ91" s="15">
        <v>101.92314147760806</v>
      </c>
      <c r="DR91" s="15">
        <v>81.438908863290294</v>
      </c>
      <c r="DS91" s="15">
        <v>177.6160389386508</v>
      </c>
      <c r="DT91" s="15">
        <v>133.27855971998324</v>
      </c>
      <c r="DU91" s="25"/>
      <c r="DV91" s="16">
        <v>42614</v>
      </c>
      <c r="DW91" s="15">
        <v>74.654074397724415</v>
      </c>
      <c r="DX91" s="15">
        <v>89.807393477441153</v>
      </c>
      <c r="DY91" s="15">
        <v>112.91492321308456</v>
      </c>
      <c r="DZ91" s="15">
        <v>111.13020806338135</v>
      </c>
      <c r="EA91" s="10">
        <v>388.50659915163146</v>
      </c>
      <c r="EC91" s="16">
        <v>42614</v>
      </c>
      <c r="ED91" s="28">
        <v>32.061594592011353</v>
      </c>
      <c r="EE91" s="28">
        <v>38.686161400657639</v>
      </c>
      <c r="EF91" s="28">
        <v>49.308133050275444</v>
      </c>
      <c r="EG91" s="28">
        <v>48.270583688203068</v>
      </c>
      <c r="EH91" s="28">
        <v>168.3264727311475</v>
      </c>
      <c r="EI91" s="28"/>
    </row>
    <row r="92" spans="1:139">
      <c r="A92" s="12" t="s">
        <v>157</v>
      </c>
      <c r="B92" s="15">
        <v>122.60358492321133</v>
      </c>
      <c r="C92" s="15">
        <v>50.874695897765719</v>
      </c>
      <c r="D92" s="15">
        <v>58.74364077715051</v>
      </c>
      <c r="E92" s="15">
        <v>115.70017566188768</v>
      </c>
      <c r="F92" s="15">
        <v>104.18111758128099</v>
      </c>
      <c r="G92" s="15">
        <v>117.65197079405388</v>
      </c>
      <c r="H92" s="15">
        <v>38.656853725850965</v>
      </c>
      <c r="I92" s="15">
        <v>63.144199560496141</v>
      </c>
      <c r="J92" s="15">
        <v>56.238906960214862</v>
      </c>
      <c r="K92" s="15">
        <v>52.877809343333467</v>
      </c>
      <c r="L92" s="15">
        <v>60.978697323274858</v>
      </c>
      <c r="M92" s="15">
        <v>52.867406778215056</v>
      </c>
      <c r="N92" s="15">
        <v>41.146902750831565</v>
      </c>
      <c r="O92" s="15">
        <v>57.263569306306842</v>
      </c>
      <c r="P92" s="15">
        <v>23.047678453697383</v>
      </c>
      <c r="Q92" s="15">
        <v>22.80099620249257</v>
      </c>
      <c r="R92" s="15">
        <v>61.34572633738992</v>
      </c>
      <c r="S92" s="15">
        <v>50.288726161236987</v>
      </c>
      <c r="T92" s="15">
        <v>109.25149628734366</v>
      </c>
      <c r="U92" s="15">
        <v>92.201735113937147</v>
      </c>
      <c r="V92" s="15">
        <v>100.72078346000406</v>
      </c>
      <c r="W92" s="15">
        <v>72.633999285751827</v>
      </c>
      <c r="X92" s="15">
        <v>37.281844709542675</v>
      </c>
      <c r="Y92" s="15">
        <v>27.347516316412772</v>
      </c>
      <c r="Z92" s="15">
        <v>64.452997972039256</v>
      </c>
      <c r="AA92" s="15">
        <v>85.358230956003894</v>
      </c>
      <c r="AB92" s="15">
        <v>123.68694829109282</v>
      </c>
      <c r="AC92" s="15">
        <v>78.098171788916304</v>
      </c>
      <c r="AD92" s="15">
        <v>86.481456752594823</v>
      </c>
      <c r="AE92" s="15">
        <v>58.421536713243341</v>
      </c>
      <c r="AG92" s="15">
        <v>74.310562253393769</v>
      </c>
      <c r="AH92" s="15">
        <v>91.795811079108518</v>
      </c>
      <c r="AI92" s="15">
        <v>169.11184791808111</v>
      </c>
      <c r="AJ92" s="15">
        <v>213.08207722811852</v>
      </c>
      <c r="AK92" s="15">
        <v>109.58196229638095</v>
      </c>
      <c r="AL92" s="15">
        <v>130.27430489976666</v>
      </c>
      <c r="AM92" s="15">
        <v>83.141674333026685</v>
      </c>
      <c r="AN92" s="15">
        <v>105.30346913818627</v>
      </c>
      <c r="AO92" s="15">
        <v>142.34776755303497</v>
      </c>
      <c r="AP92" s="15">
        <v>64.260583071559367</v>
      </c>
      <c r="AQ92" s="15">
        <v>65.913998820018449</v>
      </c>
      <c r="AR92" s="15">
        <v>250.88854187144611</v>
      </c>
      <c r="AS92" s="15">
        <v>73.797144736314792</v>
      </c>
      <c r="AT92" s="15">
        <v>95.917515576876241</v>
      </c>
      <c r="AU92" s="15">
        <v>64.050280101539286</v>
      </c>
      <c r="AV92" s="15">
        <v>40.396525640893707</v>
      </c>
      <c r="AW92" s="15">
        <v>310.58689828141479</v>
      </c>
      <c r="AX92" s="15">
        <v>150.93258502646302</v>
      </c>
      <c r="AY92" s="15">
        <v>167.59900769922612</v>
      </c>
      <c r="AZ92" s="15">
        <v>85.058449494987357</v>
      </c>
      <c r="BA92" s="15">
        <v>153.15839681818676</v>
      </c>
      <c r="BB92" s="15">
        <v>111.6666970526002</v>
      </c>
      <c r="BC92" s="15">
        <v>53.30097756510844</v>
      </c>
      <c r="BD92" s="15">
        <v>60.849483591277135</v>
      </c>
      <c r="BE92" s="15">
        <v>104.68223829435941</v>
      </c>
      <c r="BF92" s="15">
        <v>150.13443220662563</v>
      </c>
      <c r="BG92" s="15">
        <v>116.55865824865856</v>
      </c>
      <c r="BH92" s="15">
        <v>72.738228924725007</v>
      </c>
      <c r="BI92" s="15">
        <v>76.238796355617836</v>
      </c>
      <c r="BJ92" s="15">
        <v>108.21962052010952</v>
      </c>
      <c r="BL92" s="24">
        <v>39.806530009572825</v>
      </c>
      <c r="BM92" s="24">
        <v>82.839965325354441</v>
      </c>
      <c r="BN92" s="24">
        <v>137.23109904111755</v>
      </c>
      <c r="BO92" s="24">
        <v>106.79085716689984</v>
      </c>
      <c r="BP92" s="24">
        <v>89.439135833248997</v>
      </c>
      <c r="BQ92" s="24">
        <v>45.892858332721275</v>
      </c>
      <c r="BR92" s="24">
        <v>12.437902483900643</v>
      </c>
      <c r="BS92" s="24">
        <v>71.502128559475537</v>
      </c>
      <c r="BT92" s="24">
        <v>112.51686769057412</v>
      </c>
      <c r="BU92" s="24">
        <v>74.969082443621389</v>
      </c>
      <c r="BV92" s="24">
        <v>188.04380824726914</v>
      </c>
      <c r="BW92" s="24">
        <v>75.944272790329336</v>
      </c>
      <c r="BX92" s="24">
        <v>145.4099373171554</v>
      </c>
      <c r="BY92" s="24">
        <v>223.22500397711386</v>
      </c>
      <c r="BZ92" s="24">
        <v>48.811493045822957</v>
      </c>
      <c r="CA92" s="24">
        <v>45.136386090213968</v>
      </c>
      <c r="CB92" s="24">
        <v>21.270342292016988</v>
      </c>
      <c r="CC92" s="24">
        <v>66.833441955463982</v>
      </c>
      <c r="CD92" s="24">
        <v>70.329387944703385</v>
      </c>
      <c r="CE92" s="24">
        <v>30.371617315147379</v>
      </c>
      <c r="CF92" s="24">
        <v>43.722287107646949</v>
      </c>
      <c r="CG92" s="24">
        <v>146.64662624980028</v>
      </c>
      <c r="CH92" s="24">
        <v>70.131773758228945</v>
      </c>
      <c r="CI92" s="24">
        <v>91.218656009898709</v>
      </c>
      <c r="CJ92" s="24">
        <v>115.02972846862045</v>
      </c>
      <c r="CK92" s="24">
        <v>46.843749327272462</v>
      </c>
      <c r="CL92" s="24">
        <v>30.993360757361085</v>
      </c>
      <c r="CM92" s="24">
        <v>102.50527597971362</v>
      </c>
      <c r="CN92" s="24">
        <v>107.14237487002747</v>
      </c>
      <c r="CO92" s="24">
        <v>105.05989871840563</v>
      </c>
      <c r="CQ92" s="15">
        <v>51.407900112919314</v>
      </c>
      <c r="CR92" s="15">
        <v>57.790609882273991</v>
      </c>
      <c r="CS92" s="15">
        <v>103.65091470503435</v>
      </c>
      <c r="CT92" s="15">
        <v>721.68109478378858</v>
      </c>
      <c r="CU92" s="15">
        <v>146.62407709568089</v>
      </c>
      <c r="CV92" s="15">
        <v>182.37781555230768</v>
      </c>
      <c r="CW92" s="15">
        <v>19.277828886844524</v>
      </c>
      <c r="CX92" s="15">
        <v>54.440092314199283</v>
      </c>
      <c r="CY92" s="15">
        <v>89.67681661612518</v>
      </c>
      <c r="CZ92" s="15">
        <v>58.55960936825926</v>
      </c>
      <c r="DA92" s="15">
        <v>29.761884304526891</v>
      </c>
      <c r="DB92" s="15">
        <v>393.03298602739625</v>
      </c>
      <c r="DC92" s="15">
        <v>68.133706114347277</v>
      </c>
      <c r="DD92" s="15">
        <v>146.52380040877017</v>
      </c>
      <c r="DE92" s="15">
        <v>17.011381715824257</v>
      </c>
      <c r="DF92" s="15">
        <v>6.9917875042451811</v>
      </c>
      <c r="DG92" s="15">
        <v>7583.3303645224732</v>
      </c>
      <c r="DH92" s="15">
        <v>91.223616443398399</v>
      </c>
      <c r="DI92" s="15">
        <v>312.59069852157347</v>
      </c>
      <c r="DJ92" s="15"/>
      <c r="DK92" s="15">
        <v>102.36845325462514</v>
      </c>
      <c r="DL92" s="15">
        <v>78.744789259251718</v>
      </c>
      <c r="DM92" s="15">
        <v>127.28317389287027</v>
      </c>
      <c r="DN92" s="15">
        <v>10.013785070334279</v>
      </c>
      <c r="DO92" s="15">
        <v>51.954981066384299</v>
      </c>
      <c r="DP92" s="15">
        <v>124.91519950691196</v>
      </c>
      <c r="DQ92" s="15">
        <v>104.50124246070361</v>
      </c>
      <c r="DR92" s="15">
        <v>80.672219777732209</v>
      </c>
      <c r="DS92" s="15">
        <v>169.11837740271002</v>
      </c>
      <c r="DT92" s="15">
        <v>132.94395603560884</v>
      </c>
      <c r="DV92" s="16">
        <v>42705</v>
      </c>
      <c r="DW92" s="15">
        <v>74.507971035283859</v>
      </c>
      <c r="DX92" s="15">
        <v>89.525698907708701</v>
      </c>
      <c r="DY92" s="15">
        <v>111.39662003238605</v>
      </c>
      <c r="DZ92" s="15">
        <v>110.98534432427553</v>
      </c>
      <c r="EA92" s="10">
        <v>386.41563429965413</v>
      </c>
      <c r="EC92" s="16">
        <v>42705</v>
      </c>
      <c r="ED92" s="28">
        <v>31.304721212171529</v>
      </c>
      <c r="EE92" s="28">
        <v>37.475773229592818</v>
      </c>
      <c r="EF92" s="28">
        <v>47.260554963031723</v>
      </c>
      <c r="EG92" s="28">
        <v>46.719521575088784</v>
      </c>
      <c r="EH92" s="28">
        <v>162.76057097988485</v>
      </c>
      <c r="EI92" s="28"/>
    </row>
    <row r="93" spans="1:139">
      <c r="A93" s="12" t="s">
        <v>158</v>
      </c>
      <c r="B93" s="15">
        <v>121.80007324086193</v>
      </c>
      <c r="C93" s="15">
        <v>50.883970064326654</v>
      </c>
      <c r="D93" s="15">
        <v>58.665968076256661</v>
      </c>
      <c r="E93" s="15">
        <v>114.55747485330016</v>
      </c>
      <c r="F93" s="15">
        <v>103.90816719240902</v>
      </c>
      <c r="G93" s="15">
        <v>116.73234616292112</v>
      </c>
      <c r="H93" s="15">
        <v>38.767750656678224</v>
      </c>
      <c r="I93" s="15">
        <v>63.218034416407519</v>
      </c>
      <c r="J93" s="15">
        <v>56.683564573720005</v>
      </c>
      <c r="K93" s="15">
        <v>52.672432911953869</v>
      </c>
      <c r="L93" s="15">
        <v>60.26297277047933</v>
      </c>
      <c r="M93" s="15">
        <v>51.570201534109138</v>
      </c>
      <c r="N93" s="15">
        <v>41.118317419809038</v>
      </c>
      <c r="O93" s="15">
        <v>57.568903615605528</v>
      </c>
      <c r="P93" s="15">
        <v>22.971632922363376</v>
      </c>
      <c r="Q93" s="15">
        <v>22.530210109038826</v>
      </c>
      <c r="R93" s="15">
        <v>62.635686257219703</v>
      </c>
      <c r="S93" s="15">
        <v>49.411156930881219</v>
      </c>
      <c r="T93" s="15">
        <v>108.80585863278047</v>
      </c>
      <c r="U93" s="15">
        <v>91.984399364473163</v>
      </c>
      <c r="V93" s="15">
        <v>100.22611456659961</v>
      </c>
      <c r="W93" s="15">
        <v>71.707745666701484</v>
      </c>
      <c r="X93" s="15">
        <v>38.16523826686133</v>
      </c>
      <c r="Y93" s="15">
        <v>27.380906309119229</v>
      </c>
      <c r="Z93" s="15">
        <v>63.497848070105903</v>
      </c>
      <c r="AA93" s="15">
        <v>85.597351290553931</v>
      </c>
      <c r="AB93" s="15">
        <v>124.30963616361662</v>
      </c>
      <c r="AC93" s="15">
        <v>78.143817858241817</v>
      </c>
      <c r="AD93" s="15">
        <v>86.572346051760761</v>
      </c>
      <c r="AE93" s="15">
        <v>58.222904468444298</v>
      </c>
      <c r="AG93" s="15">
        <v>71.847552727066883</v>
      </c>
      <c r="AH93" s="15">
        <v>92.770551573958969</v>
      </c>
      <c r="AI93" s="15">
        <v>163.92607810424624</v>
      </c>
      <c r="AJ93" s="15">
        <v>214.28239653597436</v>
      </c>
      <c r="AK93" s="15">
        <v>110.94357053768151</v>
      </c>
      <c r="AL93" s="15">
        <v>128.62956811020834</v>
      </c>
      <c r="AM93" s="15">
        <v>81.382889745873428</v>
      </c>
      <c r="AN93" s="15">
        <v>107.02280748151051</v>
      </c>
      <c r="AO93" s="15">
        <v>142.95326052290585</v>
      </c>
      <c r="AP93" s="15">
        <v>65.516585875867321</v>
      </c>
      <c r="AQ93" s="15">
        <v>65.549880752886807</v>
      </c>
      <c r="AR93" s="15">
        <v>249.60918132236708</v>
      </c>
      <c r="AS93" s="15">
        <v>73.628254205717141</v>
      </c>
      <c r="AT93" s="15">
        <v>96.194977551709258</v>
      </c>
      <c r="AU93" s="15">
        <v>63.968423764942884</v>
      </c>
      <c r="AV93" s="15">
        <v>41.361951401567502</v>
      </c>
      <c r="AW93" s="15">
        <v>311.6546889466955</v>
      </c>
      <c r="AX93" s="15">
        <v>151.65855191793983</v>
      </c>
      <c r="AY93" s="15">
        <v>167.67817815997068</v>
      </c>
      <c r="AZ93" s="15">
        <v>84.631973192858823</v>
      </c>
      <c r="BA93" s="15">
        <v>149.41910809527238</v>
      </c>
      <c r="BB93" s="15">
        <v>111.76938139973139</v>
      </c>
      <c r="BC93" s="15">
        <v>53.858719754677672</v>
      </c>
      <c r="BD93" s="15">
        <v>60.580489441387741</v>
      </c>
      <c r="BE93" s="15">
        <v>104.70981605287271</v>
      </c>
      <c r="BF93" s="15">
        <v>154.16678888987661</v>
      </c>
      <c r="BG93" s="15">
        <v>117.68117213081466</v>
      </c>
      <c r="BH93" s="15">
        <v>73.548800095767561</v>
      </c>
      <c r="BI93" s="15">
        <v>76.696727384964831</v>
      </c>
      <c r="BJ93" s="15">
        <v>108.96233000021519</v>
      </c>
      <c r="BK93" s="25"/>
      <c r="BL93" s="15">
        <v>40.2601205817219</v>
      </c>
      <c r="BM93" s="15">
        <v>81.379199101151087</v>
      </c>
      <c r="BN93" s="15">
        <v>130.67018719465395</v>
      </c>
      <c r="BO93" s="15">
        <v>105.70645582489951</v>
      </c>
      <c r="BP93" s="15">
        <v>87.483007067401516</v>
      </c>
      <c r="BQ93" s="15">
        <v>44.683666562373787</v>
      </c>
      <c r="BR93" s="15">
        <v>10.389305073941289</v>
      </c>
      <c r="BS93" s="15">
        <v>72.910530107517076</v>
      </c>
      <c r="BT93" s="15">
        <v>112.9159929434697</v>
      </c>
      <c r="BU93" s="15">
        <v>73.560814878180153</v>
      </c>
      <c r="BV93" s="15">
        <v>187.0160769129582</v>
      </c>
      <c r="BW93" s="15">
        <v>76.359115699827925</v>
      </c>
      <c r="BX93" s="15">
        <v>144.41337029377686</v>
      </c>
      <c r="BY93" s="15">
        <v>222.65281329090053</v>
      </c>
      <c r="BZ93" s="15">
        <v>46.403947810199028</v>
      </c>
      <c r="CA93" s="15">
        <v>43.40373112498613</v>
      </c>
      <c r="CB93" s="15">
        <v>24.057140337727613</v>
      </c>
      <c r="CC93" s="15">
        <v>64.67251036316604</v>
      </c>
      <c r="CD93" s="15">
        <v>67.299141185326548</v>
      </c>
      <c r="CE93" s="15">
        <v>30.246137626211436</v>
      </c>
      <c r="CF93" s="15">
        <v>45.332481762951851</v>
      </c>
      <c r="CG93" s="15">
        <v>145.86469514332271</v>
      </c>
      <c r="CH93" s="15">
        <v>70.803858206630295</v>
      </c>
      <c r="CI93" s="15">
        <v>90.874073350696463</v>
      </c>
      <c r="CJ93" s="15">
        <v>114.62306346304749</v>
      </c>
      <c r="CK93" s="15">
        <v>46.12775598410434</v>
      </c>
      <c r="CL93" s="15">
        <v>31.658144601020769</v>
      </c>
      <c r="CM93" s="15">
        <v>101.45503766417136</v>
      </c>
      <c r="CN93" s="15">
        <v>106.24295761062795</v>
      </c>
      <c r="CO93" s="15">
        <v>103.87323628378684</v>
      </c>
      <c r="CP93" s="25"/>
      <c r="CQ93" s="15">
        <v>49.391604101950357</v>
      </c>
      <c r="CR93" s="15">
        <v>57.198717360410043</v>
      </c>
      <c r="CS93" s="15">
        <v>103.38908268644779</v>
      </c>
      <c r="CT93" s="15">
        <v>691.58198417654569</v>
      </c>
      <c r="CU93" s="15">
        <v>147.07389870919562</v>
      </c>
      <c r="CV93" s="15">
        <v>182.66872813191753</v>
      </c>
      <c r="CW93" s="15">
        <v>23.016515287830767</v>
      </c>
      <c r="CX93" s="15">
        <v>53.932717473576695</v>
      </c>
      <c r="CY93" s="15">
        <v>91.863713510222382</v>
      </c>
      <c r="CZ93" s="15">
        <v>58.793524062985135</v>
      </c>
      <c r="DA93" s="15">
        <v>28.686794740544592</v>
      </c>
      <c r="DB93" s="15">
        <v>413.12013299501268</v>
      </c>
      <c r="DC93" s="15">
        <v>66.138718997961305</v>
      </c>
      <c r="DD93" s="15">
        <v>146.38379795235173</v>
      </c>
      <c r="DE93" s="15">
        <v>18.493648054594715</v>
      </c>
      <c r="DF93" s="15">
        <v>7.0732759055467582</v>
      </c>
      <c r="DG93" s="15">
        <v>7570.9113354790343</v>
      </c>
      <c r="DH93" s="15">
        <v>92.917951492954288</v>
      </c>
      <c r="DI93" s="15">
        <v>319.99843292206862</v>
      </c>
      <c r="DJ93" s="15"/>
      <c r="DK93" s="15">
        <v>103.02306437727502</v>
      </c>
      <c r="DL93" s="15">
        <v>77.135338262141701</v>
      </c>
      <c r="DM93" s="15">
        <v>129.30643910007757</v>
      </c>
      <c r="DN93" s="15">
        <v>9.7155710939676059</v>
      </c>
      <c r="DO93" s="15">
        <v>49.38644892910051</v>
      </c>
      <c r="DP93" s="15">
        <v>129.64679022444213</v>
      </c>
      <c r="DQ93" s="15">
        <v>106.87910811731905</v>
      </c>
      <c r="DR93" s="15">
        <v>80.432104441831044</v>
      </c>
      <c r="DS93" s="15">
        <v>174.15919188241892</v>
      </c>
      <c r="DT93" s="15">
        <v>132.89242511541238</v>
      </c>
      <c r="DV93" s="16">
        <v>42795</v>
      </c>
      <c r="DW93" s="15">
        <v>74.479066510102456</v>
      </c>
      <c r="DX93" s="15">
        <v>90.139492316384576</v>
      </c>
      <c r="DY93" s="15">
        <v>110.43965391924507</v>
      </c>
      <c r="DZ93" s="15">
        <v>111.21765141268102</v>
      </c>
      <c r="EA93" s="10">
        <v>386.27586415841313</v>
      </c>
      <c r="EC93" s="16">
        <v>42795</v>
      </c>
      <c r="ED93" s="28">
        <v>31.712539398468344</v>
      </c>
      <c r="EE93" s="28">
        <v>38.105895360850567</v>
      </c>
      <c r="EF93" s="28">
        <v>47.029481073473463</v>
      </c>
      <c r="EG93" s="28">
        <v>47.377884243819786</v>
      </c>
      <c r="EH93" s="28">
        <v>164.22580007661216</v>
      </c>
      <c r="EI93" s="28"/>
    </row>
    <row r="94" spans="1:139">
      <c r="A94" s="12" t="s">
        <v>159</v>
      </c>
      <c r="B94" s="15">
        <v>122.1277307215918</v>
      </c>
      <c r="C94" s="15">
        <v>50.626333321374268</v>
      </c>
      <c r="D94" s="15">
        <v>59.08269302218504</v>
      </c>
      <c r="E94" s="15">
        <v>112.03902300511619</v>
      </c>
      <c r="F94" s="15">
        <v>104.04580705741908</v>
      </c>
      <c r="G94" s="15">
        <v>115.66644921801883</v>
      </c>
      <c r="H94" s="15">
        <v>38.37975619741934</v>
      </c>
      <c r="I94" s="15">
        <v>63.300302643507599</v>
      </c>
      <c r="J94" s="15">
        <v>57.040593186606991</v>
      </c>
      <c r="K94" s="15">
        <v>52.699583521501324</v>
      </c>
      <c r="L94" s="15">
        <v>59.547516475992126</v>
      </c>
      <c r="M94" s="15">
        <v>49.853844734862996</v>
      </c>
      <c r="N94" s="15">
        <v>40.918031907355882</v>
      </c>
      <c r="O94" s="15">
        <v>57.643829280555359</v>
      </c>
      <c r="P94" s="15">
        <v>22.6613327799618</v>
      </c>
      <c r="Q94" s="15">
        <v>22.586761394115133</v>
      </c>
      <c r="R94" s="15">
        <v>63.371110890291668</v>
      </c>
      <c r="S94" s="15">
        <v>48.626979882689966</v>
      </c>
      <c r="T94" s="15">
        <v>108.04296629611487</v>
      </c>
      <c r="U94" s="15">
        <v>91.975198841257338</v>
      </c>
      <c r="V94" s="15">
        <v>100.39835628219751</v>
      </c>
      <c r="W94" s="15">
        <v>70.698418645147996</v>
      </c>
      <c r="X94" s="15">
        <v>38.895016596827737</v>
      </c>
      <c r="Y94" s="15">
        <v>27.322340879982264</v>
      </c>
      <c r="Z94" s="15">
        <v>63.389752462936222</v>
      </c>
      <c r="AA94" s="15">
        <v>86.210001686897272</v>
      </c>
      <c r="AB94" s="15">
        <v>125.33941681334304</v>
      </c>
      <c r="AC94" s="15">
        <v>78.071217702059201</v>
      </c>
      <c r="AD94" s="15">
        <v>86.01013075860341</v>
      </c>
      <c r="AE94" s="15">
        <v>58.170114209600818</v>
      </c>
      <c r="AG94" s="15">
        <v>71.490453350682259</v>
      </c>
      <c r="AH94" s="15">
        <v>92.017044435306488</v>
      </c>
      <c r="AI94" s="15">
        <v>160.5430811065853</v>
      </c>
      <c r="AJ94" s="15">
        <v>207.81677035955317</v>
      </c>
      <c r="AK94" s="15">
        <v>110.32721999987525</v>
      </c>
      <c r="AL94" s="15">
        <v>127.46765605801431</v>
      </c>
      <c r="AM94" s="15">
        <v>80.712829791636409</v>
      </c>
      <c r="AN94" s="15">
        <v>108.72434182930184</v>
      </c>
      <c r="AO94" s="15">
        <v>142.7837212834076</v>
      </c>
      <c r="AP94" s="15">
        <v>65.055948617592449</v>
      </c>
      <c r="AQ94" s="15">
        <v>64.494022995064341</v>
      </c>
      <c r="AR94" s="15">
        <v>238.04684063400168</v>
      </c>
      <c r="AS94" s="15">
        <v>72.857636882230167</v>
      </c>
      <c r="AT94" s="15">
        <v>95.487507949553162</v>
      </c>
      <c r="AU94" s="15">
        <v>64.041226179084859</v>
      </c>
      <c r="AV94" s="15">
        <v>41.399726595621075</v>
      </c>
      <c r="AW94" s="15">
        <v>307.01804850240842</v>
      </c>
      <c r="AX94" s="15">
        <v>152.41438340313022</v>
      </c>
      <c r="AY94" s="15">
        <v>165.30138119788683</v>
      </c>
      <c r="AZ94" s="15">
        <v>84.152596825074141</v>
      </c>
      <c r="BA94" s="15">
        <v>147.11885999977758</v>
      </c>
      <c r="BB94" s="15">
        <v>110.36833397343796</v>
      </c>
      <c r="BC94" s="15">
        <v>54.551631618166518</v>
      </c>
      <c r="BD94" s="15">
        <v>58.867008192018588</v>
      </c>
      <c r="BE94" s="15">
        <v>103.05918164874149</v>
      </c>
      <c r="BF94" s="15">
        <v>153.20177745469533</v>
      </c>
      <c r="BG94" s="15">
        <v>121.33450821645235</v>
      </c>
      <c r="BH94" s="15">
        <v>74.073474089106384</v>
      </c>
      <c r="BI94" s="15">
        <v>75.912492319252948</v>
      </c>
      <c r="BJ94" s="15">
        <v>107.50890992369702</v>
      </c>
      <c r="BL94" s="15">
        <v>40.681908397207032</v>
      </c>
      <c r="BM94" s="15">
        <v>81.306868830154514</v>
      </c>
      <c r="BN94" s="15">
        <v>127.1973632325019</v>
      </c>
      <c r="BO94" s="15">
        <v>105.60448642865472</v>
      </c>
      <c r="BP94" s="15">
        <v>89.435175202350322</v>
      </c>
      <c r="BQ94" s="15">
        <v>43.488633057260031</v>
      </c>
      <c r="BR94" s="15">
        <v>10.06819252391581</v>
      </c>
      <c r="BS94" s="15">
        <v>69.390608579560066</v>
      </c>
      <c r="BT94" s="15">
        <v>113.08255050405542</v>
      </c>
      <c r="BU94" s="15">
        <v>72.168698881027638</v>
      </c>
      <c r="BV94" s="15">
        <v>186.98639125845199</v>
      </c>
      <c r="BW94" s="15">
        <v>75.013125594199195</v>
      </c>
      <c r="BX94" s="15">
        <v>145.4190836476113</v>
      </c>
      <c r="BY94" s="15">
        <v>222.87603307599588</v>
      </c>
      <c r="BZ94" s="15">
        <v>46.498580064022008</v>
      </c>
      <c r="CA94" s="15">
        <v>45.029157365726562</v>
      </c>
      <c r="CB94" s="15">
        <v>23.356885469674225</v>
      </c>
      <c r="CC94" s="15">
        <v>62.48606970098546</v>
      </c>
      <c r="CD94" s="15">
        <v>66.461188920529239</v>
      </c>
      <c r="CE94" s="15">
        <v>29.777363134413427</v>
      </c>
      <c r="CF94" s="15">
        <v>43.553177397212032</v>
      </c>
      <c r="CG94" s="15">
        <v>148.98495457699204</v>
      </c>
      <c r="CH94" s="15">
        <v>69.060501001616132</v>
      </c>
      <c r="CI94" s="15">
        <v>88.879608151787636</v>
      </c>
      <c r="CJ94" s="15">
        <v>114.81050044333291</v>
      </c>
      <c r="CK94" s="15">
        <v>45.012477070467426</v>
      </c>
      <c r="CL94" s="15">
        <v>31.029134304010576</v>
      </c>
      <c r="CM94" s="15">
        <v>101.49609870280332</v>
      </c>
      <c r="CN94" s="15">
        <v>103.75319460371259</v>
      </c>
      <c r="CO94" s="15">
        <v>103.48601742548416</v>
      </c>
      <c r="CQ94" s="15">
        <v>49.995621063933605</v>
      </c>
      <c r="CR94" s="15">
        <v>56.111131042895344</v>
      </c>
      <c r="CS94" s="15">
        <v>103.33174537688133</v>
      </c>
      <c r="CT94" s="15">
        <v>679.60672761475939</v>
      </c>
      <c r="CU94" s="15">
        <v>145.96640425539061</v>
      </c>
      <c r="CV94" s="15">
        <v>182.40408012735571</v>
      </c>
      <c r="CW94" s="15">
        <v>23.464567622418571</v>
      </c>
      <c r="CX94" s="15">
        <v>53.213839513244601</v>
      </c>
      <c r="CY94" s="15">
        <v>91.216564736885687</v>
      </c>
      <c r="CZ94" s="15">
        <v>56.974133172763295</v>
      </c>
      <c r="DA94" s="15">
        <v>26.036917634304302</v>
      </c>
      <c r="DB94" s="15">
        <v>386.49589204376144</v>
      </c>
      <c r="DC94" s="15">
        <v>64.023077053167839</v>
      </c>
      <c r="DD94" s="15">
        <v>144.38390139553536</v>
      </c>
      <c r="DE94" s="15">
        <v>18.092174788546743</v>
      </c>
      <c r="DF94" s="15">
        <v>7.3108232042696564</v>
      </c>
      <c r="DG94" s="15">
        <v>7210.5170487133491</v>
      </c>
      <c r="DH94" s="15">
        <v>97.129343671959163</v>
      </c>
      <c r="DI94" s="15">
        <v>311.02080237330256</v>
      </c>
      <c r="DJ94" s="15"/>
      <c r="DK94" s="15">
        <v>100.37089302241668</v>
      </c>
      <c r="DL94" s="15">
        <v>73.574703345531958</v>
      </c>
      <c r="DM94" s="15">
        <v>130.75533711399072</v>
      </c>
      <c r="DN94" s="15">
        <v>9.2415261072811834</v>
      </c>
      <c r="DO94" s="15">
        <v>48.684184394857169</v>
      </c>
      <c r="DP94" s="15">
        <v>125.0460690982307</v>
      </c>
      <c r="DQ94" s="15">
        <v>109.57846283180695</v>
      </c>
      <c r="DR94" s="15">
        <v>80.281679635271701</v>
      </c>
      <c r="DS94" s="15">
        <v>172.10362452986001</v>
      </c>
      <c r="DT94" s="15">
        <v>129.50507596204361</v>
      </c>
      <c r="DV94" s="16">
        <v>42887</v>
      </c>
      <c r="DW94" s="15">
        <v>74.438186626796252</v>
      </c>
      <c r="DX94" s="15">
        <v>89.822688109094969</v>
      </c>
      <c r="DY94" s="15">
        <v>110.2545586653435</v>
      </c>
      <c r="DZ94" s="15">
        <v>109.81847042450426</v>
      </c>
      <c r="EA94" s="10">
        <v>384.33390382573896</v>
      </c>
      <c r="EC94" s="16">
        <v>42887</v>
      </c>
      <c r="ED94" s="28">
        <v>32.689116777721054</v>
      </c>
      <c r="EE94" s="28">
        <v>39.479524145694135</v>
      </c>
      <c r="EF94" s="28">
        <v>48.51213831539895</v>
      </c>
      <c r="EG94" s="28">
        <v>48.553676248162823</v>
      </c>
      <c r="EH94" s="28">
        <v>169.23445548697694</v>
      </c>
      <c r="EI94" s="28"/>
    </row>
    <row r="95" spans="1:139">
      <c r="A95" s="12" t="s">
        <v>160</v>
      </c>
      <c r="B95" s="15">
        <v>121.49020578546923</v>
      </c>
      <c r="C95" s="15">
        <v>50.476648723423452</v>
      </c>
      <c r="D95" s="15">
        <v>59.2486046290554</v>
      </c>
      <c r="E95" s="15">
        <v>108.29041634053075</v>
      </c>
      <c r="F95" s="15">
        <v>104.01843244693714</v>
      </c>
      <c r="G95" s="15">
        <v>115.80150666778096</v>
      </c>
      <c r="H95" s="15">
        <v>38.309541439223047</v>
      </c>
      <c r="I95" s="15">
        <v>63.666838000312879</v>
      </c>
      <c r="J95" s="15">
        <v>57.175282371264721</v>
      </c>
      <c r="K95" s="15">
        <v>52.634351133212498</v>
      </c>
      <c r="L95" s="15">
        <v>58.869068227094459</v>
      </c>
      <c r="M95" s="15">
        <v>48.514028235878612</v>
      </c>
      <c r="N95" s="15">
        <v>40.75580212699743</v>
      </c>
      <c r="O95" s="15">
        <v>57.573833176586589</v>
      </c>
      <c r="P95" s="15">
        <v>22.402143962556149</v>
      </c>
      <c r="Q95" s="15">
        <v>22.666947107829628</v>
      </c>
      <c r="R95" s="15">
        <v>63.169998629868516</v>
      </c>
      <c r="S95" s="15">
        <v>47.892212707256817</v>
      </c>
      <c r="T95" s="15">
        <v>107.33481101994605</v>
      </c>
      <c r="U95" s="15">
        <v>91.421998716028256</v>
      </c>
      <c r="V95" s="15">
        <v>100.25089656885355</v>
      </c>
      <c r="W95" s="15">
        <v>69.908566438534891</v>
      </c>
      <c r="X95" s="15">
        <v>39.521672032027197</v>
      </c>
      <c r="Y95" s="15">
        <v>27.298013716090175</v>
      </c>
      <c r="Z95" s="15">
        <v>61.903988149736641</v>
      </c>
      <c r="AA95" s="15">
        <v>86.585116755212425</v>
      </c>
      <c r="AB95" s="15">
        <v>126.05659543560175</v>
      </c>
      <c r="AC95" s="15">
        <v>77.757669260166423</v>
      </c>
      <c r="AD95" s="15">
        <v>86.089870209653881</v>
      </c>
      <c r="AE95" s="15">
        <v>57.925060249677429</v>
      </c>
      <c r="AG95" s="15">
        <v>70.563146334715839</v>
      </c>
      <c r="AH95" s="15">
        <v>91.857194019404957</v>
      </c>
      <c r="AI95" s="15">
        <v>155.85467319122353</v>
      </c>
      <c r="AJ95" s="15">
        <v>203.48886484761769</v>
      </c>
      <c r="AK95" s="15">
        <v>109.53832276469666</v>
      </c>
      <c r="AL95" s="15">
        <v>129.17839493871298</v>
      </c>
      <c r="AM95" s="15">
        <v>80.433247808792402</v>
      </c>
      <c r="AN95" s="15">
        <v>110.67512905893133</v>
      </c>
      <c r="AO95" s="15">
        <v>142.37998041822152</v>
      </c>
      <c r="AP95" s="15">
        <v>64.86963796068224</v>
      </c>
      <c r="AQ95" s="15">
        <v>62.956110130483403</v>
      </c>
      <c r="AR95" s="15">
        <v>231.04221581264403</v>
      </c>
      <c r="AS95" s="15">
        <v>71.293764064511151</v>
      </c>
      <c r="AT95" s="15">
        <v>95.655289338734889</v>
      </c>
      <c r="AU95" s="15">
        <v>63.726267315894766</v>
      </c>
      <c r="AV95" s="15">
        <v>42.21098845839559</v>
      </c>
      <c r="AW95" s="15">
        <v>306.08216973327529</v>
      </c>
      <c r="AX95" s="15">
        <v>149.60500126365471</v>
      </c>
      <c r="AY95" s="15">
        <v>164.07633405939862</v>
      </c>
      <c r="AZ95" s="15">
        <v>83.719594835580281</v>
      </c>
      <c r="BA95" s="15">
        <v>143.63781502883504</v>
      </c>
      <c r="BB95" s="15">
        <v>108.81188042071324</v>
      </c>
      <c r="BC95" s="15">
        <v>56.083290796962245</v>
      </c>
      <c r="BD95" s="15">
        <v>57.658315988094614</v>
      </c>
      <c r="BE95" s="15">
        <v>101.34421638218841</v>
      </c>
      <c r="BF95" s="15">
        <v>151.86000690772636</v>
      </c>
      <c r="BG95" s="15">
        <v>122.09186503785645</v>
      </c>
      <c r="BH95" s="15">
        <v>74.32141030385948</v>
      </c>
      <c r="BI95" s="15">
        <v>76.59602300557988</v>
      </c>
      <c r="BJ95" s="15">
        <v>106.27936127274057</v>
      </c>
      <c r="BL95" s="15">
        <v>40.023890513573242</v>
      </c>
      <c r="BM95" s="15">
        <v>80.111432187936558</v>
      </c>
      <c r="BN95" s="15">
        <v>127.19445563557845</v>
      </c>
      <c r="BO95" s="15">
        <v>103.12542065300303</v>
      </c>
      <c r="BP95" s="15">
        <v>85.703732064118867</v>
      </c>
      <c r="BQ95" s="15">
        <v>43.480810327552845</v>
      </c>
      <c r="BR95" s="15">
        <v>9.9099409364076259</v>
      </c>
      <c r="BS95" s="15">
        <v>66.353498558562592</v>
      </c>
      <c r="BT95" s="15">
        <v>112.02001712418192</v>
      </c>
      <c r="BU95" s="15">
        <v>71.066288670973336</v>
      </c>
      <c r="BV95" s="15">
        <v>186.53620218966918</v>
      </c>
      <c r="BW95" s="15">
        <v>73.188680807606858</v>
      </c>
      <c r="BX95" s="15">
        <v>144.25762272598985</v>
      </c>
      <c r="BY95" s="15">
        <v>221.85867688764625</v>
      </c>
      <c r="BZ95" s="15">
        <v>45.951760842486692</v>
      </c>
      <c r="CA95" s="15">
        <v>41.94236934101162</v>
      </c>
      <c r="CB95" s="15">
        <v>23.505559438558276</v>
      </c>
      <c r="CC95" s="15">
        <v>59.464584363580308</v>
      </c>
      <c r="CD95" s="15">
        <v>64.10837037817916</v>
      </c>
      <c r="CE95" s="15">
        <v>29.653684285612382</v>
      </c>
      <c r="CF95" s="15">
        <v>42.673398131833196</v>
      </c>
      <c r="CG95" s="15">
        <v>148.27015142472555</v>
      </c>
      <c r="CH95" s="15">
        <v>69.790290709697928</v>
      </c>
      <c r="CI95" s="15">
        <v>87.656320998733648</v>
      </c>
      <c r="CJ95" s="15">
        <v>113.38403521658759</v>
      </c>
      <c r="CK95" s="15">
        <v>43.274087528014846</v>
      </c>
      <c r="CL95" s="15">
        <v>30.971820987581779</v>
      </c>
      <c r="CM95" s="15">
        <v>101.73581337613786</v>
      </c>
      <c r="CN95" s="15">
        <v>101.86170586442677</v>
      </c>
      <c r="CO95" s="15">
        <v>102.28169720834515</v>
      </c>
      <c r="CQ95" s="15">
        <v>49.945341909874635</v>
      </c>
      <c r="CR95" s="15">
        <v>52.496972248573606</v>
      </c>
      <c r="CS95" s="15">
        <v>99.674526615031539</v>
      </c>
      <c r="CT95" s="15">
        <v>639.24798460472334</v>
      </c>
      <c r="CU95" s="15">
        <v>142.67796743323396</v>
      </c>
      <c r="CV95" s="15">
        <v>183.58300586007991</v>
      </c>
      <c r="CW95" s="15">
        <v>23.797634012363751</v>
      </c>
      <c r="CX95" s="15">
        <v>52.003486267235786</v>
      </c>
      <c r="CY95" s="15">
        <v>90.384126734745024</v>
      </c>
      <c r="CZ95" s="15">
        <v>55.271026010441361</v>
      </c>
      <c r="DA95" s="15">
        <v>20.785965230914176</v>
      </c>
      <c r="DB95" s="15">
        <v>396.36114599577701</v>
      </c>
      <c r="DC95" s="15">
        <v>63.476981868190144</v>
      </c>
      <c r="DD95" s="15">
        <v>147.9683438265732</v>
      </c>
      <c r="DE95" s="15">
        <v>18.295398784584606</v>
      </c>
      <c r="DF95" s="15">
        <v>7.1444078581547945</v>
      </c>
      <c r="DG95" s="15">
        <v>7198.2441504924682</v>
      </c>
      <c r="DH95" s="15">
        <v>97.016628800108776</v>
      </c>
      <c r="DI95" s="15">
        <v>303.10451096011752</v>
      </c>
      <c r="DJ95" s="15"/>
      <c r="DK95" s="15">
        <v>98.382608310163178</v>
      </c>
      <c r="DL95" s="15">
        <v>71.469576832352857</v>
      </c>
      <c r="DM95" s="15">
        <v>131.18538406458038</v>
      </c>
      <c r="DN95" s="15">
        <v>8.1318473348293274</v>
      </c>
      <c r="DO95" s="15">
        <v>48.444557199104615</v>
      </c>
      <c r="DP95" s="15">
        <v>123.87491116843034</v>
      </c>
      <c r="DQ95" s="15">
        <v>111.98156011781217</v>
      </c>
      <c r="DR95" s="15">
        <v>80.300418342183946</v>
      </c>
      <c r="DS95" s="15">
        <v>173.96644704680816</v>
      </c>
      <c r="DT95" s="15">
        <v>127.64186623591939</v>
      </c>
      <c r="DV95" s="16">
        <v>42979</v>
      </c>
      <c r="DW95" s="15">
        <v>74.223955352133061</v>
      </c>
      <c r="DX95" s="15">
        <v>89.571119180221515</v>
      </c>
      <c r="DY95" s="15">
        <v>109.61125075629238</v>
      </c>
      <c r="DZ95" s="15">
        <v>109.73103177485191</v>
      </c>
      <c r="EA95" s="10">
        <v>383.13735706349883</v>
      </c>
      <c r="EC95" s="16">
        <v>42979</v>
      </c>
      <c r="ED95" s="28">
        <v>33.457605989930819</v>
      </c>
      <c r="EE95" s="28">
        <v>40.550659562804142</v>
      </c>
      <c r="EF95" s="28">
        <v>49.342059430984094</v>
      </c>
      <c r="EG95" s="28">
        <v>49.983170363574928</v>
      </c>
      <c r="EH95" s="28">
        <v>173.33349534729399</v>
      </c>
      <c r="EI95" s="28"/>
    </row>
    <row r="96" spans="1:139">
      <c r="A96" s="12" t="s">
        <v>161</v>
      </c>
      <c r="B96" s="15">
        <v>122.28310213396023</v>
      </c>
      <c r="C96" s="15">
        <v>50.260458244146115</v>
      </c>
      <c r="D96" s="15">
        <v>59.333333333333336</v>
      </c>
      <c r="E96" s="15">
        <v>104.95067052637796</v>
      </c>
      <c r="F96" s="15">
        <v>103.60256577352298</v>
      </c>
      <c r="G96" s="15">
        <v>116.47403509411936</v>
      </c>
      <c r="H96" s="15">
        <v>38.00324361570717</v>
      </c>
      <c r="I96" s="15">
        <v>63.503917349017456</v>
      </c>
      <c r="J96" s="15">
        <v>57.527175153896501</v>
      </c>
      <c r="K96" s="15">
        <v>52.331500090184555</v>
      </c>
      <c r="L96" s="15">
        <v>58.12739631518825</v>
      </c>
      <c r="M96" s="15">
        <v>46.688481411552857</v>
      </c>
      <c r="N96" s="15">
        <v>40.707031728495949</v>
      </c>
      <c r="O96" s="15">
        <v>57.659495220341618</v>
      </c>
      <c r="P96" s="15">
        <v>22.039642371407549</v>
      </c>
      <c r="Q96" s="15">
        <v>22.349727680566819</v>
      </c>
      <c r="R96" s="15">
        <v>63.381384471629644</v>
      </c>
      <c r="S96" s="15">
        <v>47.308290629230427</v>
      </c>
      <c r="T96" s="15">
        <v>106.31550163661025</v>
      </c>
      <c r="U96" s="15">
        <v>90.910329028698328</v>
      </c>
      <c r="V96" s="15">
        <v>100.15620053275754</v>
      </c>
      <c r="W96" s="15">
        <v>69.166627115175473</v>
      </c>
      <c r="X96" s="15">
        <v>40.010363171863226</v>
      </c>
      <c r="Y96" s="15">
        <v>27.073726306532446</v>
      </c>
      <c r="Z96" s="15">
        <v>61.145220784315079</v>
      </c>
      <c r="AA96" s="15">
        <v>86.8874371283258</v>
      </c>
      <c r="AB96" s="15">
        <v>126.16832600866107</v>
      </c>
      <c r="AC96" s="15">
        <v>77.759924974757638</v>
      </c>
      <c r="AD96" s="15">
        <v>85.827392508805715</v>
      </c>
      <c r="AE96" s="15">
        <v>57.672539384139867</v>
      </c>
      <c r="AG96" s="15">
        <v>70.301702417659513</v>
      </c>
      <c r="AH96" s="15">
        <v>91.986274865305887</v>
      </c>
      <c r="AI96" s="15">
        <v>156.43837771036962</v>
      </c>
      <c r="AJ96" s="15">
        <v>200.50806403969986</v>
      </c>
      <c r="AK96" s="15">
        <v>110.00583470091436</v>
      </c>
      <c r="AL96" s="15">
        <v>127.37104187946883</v>
      </c>
      <c r="AM96" s="15">
        <v>78.296345470282276</v>
      </c>
      <c r="AN96" s="15">
        <v>111.12412229729432</v>
      </c>
      <c r="AO96" s="15">
        <v>142.36849486939184</v>
      </c>
      <c r="AP96" s="15">
        <v>65.363932902689342</v>
      </c>
      <c r="AQ96" s="15">
        <v>62.370924143547057</v>
      </c>
      <c r="AR96" s="15">
        <v>221.33891916226003</v>
      </c>
      <c r="AS96" s="15">
        <v>71.404614667075364</v>
      </c>
      <c r="AT96" s="15">
        <v>95.968271819452397</v>
      </c>
      <c r="AU96" s="15">
        <v>62.027602506075667</v>
      </c>
      <c r="AV96" s="15">
        <v>42.001281781439708</v>
      </c>
      <c r="AW96" s="15">
        <v>300.58834967829199</v>
      </c>
      <c r="AX96" s="15">
        <v>150.65432803000724</v>
      </c>
      <c r="AY96" s="15">
        <v>160.15997899074347</v>
      </c>
      <c r="AZ96" s="15">
        <v>83.149414369425671</v>
      </c>
      <c r="BA96" s="15">
        <v>141.44083919783546</v>
      </c>
      <c r="BB96" s="15">
        <v>107.55658032193382</v>
      </c>
      <c r="BC96" s="15">
        <v>55.977269558271281</v>
      </c>
      <c r="BD96" s="15">
        <v>55.212122224108441</v>
      </c>
      <c r="BE96" s="15">
        <v>98.664584358429991</v>
      </c>
      <c r="BF96" s="15">
        <v>153.57855133713491</v>
      </c>
      <c r="BG96" s="15">
        <v>124.01964185675877</v>
      </c>
      <c r="BH96" s="15">
        <v>74.76875756847322</v>
      </c>
      <c r="BI96" s="15">
        <v>76.670736994774117</v>
      </c>
      <c r="BJ96" s="15">
        <v>105.54895704773288</v>
      </c>
      <c r="BL96" s="15">
        <v>40.699802653631593</v>
      </c>
      <c r="BM96" s="15">
        <v>78.46247101133568</v>
      </c>
      <c r="BN96" s="15">
        <v>124.80777440736996</v>
      </c>
      <c r="BO96" s="15">
        <v>97.910635867745796</v>
      </c>
      <c r="BP96" s="15">
        <v>86.366887301513898</v>
      </c>
      <c r="BQ96" s="15">
        <v>44.014710710637679</v>
      </c>
      <c r="BR96" s="15">
        <v>10.869473878809778</v>
      </c>
      <c r="BS96" s="15">
        <v>66.594491407461746</v>
      </c>
      <c r="BT96" s="15">
        <v>110.56724804136668</v>
      </c>
      <c r="BU96" s="15">
        <v>69.536879369747524</v>
      </c>
      <c r="BV96" s="15">
        <v>194.09615797866925</v>
      </c>
      <c r="BW96" s="15">
        <v>67.8221314394372</v>
      </c>
      <c r="BX96" s="15">
        <v>142.36514195901077</v>
      </c>
      <c r="BY96" s="15">
        <v>221.63517293377183</v>
      </c>
      <c r="BZ96" s="15">
        <v>45.755204268949775</v>
      </c>
      <c r="CA96" s="15">
        <v>42.650969968002769</v>
      </c>
      <c r="CB96" s="15">
        <v>23.040110683390782</v>
      </c>
      <c r="CC96" s="15">
        <v>56.071257159808617</v>
      </c>
      <c r="CD96" s="15">
        <v>63.901169858214587</v>
      </c>
      <c r="CE96" s="15">
        <v>27.512065316841152</v>
      </c>
      <c r="CF96" s="15">
        <v>43.419439126378201</v>
      </c>
      <c r="CG96" s="15">
        <v>144.65434803577088</v>
      </c>
      <c r="CH96" s="15">
        <v>69.044118515927622</v>
      </c>
      <c r="CI96" s="15">
        <v>83.125213940427827</v>
      </c>
      <c r="CJ96" s="15">
        <v>112.9369836523606</v>
      </c>
      <c r="CK96" s="15">
        <v>45.189655899582675</v>
      </c>
      <c r="CL96" s="15">
        <v>31.25634989558964</v>
      </c>
      <c r="CM96" s="15">
        <v>101.45740312071902</v>
      </c>
      <c r="CN96" s="15">
        <v>104.1713509012915</v>
      </c>
      <c r="CO96" s="15">
        <v>101.00826275965352</v>
      </c>
      <c r="CQ96" s="15">
        <v>50.563180806123285</v>
      </c>
      <c r="CR96" s="15">
        <v>51.391591190152106</v>
      </c>
      <c r="CS96" s="15">
        <v>94.016852039096733</v>
      </c>
      <c r="CT96" s="15">
        <v>650.73058821212658</v>
      </c>
      <c r="CU96" s="15">
        <v>143.32720899954734</v>
      </c>
      <c r="CV96" s="15">
        <v>185.2071629213483</v>
      </c>
      <c r="CW96" s="15">
        <v>22.957404435182308</v>
      </c>
      <c r="CX96" s="15">
        <v>52.35991003132996</v>
      </c>
      <c r="CY96" s="15">
        <v>87.511584367464181</v>
      </c>
      <c r="CZ96" s="15">
        <v>54.138248340757009</v>
      </c>
      <c r="DA96" s="15">
        <v>17.635183279233633</v>
      </c>
      <c r="DB96" s="15">
        <v>376.52608026661471</v>
      </c>
      <c r="DC96" s="15">
        <v>53.25569184637866</v>
      </c>
      <c r="DD96" s="15">
        <v>146.22628477615072</v>
      </c>
      <c r="DE96" s="15">
        <v>18.074662029088909</v>
      </c>
      <c r="DF96" s="15">
        <v>7.1844795659916416</v>
      </c>
      <c r="DG96" s="15">
        <v>7008.108522036011</v>
      </c>
      <c r="DH96" s="15">
        <v>99.023197314946628</v>
      </c>
      <c r="DI96" s="15">
        <v>293.34824196382402</v>
      </c>
      <c r="DJ96" s="15"/>
      <c r="DK96" s="15">
        <v>99.777668590347048</v>
      </c>
      <c r="DL96" s="15">
        <v>69.123758402140169</v>
      </c>
      <c r="DM96" s="15">
        <v>131.46346420628976</v>
      </c>
      <c r="DN96" s="15">
        <v>7.7832339351031123</v>
      </c>
      <c r="DO96" s="15">
        <v>48.15048189578939</v>
      </c>
      <c r="DP96" s="15">
        <v>119.73595789341636</v>
      </c>
      <c r="DQ96" s="15">
        <v>113.96980681709452</v>
      </c>
      <c r="DR96" s="15">
        <v>79.204754405386652</v>
      </c>
      <c r="DS96" s="15">
        <v>171.23617751106951</v>
      </c>
      <c r="DT96" s="15">
        <v>123.23258304102478</v>
      </c>
      <c r="DV96" s="16">
        <v>43070</v>
      </c>
      <c r="DW96" s="15">
        <v>74.163602387945517</v>
      </c>
      <c r="DX96" s="15">
        <v>89.628257965837562</v>
      </c>
      <c r="DY96" s="15">
        <v>109.32767577194639</v>
      </c>
      <c r="DZ96" s="15">
        <v>107.68916261267273</v>
      </c>
      <c r="EA96" s="10">
        <v>380.8086987384022</v>
      </c>
      <c r="EC96" s="16">
        <v>43070</v>
      </c>
      <c r="ED96" s="28">
        <v>33.833719266010299</v>
      </c>
      <c r="EE96" s="28">
        <v>41.107521349574064</v>
      </c>
      <c r="EF96" s="28">
        <v>49.712201937033711</v>
      </c>
      <c r="EG96" s="28">
        <v>49.608966592424402</v>
      </c>
      <c r="EH96" s="28">
        <v>174.26240914504248</v>
      </c>
      <c r="EI96" s="28"/>
    </row>
    <row r="97" spans="1:139">
      <c r="A97" s="12" t="s">
        <v>162</v>
      </c>
      <c r="B97" s="15">
        <v>122.6858006141951</v>
      </c>
      <c r="C97" s="15">
        <v>49.624638870255197</v>
      </c>
      <c r="D97" s="15">
        <v>58.963660203131177</v>
      </c>
      <c r="E97" s="15">
        <v>100.21997616117373</v>
      </c>
      <c r="F97" s="15">
        <v>102.97573748858125</v>
      </c>
      <c r="G97" s="15">
        <v>113.63646057033392</v>
      </c>
      <c r="H97" s="15">
        <v>37.346156377517438</v>
      </c>
      <c r="I97" s="15">
        <v>63.496161959195106</v>
      </c>
      <c r="J97" s="15">
        <v>58.164334057333377</v>
      </c>
      <c r="K97" s="15">
        <v>51.617241285312318</v>
      </c>
      <c r="L97" s="15">
        <v>58.445687404339608</v>
      </c>
      <c r="M97" s="15">
        <v>44.775732013950851</v>
      </c>
      <c r="N97" s="15">
        <v>40.403982120903272</v>
      </c>
      <c r="O97" s="15">
        <v>57.833386478329437</v>
      </c>
      <c r="P97" s="15">
        <v>22.161210944060286</v>
      </c>
      <c r="Q97" s="15">
        <v>22.134338091778975</v>
      </c>
      <c r="R97" s="15">
        <v>62.984302919067417</v>
      </c>
      <c r="S97" s="15">
        <v>47.356576371205584</v>
      </c>
      <c r="T97" s="15">
        <v>105.25015763430979</v>
      </c>
      <c r="U97" s="15">
        <v>90.752264291783192</v>
      </c>
      <c r="V97" s="15">
        <v>99.955585893867124</v>
      </c>
      <c r="W97" s="15">
        <v>68.110283057293003</v>
      </c>
      <c r="X97" s="15">
        <v>40.360833512011865</v>
      </c>
      <c r="Y97" s="15">
        <v>26.974471216300483</v>
      </c>
      <c r="Z97" s="15">
        <v>60.462326621122877</v>
      </c>
      <c r="AA97" s="15">
        <v>86.849803667367567</v>
      </c>
      <c r="AB97" s="15">
        <v>126.19727706169212</v>
      </c>
      <c r="AC97" s="15">
        <v>77.284493788874116</v>
      </c>
      <c r="AD97" s="15">
        <v>85.370499067907431</v>
      </c>
      <c r="AE97" s="15">
        <v>57.16381730016294</v>
      </c>
      <c r="AG97" s="15">
        <v>70.680705411755909</v>
      </c>
      <c r="AH97" s="15">
        <v>93.336772027912218</v>
      </c>
      <c r="AI97" s="15">
        <v>153.41720070316356</v>
      </c>
      <c r="AJ97" s="15">
        <v>189.26186853759461</v>
      </c>
      <c r="AK97" s="15">
        <v>110.98838694891376</v>
      </c>
      <c r="AL97" s="15">
        <v>128.2881951707331</v>
      </c>
      <c r="AM97" s="15">
        <v>78.081808608661305</v>
      </c>
      <c r="AN97" s="15">
        <v>110.78852701508085</v>
      </c>
      <c r="AO97" s="15">
        <v>143.22500376528936</v>
      </c>
      <c r="AP97" s="15">
        <v>66.979443362480723</v>
      </c>
      <c r="AQ97" s="15">
        <v>61.229404879805529</v>
      </c>
      <c r="AR97" s="15">
        <v>213.22540352015574</v>
      </c>
      <c r="AS97" s="15">
        <v>70.652767558031655</v>
      </c>
      <c r="AT97" s="15">
        <v>95.13739481069706</v>
      </c>
      <c r="AU97" s="15">
        <v>64.322275850486676</v>
      </c>
      <c r="AV97" s="15">
        <v>41.34375224829013</v>
      </c>
      <c r="AW97" s="15">
        <v>306.98861786955285</v>
      </c>
      <c r="AX97" s="15">
        <v>152.65667587860312</v>
      </c>
      <c r="AY97" s="15">
        <v>162.10564704876512</v>
      </c>
      <c r="AZ97" s="15">
        <v>82.451523688637081</v>
      </c>
      <c r="BA97" s="15">
        <v>140.3840061937436</v>
      </c>
      <c r="BB97" s="15">
        <v>105.56577180396096</v>
      </c>
      <c r="BC97" s="15">
        <v>54.497466649264936</v>
      </c>
      <c r="BD97" s="15">
        <v>54.711703680264932</v>
      </c>
      <c r="BE97" s="15">
        <v>97.63190179864732</v>
      </c>
      <c r="BF97" s="15">
        <v>155.3390835959467</v>
      </c>
      <c r="BG97" s="15">
        <v>130.06711263392611</v>
      </c>
      <c r="BH97" s="15">
        <v>74.570126606885353</v>
      </c>
      <c r="BI97" s="15">
        <v>74.756440571784921</v>
      </c>
      <c r="BJ97" s="15">
        <v>105.29474641042472</v>
      </c>
      <c r="BL97" s="15">
        <v>40.825721866159128</v>
      </c>
      <c r="BM97" s="15">
        <v>77.374369609779436</v>
      </c>
      <c r="BN97" s="15">
        <v>125.64581374206763</v>
      </c>
      <c r="BO97" s="15">
        <v>94.856240248854093</v>
      </c>
      <c r="BP97" s="15">
        <v>85.959219167518015</v>
      </c>
      <c r="BQ97" s="15">
        <v>43.315303477368005</v>
      </c>
      <c r="BR97" s="15">
        <v>9.6625312623403978</v>
      </c>
      <c r="BS97" s="15">
        <v>66.895694567224794</v>
      </c>
      <c r="BT97" s="15">
        <v>111.34489230409383</v>
      </c>
      <c r="BU97" s="15">
        <v>68.16371406677348</v>
      </c>
      <c r="BV97" s="15">
        <v>199.31068245250742</v>
      </c>
      <c r="BW97" s="15">
        <v>68.042501419417633</v>
      </c>
      <c r="BX97" s="15">
        <v>144.49156318697641</v>
      </c>
      <c r="BY97" s="15">
        <v>221.08572707753149</v>
      </c>
      <c r="BZ97" s="15">
        <v>42.248687486765348</v>
      </c>
      <c r="CA97" s="15">
        <v>38.321238015888305</v>
      </c>
      <c r="CB97" s="15">
        <v>22.387640018609503</v>
      </c>
      <c r="CC97" s="15">
        <v>55.938357069245981</v>
      </c>
      <c r="CD97" s="15">
        <v>61.548182663432051</v>
      </c>
      <c r="CE97" s="15">
        <v>28.088913655923964</v>
      </c>
      <c r="CF97" s="15">
        <v>43.676412356754902</v>
      </c>
      <c r="CG97" s="15">
        <v>145.5835561416456</v>
      </c>
      <c r="CH97" s="15">
        <v>68.56426367356832</v>
      </c>
      <c r="CI97" s="15">
        <v>82.666910242335618</v>
      </c>
      <c r="CJ97" s="15">
        <v>115.1718208224312</v>
      </c>
      <c r="CK97" s="15">
        <v>42.474186290140864</v>
      </c>
      <c r="CL97" s="15">
        <v>29.572342778412281</v>
      </c>
      <c r="CM97" s="15">
        <v>102.11309648108339</v>
      </c>
      <c r="CN97" s="15">
        <v>102.24468060310362</v>
      </c>
      <c r="CO97" s="15">
        <v>101.02345922846561</v>
      </c>
      <c r="CQ97" s="15">
        <v>51.914989065216176</v>
      </c>
      <c r="CR97" s="15">
        <v>50.506583852923647</v>
      </c>
      <c r="CS97" s="15">
        <v>89.01764833333705</v>
      </c>
      <c r="CT97" s="15">
        <v>621.95110133439289</v>
      </c>
      <c r="CU97" s="15">
        <v>148.20402707139763</v>
      </c>
      <c r="CV97" s="15">
        <v>186.95793028566609</v>
      </c>
      <c r="CW97" s="15">
        <v>24.471008292747136</v>
      </c>
      <c r="CX97" s="15">
        <v>54.287489825034349</v>
      </c>
      <c r="CY97" s="15">
        <v>88.413222919370156</v>
      </c>
      <c r="CZ97" s="15">
        <v>54.421933541514591</v>
      </c>
      <c r="DA97" s="15">
        <v>13.894390924642117</v>
      </c>
      <c r="DB97" s="15">
        <v>376.73874604590799</v>
      </c>
      <c r="DC97" s="15">
        <v>51.783167963876174</v>
      </c>
      <c r="DD97" s="15">
        <v>148.65275635382622</v>
      </c>
      <c r="DE97" s="15">
        <v>16.140809486604699</v>
      </c>
      <c r="DF97" s="15">
        <v>7.4392584529907184</v>
      </c>
      <c r="DG97" s="15">
        <v>7107.7851454591628</v>
      </c>
      <c r="DH97" s="15">
        <v>103.67451220209564</v>
      </c>
      <c r="DI97" s="15">
        <v>298.93209434547032</v>
      </c>
      <c r="DJ97" s="15"/>
      <c r="DK97" s="15">
        <v>93.538914794654943</v>
      </c>
      <c r="DL97" s="15">
        <v>69.730936278839067</v>
      </c>
      <c r="DM97" s="15">
        <v>131.89036441096681</v>
      </c>
      <c r="DN97" s="15">
        <v>7.6647503233954595</v>
      </c>
      <c r="DO97" s="15">
        <v>46.755409710836986</v>
      </c>
      <c r="DP97" s="15">
        <v>126.59141561327651</v>
      </c>
      <c r="DQ97" s="15">
        <v>113.4194448976632</v>
      </c>
      <c r="DR97" s="15">
        <v>78.334784962689199</v>
      </c>
      <c r="DS97" s="15">
        <v>175.43333147818609</v>
      </c>
      <c r="DT97" s="15">
        <v>123.74504305439029</v>
      </c>
      <c r="DV97" s="16">
        <v>43160</v>
      </c>
      <c r="DW97" s="15">
        <v>73.771548721528077</v>
      </c>
      <c r="DX97" s="15">
        <v>89.420141980943725</v>
      </c>
      <c r="DY97" s="15">
        <v>109.36812406432402</v>
      </c>
      <c r="DZ97" s="15">
        <v>108.28556920343711</v>
      </c>
      <c r="EA97" s="10">
        <v>380.84538397023294</v>
      </c>
      <c r="EC97" s="16">
        <v>43160</v>
      </c>
      <c r="ED97" s="28">
        <v>34.516601879037736</v>
      </c>
      <c r="EE97" s="28">
        <v>42.26908206215262</v>
      </c>
      <c r="EF97" s="28">
        <v>51.237783741144291</v>
      </c>
      <c r="EG97" s="28">
        <v>51.446485759005505</v>
      </c>
      <c r="EH97" s="28">
        <v>179.46995344134015</v>
      </c>
      <c r="EI97" s="28"/>
    </row>
    <row r="98" spans="1:139">
      <c r="A98" s="12" t="s">
        <v>163</v>
      </c>
      <c r="B98" s="15">
        <v>122.76164334179897</v>
      </c>
      <c r="C98" s="15">
        <v>49.51613159525612</v>
      </c>
      <c r="D98" s="15">
        <v>59.172665459148718</v>
      </c>
      <c r="E98" s="15">
        <v>97.110243772732005</v>
      </c>
      <c r="F98" s="15">
        <v>103.02678594656321</v>
      </c>
      <c r="G98" s="15">
        <v>113.45536155586437</v>
      </c>
      <c r="H98" s="15">
        <v>37.353328326509519</v>
      </c>
      <c r="I98" s="15">
        <v>63.926087768602933</v>
      </c>
      <c r="J98" s="15">
        <v>58.601856979014698</v>
      </c>
      <c r="K98" s="15">
        <v>51.529524781603676</v>
      </c>
      <c r="L98" s="15">
        <v>58.016506638050672</v>
      </c>
      <c r="M98" s="15">
        <v>43.287978280085873</v>
      </c>
      <c r="N98" s="15">
        <v>40.713692587834238</v>
      </c>
      <c r="O98" s="15">
        <v>57.864303680707117</v>
      </c>
      <c r="P98" s="15">
        <v>21.838767661866125</v>
      </c>
      <c r="Q98" s="15">
        <v>22.355366726093305</v>
      </c>
      <c r="R98" s="15">
        <v>63.406857850719391</v>
      </c>
      <c r="S98" s="15">
        <v>47.004814297864471</v>
      </c>
      <c r="T98" s="15">
        <v>104.62533993334795</v>
      </c>
      <c r="U98" s="15">
        <v>90.632357318756249</v>
      </c>
      <c r="V98" s="15">
        <v>100.02373497934592</v>
      </c>
      <c r="W98" s="15">
        <v>67.435957738983817</v>
      </c>
      <c r="X98" s="15">
        <v>40.861705529784366</v>
      </c>
      <c r="Y98" s="15">
        <v>26.930330337086005</v>
      </c>
      <c r="Z98" s="15">
        <v>60.742818882047658</v>
      </c>
      <c r="AA98" s="15">
        <v>87.117684920595366</v>
      </c>
      <c r="AB98" s="15">
        <v>125.45580332777237</v>
      </c>
      <c r="AC98" s="15">
        <v>76.768277846409163</v>
      </c>
      <c r="AD98" s="15">
        <v>85.273729898457887</v>
      </c>
      <c r="AE98" s="15">
        <v>57.224736313590839</v>
      </c>
      <c r="AG98" s="15">
        <v>70.077591514228914</v>
      </c>
      <c r="AH98" s="15">
        <v>92.875454868081619</v>
      </c>
      <c r="AI98" s="15">
        <v>153.68784404839235</v>
      </c>
      <c r="AJ98" s="15">
        <v>186.07731973448048</v>
      </c>
      <c r="AK98" s="15">
        <v>113.10639665144862</v>
      </c>
      <c r="AL98" s="15">
        <v>128.57699711630772</v>
      </c>
      <c r="AM98" s="15">
        <v>79.156269431725491</v>
      </c>
      <c r="AN98" s="15">
        <v>111.27100717143242</v>
      </c>
      <c r="AO98" s="15">
        <v>144.57666810100238</v>
      </c>
      <c r="AP98" s="15">
        <v>68.055597250157604</v>
      </c>
      <c r="AQ98" s="15">
        <v>60.981858429453503</v>
      </c>
      <c r="AR98" s="15">
        <v>216.26720545523423</v>
      </c>
      <c r="AS98" s="15">
        <v>70.466919528400368</v>
      </c>
      <c r="AT98" s="15">
        <v>95.706723345622038</v>
      </c>
      <c r="AU98" s="15">
        <v>69.08269298251895</v>
      </c>
      <c r="AV98" s="15">
        <v>42.65354726922088</v>
      </c>
      <c r="AW98" s="15">
        <v>306.70622120985456</v>
      </c>
      <c r="AX98" s="15">
        <v>154.55286337189224</v>
      </c>
      <c r="AY98" s="15">
        <v>158.9392229566339</v>
      </c>
      <c r="AZ98" s="15">
        <v>82.262942115660422</v>
      </c>
      <c r="BA98" s="15">
        <v>137.85778593024125</v>
      </c>
      <c r="BB98" s="15">
        <v>103.06603632565935</v>
      </c>
      <c r="BC98" s="15">
        <v>53.692827201546045</v>
      </c>
      <c r="BD98" s="15">
        <v>53.915109109061831</v>
      </c>
      <c r="BE98" s="15">
        <v>97.65495295719947</v>
      </c>
      <c r="BF98" s="15">
        <v>154.94689886499651</v>
      </c>
      <c r="BG98" s="15">
        <v>124.15389672829571</v>
      </c>
      <c r="BH98" s="15">
        <v>75.785022918602593</v>
      </c>
      <c r="BI98" s="15">
        <v>74.079767257089912</v>
      </c>
      <c r="BJ98" s="15">
        <v>105.87251358460041</v>
      </c>
      <c r="BL98" s="15">
        <v>40.665619228276057</v>
      </c>
      <c r="BM98" s="15">
        <v>76.692744887203304</v>
      </c>
      <c r="BN98" s="15">
        <v>124.71650301620838</v>
      </c>
      <c r="BO98" s="15">
        <v>103.88592917580695</v>
      </c>
      <c r="BP98" s="15">
        <v>86.050851719984649</v>
      </c>
      <c r="BQ98" s="15">
        <v>42.676068248137724</v>
      </c>
      <c r="BR98" s="15">
        <v>9.3635680887661401</v>
      </c>
      <c r="BS98" s="15">
        <v>66.59962904886217</v>
      </c>
      <c r="BT98" s="15">
        <v>110.84233507567977</v>
      </c>
      <c r="BU98" s="15">
        <v>66.716700189126726</v>
      </c>
      <c r="BV98" s="15">
        <v>199.9415694228295</v>
      </c>
      <c r="BW98" s="15">
        <v>67.448225786084109</v>
      </c>
      <c r="BX98" s="15">
        <v>139.37759208835848</v>
      </c>
      <c r="BY98" s="15">
        <v>220.9963359874248</v>
      </c>
      <c r="BZ98" s="15">
        <v>43.781375996333352</v>
      </c>
      <c r="CA98" s="15">
        <v>37.722889728299606</v>
      </c>
      <c r="CB98" s="15">
        <v>22.338275958938187</v>
      </c>
      <c r="CC98" s="15">
        <v>53.879036151702365</v>
      </c>
      <c r="CD98" s="15">
        <v>60.899934722225893</v>
      </c>
      <c r="CE98" s="15">
        <v>28.035612805455578</v>
      </c>
      <c r="CF98" s="15">
        <v>42.123313240428949</v>
      </c>
      <c r="CG98" s="15">
        <v>142.38578224933681</v>
      </c>
      <c r="CH98" s="15">
        <v>69.566470775004277</v>
      </c>
      <c r="CI98" s="15">
        <v>80.19492629317611</v>
      </c>
      <c r="CJ98" s="15">
        <v>113.06328987647723</v>
      </c>
      <c r="CK98" s="15">
        <v>42.368902745480305</v>
      </c>
      <c r="CL98" s="15">
        <v>29.147788806209071</v>
      </c>
      <c r="CM98" s="15">
        <v>102.23017687396231</v>
      </c>
      <c r="CN98" s="15">
        <v>102.00830348996485</v>
      </c>
      <c r="CO98" s="15">
        <v>99.413967251684056</v>
      </c>
      <c r="CQ98" s="15">
        <v>52.691381000828464</v>
      </c>
      <c r="CR98" s="15">
        <v>50.827369948779335</v>
      </c>
      <c r="CS98" s="15">
        <v>87.487335471985062</v>
      </c>
      <c r="CT98" s="15">
        <v>586.1134060758003</v>
      </c>
      <c r="CU98" s="15">
        <v>148.54468454891452</v>
      </c>
      <c r="CV98" s="15">
        <v>191.17695072038046</v>
      </c>
      <c r="CW98" s="15">
        <v>25.336951167316744</v>
      </c>
      <c r="CX98" s="15">
        <v>55.729110108201318</v>
      </c>
      <c r="CY98" s="15">
        <v>88.935914337585487</v>
      </c>
      <c r="CZ98" s="15">
        <v>54.288373210050736</v>
      </c>
      <c r="DA98" s="15">
        <v>10.272544932552012</v>
      </c>
      <c r="DB98" s="15">
        <v>372.88104558656397</v>
      </c>
      <c r="DC98" s="15">
        <v>53.016336049381877</v>
      </c>
      <c r="DD98" s="15">
        <v>147.89004124860827</v>
      </c>
      <c r="DE98" s="15">
        <v>16.113207817412288</v>
      </c>
      <c r="DF98" s="15">
        <v>7.6607991402491376</v>
      </c>
      <c r="DG98" s="15">
        <v>7234.6280507823467</v>
      </c>
      <c r="DH98" s="15">
        <v>85.382520558244963</v>
      </c>
      <c r="DI98" s="15">
        <v>300.92009947592783</v>
      </c>
      <c r="DJ98" s="15"/>
      <c r="DK98" s="15">
        <v>92.104909189736617</v>
      </c>
      <c r="DL98" s="15">
        <v>69.059311713859202</v>
      </c>
      <c r="DM98" s="15">
        <v>133.72252616569295</v>
      </c>
      <c r="DN98" s="15">
        <v>7.4629534417483088</v>
      </c>
      <c r="DO98" s="15">
        <v>43.832544707357343</v>
      </c>
      <c r="DP98" s="15">
        <v>127.7095389454781</v>
      </c>
      <c r="DQ98" s="15">
        <v>112.23521599364985</v>
      </c>
      <c r="DR98" s="15">
        <v>77.339458206610985</v>
      </c>
      <c r="DS98" s="15">
        <v>177.02639811957309</v>
      </c>
      <c r="DT98" s="15">
        <v>123.65701739248171</v>
      </c>
      <c r="DV98" s="16">
        <v>43252</v>
      </c>
      <c r="DW98" s="15">
        <v>73.554526931046837</v>
      </c>
      <c r="DX98" s="15">
        <v>90.070478022371617</v>
      </c>
      <c r="DY98" s="15">
        <v>108.92064373411324</v>
      </c>
      <c r="DZ98" s="15">
        <v>107.89843485429662</v>
      </c>
      <c r="EA98" s="10">
        <v>380.44408354182832</v>
      </c>
      <c r="EC98" s="16">
        <v>43252</v>
      </c>
      <c r="ED98" s="28">
        <v>33.990900351081478</v>
      </c>
      <c r="EE98" s="28">
        <v>41.816753103320274</v>
      </c>
      <c r="EF98" s="28">
        <v>50.395844284491979</v>
      </c>
      <c r="EG98" s="28">
        <v>50.353129552920016</v>
      </c>
      <c r="EH98" s="28">
        <v>176.55662729181375</v>
      </c>
      <c r="EI98" s="28"/>
    </row>
    <row r="99" spans="1:139">
      <c r="A99" s="12" t="s">
        <v>164</v>
      </c>
      <c r="B99" s="15">
        <v>121.95379338532635</v>
      </c>
      <c r="C99" s="15">
        <v>49.861291550201429</v>
      </c>
      <c r="D99" s="15">
        <v>59.148657440784959</v>
      </c>
      <c r="E99" s="15">
        <v>97.234185985543604</v>
      </c>
      <c r="F99" s="15">
        <v>102.86769520656213</v>
      </c>
      <c r="G99" s="15">
        <v>113.09551546521088</v>
      </c>
      <c r="H99" s="15">
        <v>37.200153256099632</v>
      </c>
      <c r="I99" s="15">
        <v>64.327682008440348</v>
      </c>
      <c r="J99" s="15">
        <v>58.959327866779255</v>
      </c>
      <c r="K99" s="15">
        <v>51.92455804123157</v>
      </c>
      <c r="L99" s="15">
        <v>58.542506489647408</v>
      </c>
      <c r="M99" s="15">
        <v>42.198022860673461</v>
      </c>
      <c r="N99" s="15">
        <v>40.674479784110332</v>
      </c>
      <c r="O99" s="15">
        <v>58.154993258852883</v>
      </c>
      <c r="P99" s="15">
        <v>21.198004728596782</v>
      </c>
      <c r="Q99" s="15">
        <v>22.505573243056133</v>
      </c>
      <c r="R99" s="15">
        <v>64.196075213079723</v>
      </c>
      <c r="S99" s="15">
        <v>46.896072605820564</v>
      </c>
      <c r="T99" s="15">
        <v>103.91593174646299</v>
      </c>
      <c r="U99" s="15">
        <v>90.69010677678439</v>
      </c>
      <c r="V99" s="15">
        <v>99.216017590720597</v>
      </c>
      <c r="W99" s="15">
        <v>66.640820088604187</v>
      </c>
      <c r="X99" s="15">
        <v>41.176394341368628</v>
      </c>
      <c r="Y99" s="15">
        <v>26.860965563322381</v>
      </c>
      <c r="Z99" s="15">
        <v>59.600061998098163</v>
      </c>
      <c r="AA99" s="15">
        <v>87.319324056581067</v>
      </c>
      <c r="AB99" s="15">
        <v>125.19277475531698</v>
      </c>
      <c r="AC99" s="15">
        <v>76.385002599490178</v>
      </c>
      <c r="AD99" s="15">
        <v>85.454564146754407</v>
      </c>
      <c r="AE99" s="15">
        <v>57.223120449550905</v>
      </c>
      <c r="AG99" s="15">
        <v>71.026559509403569</v>
      </c>
      <c r="AH99" s="15">
        <v>92.532052543863088</v>
      </c>
      <c r="AI99" s="15">
        <v>150.29409695967925</v>
      </c>
      <c r="AJ99" s="15">
        <v>186.22898018800791</v>
      </c>
      <c r="AK99" s="15">
        <v>112.43142291760302</v>
      </c>
      <c r="AL99" s="15">
        <v>128.90837548076752</v>
      </c>
      <c r="AM99" s="15">
        <v>77.402230113243618</v>
      </c>
      <c r="AN99" s="15">
        <v>110.61336919833953</v>
      </c>
      <c r="AO99" s="15">
        <v>145.75716117307363</v>
      </c>
      <c r="AP99" s="15">
        <v>68.793919745899828</v>
      </c>
      <c r="AQ99" s="15">
        <v>60.289525176467947</v>
      </c>
      <c r="AR99" s="15">
        <v>214.97744825455669</v>
      </c>
      <c r="AS99" s="15">
        <v>70.066472423309435</v>
      </c>
      <c r="AT99" s="15">
        <v>96.798673020622601</v>
      </c>
      <c r="AU99" s="15">
        <v>67.778892498088211</v>
      </c>
      <c r="AV99" s="15">
        <v>42.880588086366785</v>
      </c>
      <c r="AW99" s="15">
        <v>305.78635586364908</v>
      </c>
      <c r="AX99" s="15">
        <v>155.6574000037719</v>
      </c>
      <c r="AY99" s="15">
        <v>157.67551879793527</v>
      </c>
      <c r="AZ99" s="15">
        <v>81.801507436956257</v>
      </c>
      <c r="BA99" s="15">
        <v>134.81256505989768</v>
      </c>
      <c r="BB99" s="15">
        <v>102.52881014933051</v>
      </c>
      <c r="BC99" s="15">
        <v>53.888049178831189</v>
      </c>
      <c r="BD99" s="15">
        <v>53.361254208310086</v>
      </c>
      <c r="BE99" s="15">
        <v>97.052945538022001</v>
      </c>
      <c r="BF99" s="15">
        <v>155.58783100996089</v>
      </c>
      <c r="BG99" s="15">
        <v>122.25149555727133</v>
      </c>
      <c r="BH99" s="15">
        <v>75.72092437111823</v>
      </c>
      <c r="BI99" s="15">
        <v>72.426561815835953</v>
      </c>
      <c r="BJ99" s="15">
        <v>105.7066794467699</v>
      </c>
      <c r="BL99" s="15">
        <v>40.444206602888706</v>
      </c>
      <c r="BM99" s="15">
        <v>75.808039053580558</v>
      </c>
      <c r="BN99" s="15">
        <v>123.01803267157854</v>
      </c>
      <c r="BO99" s="15">
        <v>111.38159619489905</v>
      </c>
      <c r="BP99" s="15">
        <v>83.868004146824987</v>
      </c>
      <c r="BQ99" s="15">
        <v>41.941028242066665</v>
      </c>
      <c r="BR99" s="15">
        <v>9.0729190942090536</v>
      </c>
      <c r="BS99" s="15">
        <v>64.620378393058047</v>
      </c>
      <c r="BT99" s="15">
        <v>110.02757974045151</v>
      </c>
      <c r="BU99" s="15">
        <v>66.283367066086342</v>
      </c>
      <c r="BV99" s="15">
        <v>205.86843536423322</v>
      </c>
      <c r="BW99" s="15">
        <v>66.247760271856663</v>
      </c>
      <c r="BX99" s="15">
        <v>135.98949524077369</v>
      </c>
      <c r="BY99" s="15">
        <v>219.00780939280858</v>
      </c>
      <c r="BZ99" s="15">
        <v>44.546328321769082</v>
      </c>
      <c r="CA99" s="15">
        <v>37.711800039880906</v>
      </c>
      <c r="CB99" s="15">
        <v>22.040708317352703</v>
      </c>
      <c r="CC99" s="15">
        <v>50.091918038322213</v>
      </c>
      <c r="CD99" s="15">
        <v>59.175748678188548</v>
      </c>
      <c r="CE99" s="15">
        <v>27.975784789319647</v>
      </c>
      <c r="CF99" s="15">
        <v>40.443474371650517</v>
      </c>
      <c r="CG99" s="15">
        <v>140.90309651529341</v>
      </c>
      <c r="CH99" s="15">
        <v>69.474578200676049</v>
      </c>
      <c r="CI99" s="15">
        <v>77.860078706632734</v>
      </c>
      <c r="CJ99" s="15">
        <v>112.21630633762992</v>
      </c>
      <c r="CK99" s="15">
        <v>41.559599053495099</v>
      </c>
      <c r="CL99" s="15">
        <v>28.560195842965566</v>
      </c>
      <c r="CM99" s="15">
        <v>102.16345667113225</v>
      </c>
      <c r="CN99" s="15">
        <v>99.547508351912612</v>
      </c>
      <c r="CO99" s="15">
        <v>98.149066353227795</v>
      </c>
      <c r="CQ99" s="15">
        <v>51.386364500755043</v>
      </c>
      <c r="CR99" s="15">
        <v>49.910895896487006</v>
      </c>
      <c r="CS99" s="15">
        <v>84.056999419719006</v>
      </c>
      <c r="CT99" s="15">
        <v>587.59035242125753</v>
      </c>
      <c r="CU99" s="15">
        <v>148.66065839403305</v>
      </c>
      <c r="CV99" s="15">
        <v>191.7440614235378</v>
      </c>
      <c r="CW99" s="15">
        <v>23.320206500744558</v>
      </c>
      <c r="CX99" s="15">
        <v>54.639819640401591</v>
      </c>
      <c r="CY99" s="15">
        <v>89.759685377202032</v>
      </c>
      <c r="CZ99" s="15">
        <v>54.742586257336136</v>
      </c>
      <c r="DA99" s="15">
        <v>8.2131183386502666</v>
      </c>
      <c r="DB99" s="15">
        <v>370.62619709607662</v>
      </c>
      <c r="DC99" s="15">
        <v>51.884592510520889</v>
      </c>
      <c r="DD99" s="15">
        <v>155.96218209281392</v>
      </c>
      <c r="DE99" s="15">
        <v>21.710152451644131</v>
      </c>
      <c r="DF99" s="15">
        <v>7.6103950225058199</v>
      </c>
      <c r="DG99" s="15">
        <v>7124.2871522433461</v>
      </c>
      <c r="DH99" s="15">
        <v>90.4700441571147</v>
      </c>
      <c r="DI99" s="15">
        <v>301.24984326346367</v>
      </c>
      <c r="DJ99" s="15"/>
      <c r="DK99" s="15">
        <v>90.825036127044598</v>
      </c>
      <c r="DL99" s="15">
        <v>66.749198370187699</v>
      </c>
      <c r="DM99" s="15">
        <v>135.95079411774648</v>
      </c>
      <c r="DN99" s="15">
        <v>6.5966280780223441</v>
      </c>
      <c r="DO99" s="15">
        <v>43.680558988258063</v>
      </c>
      <c r="DP99" s="15">
        <v>125.54937663321262</v>
      </c>
      <c r="DQ99" s="15">
        <v>111.5607137897948</v>
      </c>
      <c r="DR99" s="15">
        <v>76.679673888501796</v>
      </c>
      <c r="DS99" s="15">
        <v>174.74042363087747</v>
      </c>
      <c r="DT99" s="15">
        <v>123.15725715077238</v>
      </c>
      <c r="DV99" s="16">
        <v>43344</v>
      </c>
      <c r="DW99" s="15">
        <v>73.388805800078956</v>
      </c>
      <c r="DX99" s="15">
        <v>89.968112970442164</v>
      </c>
      <c r="DY99" s="15">
        <v>108.04431915859749</v>
      </c>
      <c r="DZ99" s="15">
        <v>108.15377239390409</v>
      </c>
      <c r="EA99" s="10">
        <v>379.55501032302271</v>
      </c>
      <c r="EC99" s="16">
        <v>43344</v>
      </c>
      <c r="ED99" s="28">
        <v>34.053455895487417</v>
      </c>
      <c r="EE99" s="28">
        <v>41.903950138913771</v>
      </c>
      <c r="EF99" s="28">
        <v>50.015647762486921</v>
      </c>
      <c r="EG99" s="28">
        <v>50.50384222901031</v>
      </c>
      <c r="EH99" s="28">
        <v>176.47689602589841</v>
      </c>
      <c r="EI99" s="28"/>
    </row>
    <row r="100" spans="1:139">
      <c r="A100" s="43" t="s">
        <v>165</v>
      </c>
      <c r="B100" s="15">
        <v>121.80007085230251</v>
      </c>
      <c r="C100" s="15">
        <v>49.639787401901764</v>
      </c>
      <c r="D100" s="15">
        <v>59.444842951853062</v>
      </c>
      <c r="E100" s="15">
        <v>95.759650474507623</v>
      </c>
      <c r="F100" s="15">
        <v>103.03957417782101</v>
      </c>
      <c r="G100" s="15">
        <v>113.33053153663315</v>
      </c>
      <c r="H100" s="15">
        <v>37.026449671455445</v>
      </c>
      <c r="I100" s="15">
        <v>64.361652003323883</v>
      </c>
      <c r="J100" s="15">
        <v>59.572923094099949</v>
      </c>
      <c r="K100" s="15">
        <v>52.0675085453855</v>
      </c>
      <c r="L100" s="15">
        <v>58.836596637717399</v>
      </c>
      <c r="M100" s="15">
        <v>41.810731599756224</v>
      </c>
      <c r="N100" s="15">
        <v>40.759032029514465</v>
      </c>
      <c r="O100" s="15">
        <v>58.652469566414034</v>
      </c>
      <c r="P100" s="15">
        <v>20.769037998757291</v>
      </c>
      <c r="Q100" s="15">
        <v>22.595292748020338</v>
      </c>
      <c r="R100" s="15">
        <v>66.5806859596279</v>
      </c>
      <c r="S100" s="15">
        <v>46.953881420485793</v>
      </c>
      <c r="T100" s="15">
        <v>103.02028417999271</v>
      </c>
      <c r="U100" s="15">
        <v>91.139165187381636</v>
      </c>
      <c r="V100" s="15">
        <v>98.412613103822579</v>
      </c>
      <c r="W100" s="15">
        <v>66.035786381212574</v>
      </c>
      <c r="X100" s="15">
        <v>41.498568416973193</v>
      </c>
      <c r="Y100" s="15">
        <v>26.818715306745116</v>
      </c>
      <c r="Z100" s="15">
        <v>58.930256782563404</v>
      </c>
      <c r="AA100" s="15">
        <v>87.787862933512912</v>
      </c>
      <c r="AB100" s="15">
        <v>124.95688996034653</v>
      </c>
      <c r="AC100" s="15">
        <v>75.985114476138349</v>
      </c>
      <c r="AD100" s="15">
        <v>85.434154843075731</v>
      </c>
      <c r="AE100" s="15">
        <v>57.269393172868909</v>
      </c>
      <c r="AG100" s="15">
        <v>70.724536067887271</v>
      </c>
      <c r="AH100" s="15">
        <v>92.939262135116053</v>
      </c>
      <c r="AI100" s="15">
        <v>151.17139441365069</v>
      </c>
      <c r="AJ100" s="15">
        <v>187.89302010140671</v>
      </c>
      <c r="AK100" s="15">
        <v>113.16134948058192</v>
      </c>
      <c r="AL100" s="15">
        <v>132.16424150008254</v>
      </c>
      <c r="AM100" s="15">
        <v>76.297277773700216</v>
      </c>
      <c r="AN100" s="15">
        <v>109.05757682192392</v>
      </c>
      <c r="AO100" s="15">
        <v>146.11892635308615</v>
      </c>
      <c r="AP100" s="15">
        <v>67.947683251044438</v>
      </c>
      <c r="AQ100" s="15">
        <v>60.556808287379162</v>
      </c>
      <c r="AR100" s="15">
        <v>223.3242785524192</v>
      </c>
      <c r="AS100" s="15">
        <v>69.646340189743896</v>
      </c>
      <c r="AT100" s="15">
        <v>98.108672168465205</v>
      </c>
      <c r="AU100" s="15">
        <v>56.752683668670336</v>
      </c>
      <c r="AV100" s="15">
        <v>41.537336218163453</v>
      </c>
      <c r="AW100" s="15">
        <v>306.46685859779336</v>
      </c>
      <c r="AX100" s="15">
        <v>157.14609351582419</v>
      </c>
      <c r="AY100" s="15">
        <v>157.45087808569826</v>
      </c>
      <c r="AZ100" s="15">
        <v>81.604966430972766</v>
      </c>
      <c r="BA100" s="15">
        <v>132.73700042243806</v>
      </c>
      <c r="BB100" s="15">
        <v>101.02483524559882</v>
      </c>
      <c r="BC100" s="15">
        <v>53.734800218718703</v>
      </c>
      <c r="BD100" s="15">
        <v>51.267402590869523</v>
      </c>
      <c r="BE100" s="15">
        <v>95.078634624154489</v>
      </c>
      <c r="BF100" s="15">
        <v>153.00101012717244</v>
      </c>
      <c r="BG100" s="15">
        <v>117.92355834178387</v>
      </c>
      <c r="BH100" s="15">
        <v>75.715713592125908</v>
      </c>
      <c r="BI100" s="15">
        <v>71.739215077338102</v>
      </c>
      <c r="BJ100" s="15">
        <v>104.70859315029033</v>
      </c>
      <c r="BL100" s="15">
        <v>40.618484637140654</v>
      </c>
      <c r="BM100" s="15">
        <v>74.072478511813316</v>
      </c>
      <c r="BN100" s="15">
        <v>121.49548962069341</v>
      </c>
      <c r="BO100" s="15">
        <v>103.39975363435462</v>
      </c>
      <c r="BP100" s="15">
        <v>85.13111252753643</v>
      </c>
      <c r="BQ100" s="15">
        <v>43.685483971178478</v>
      </c>
      <c r="BR100" s="15">
        <v>9.9625679397687641</v>
      </c>
      <c r="BS100" s="15">
        <v>65.714334666883687</v>
      </c>
      <c r="BT100" s="15">
        <v>109.01198922919014</v>
      </c>
      <c r="BU100" s="15">
        <v>66.342456323585253</v>
      </c>
      <c r="BV100" s="15">
        <v>208.02449152731577</v>
      </c>
      <c r="BW100" s="15">
        <v>62.25136357650576</v>
      </c>
      <c r="BX100" s="15">
        <v>136.95704087594947</v>
      </c>
      <c r="BY100" s="15">
        <v>222.38209899177207</v>
      </c>
      <c r="BZ100" s="15">
        <v>43.621845595075847</v>
      </c>
      <c r="CA100" s="15">
        <v>36.889391659619335</v>
      </c>
      <c r="CB100" s="15">
        <v>21.881812584247225</v>
      </c>
      <c r="CC100" s="15">
        <v>49.980673316034292</v>
      </c>
      <c r="CD100" s="15">
        <v>59.200592020126621</v>
      </c>
      <c r="CE100" s="15">
        <v>28.621769125750802</v>
      </c>
      <c r="CF100" s="15">
        <v>44.0423841546463</v>
      </c>
      <c r="CG100" s="15">
        <v>136.80585542161629</v>
      </c>
      <c r="CH100" s="15">
        <v>66.781171036029562</v>
      </c>
      <c r="CI100" s="15">
        <v>76.999879468398774</v>
      </c>
      <c r="CJ100" s="15">
        <v>110.69838743573793</v>
      </c>
      <c r="CK100" s="15">
        <v>42.720982154419957</v>
      </c>
      <c r="CL100" s="15">
        <v>28.813785065005078</v>
      </c>
      <c r="CM100" s="15">
        <v>102.17795098214974</v>
      </c>
      <c r="CN100" s="15">
        <v>101.33238466494547</v>
      </c>
      <c r="CO100" s="15">
        <v>97.692775869538934</v>
      </c>
      <c r="CQ100" s="15">
        <v>52.385140867787591</v>
      </c>
      <c r="CR100" s="15">
        <v>49.19004069260474</v>
      </c>
      <c r="CS100" s="15">
        <v>83.177698076296053</v>
      </c>
      <c r="CT100" s="15">
        <v>542.46577870459646</v>
      </c>
      <c r="CU100" s="15">
        <v>150.03070660986054</v>
      </c>
      <c r="CV100" s="15">
        <v>191.14154428406849</v>
      </c>
      <c r="CW100" s="15">
        <v>25.016514144219666</v>
      </c>
      <c r="CX100" s="15">
        <v>79.278854802922964</v>
      </c>
      <c r="CY100" s="15">
        <v>88.504693726768721</v>
      </c>
      <c r="CZ100" s="15">
        <v>55.076196353968854</v>
      </c>
      <c r="DA100" s="15">
        <v>6.6732156013484856</v>
      </c>
      <c r="DB100" s="15">
        <v>368.73864962285359</v>
      </c>
      <c r="DC100" s="15">
        <v>52.530210265139011</v>
      </c>
      <c r="DD100" s="15">
        <v>153.97749780329883</v>
      </c>
      <c r="DE100" s="15">
        <v>21.064267299235492</v>
      </c>
      <c r="DF100" s="15">
        <v>7.4609834049049431</v>
      </c>
      <c r="DG100" s="15">
        <v>6754.7652726697852</v>
      </c>
      <c r="DH100" s="15">
        <v>84.75017307535802</v>
      </c>
      <c r="DI100" s="15">
        <v>275.59686322320346</v>
      </c>
      <c r="DJ100" s="15"/>
      <c r="DK100" s="15">
        <v>91.203959611913916</v>
      </c>
      <c r="DL100" s="15">
        <v>64.388973419980672</v>
      </c>
      <c r="DM100" s="15">
        <v>135.22865794241815</v>
      </c>
      <c r="DN100" s="15">
        <v>6.5916289088513293</v>
      </c>
      <c r="DO100" s="15">
        <v>44.459500655807702</v>
      </c>
      <c r="DP100" s="15">
        <v>110.47716335569426</v>
      </c>
      <c r="DQ100" s="15">
        <v>111.00368346836567</v>
      </c>
      <c r="DR100" s="15">
        <v>76.335088218367247</v>
      </c>
      <c r="DS100" s="15">
        <v>177.16627808344265</v>
      </c>
      <c r="DT100" s="15">
        <v>120.68580258098069</v>
      </c>
      <c r="DV100" s="16">
        <v>43435</v>
      </c>
      <c r="DW100" s="15">
        <v>73.280443424701559</v>
      </c>
      <c r="DX100" s="15">
        <v>89.713437080289552</v>
      </c>
      <c r="DY100" s="15">
        <v>108.522158555366</v>
      </c>
      <c r="DZ100" s="15">
        <v>107.13070063417959</v>
      </c>
      <c r="EA100" s="10">
        <v>378.64673969453668</v>
      </c>
      <c r="EC100" s="16">
        <v>43435</v>
      </c>
      <c r="ED100" s="28">
        <v>34.046269247523689</v>
      </c>
      <c r="EE100" s="28">
        <v>41.878735120813651</v>
      </c>
      <c r="EF100" s="28">
        <v>50.208310362002386</v>
      </c>
      <c r="EG100" s="28">
        <v>49.825606060117721</v>
      </c>
      <c r="EH100" s="28">
        <v>175.95892079045746</v>
      </c>
      <c r="EI100" s="28"/>
    </row>
    <row r="101" spans="1:139">
      <c r="A101" s="12" t="s">
        <v>166</v>
      </c>
      <c r="B101" s="15">
        <v>121.2549930126481</v>
      </c>
      <c r="C101" s="15">
        <v>49.364426954782815</v>
      </c>
      <c r="D101" s="15">
        <v>59.751513481394724</v>
      </c>
      <c r="E101" s="15">
        <v>94.10169861617824</v>
      </c>
      <c r="F101" s="15">
        <v>102.41150277502584</v>
      </c>
      <c r="G101" s="15">
        <v>112.50557330593527</v>
      </c>
      <c r="H101" s="15">
        <v>36.544850498338874</v>
      </c>
      <c r="I101" s="15">
        <v>64.528464181843731</v>
      </c>
      <c r="J101" s="15">
        <v>59.27944305766276</v>
      </c>
      <c r="K101" s="15">
        <v>52.16291349816877</v>
      </c>
      <c r="L101" s="15">
        <v>57.995592390489783</v>
      </c>
      <c r="M101" s="15">
        <v>40.934002269245703</v>
      </c>
      <c r="N101" s="15">
        <v>40.77298931739589</v>
      </c>
      <c r="O101" s="15">
        <v>59.016872076403615</v>
      </c>
      <c r="P101" s="15">
        <v>20.292431926400369</v>
      </c>
      <c r="Q101" s="15">
        <v>22.446700266875911</v>
      </c>
      <c r="R101" s="15">
        <v>67.347418851446051</v>
      </c>
      <c r="S101" s="15">
        <v>46.988308699771544</v>
      </c>
      <c r="T101" s="15">
        <v>101.94262197836683</v>
      </c>
      <c r="U101" s="15">
        <v>91.277173114413628</v>
      </c>
      <c r="V101" s="15">
        <v>98.502298462407907</v>
      </c>
      <c r="W101" s="15">
        <v>65.148965720499419</v>
      </c>
      <c r="X101" s="15">
        <v>41.518567254185072</v>
      </c>
      <c r="Y101" s="15">
        <v>26.679117996668793</v>
      </c>
      <c r="Z101" s="15">
        <v>58.23636411459421</v>
      </c>
      <c r="AA101" s="15">
        <v>87.800897182845858</v>
      </c>
      <c r="AB101" s="15">
        <v>124.80499570054353</v>
      </c>
      <c r="AC101" s="15">
        <v>75.636351251688907</v>
      </c>
      <c r="AD101" s="15">
        <v>83.875656732901973</v>
      </c>
      <c r="AE101" s="15">
        <v>57.133078582830358</v>
      </c>
      <c r="AG101" s="15">
        <v>70.786616381354136</v>
      </c>
      <c r="AH101" s="15">
        <v>93.873070696723943</v>
      </c>
      <c r="AI101" s="15">
        <v>150.92531195370427</v>
      </c>
      <c r="AJ101" s="15">
        <v>187.34362632263696</v>
      </c>
      <c r="AK101" s="15">
        <v>114.40141645272514</v>
      </c>
      <c r="AL101" s="15">
        <v>135.94099433064818</v>
      </c>
      <c r="AM101" s="15">
        <v>77.11794019933555</v>
      </c>
      <c r="AN101" s="15">
        <v>110.03496012161524</v>
      </c>
      <c r="AO101" s="15">
        <v>148.79801612152934</v>
      </c>
      <c r="AP101" s="15">
        <v>68.819038933913845</v>
      </c>
      <c r="AQ101" s="15">
        <v>56.552294565983694</v>
      </c>
      <c r="AR101" s="15">
        <v>222.42219406565164</v>
      </c>
      <c r="AS101" s="15">
        <v>68.741932906539319</v>
      </c>
      <c r="AT101" s="15">
        <v>98.733619550443294</v>
      </c>
      <c r="AU101" s="15">
        <v>56.236908923147375</v>
      </c>
      <c r="AV101" s="15">
        <v>41.918337695037138</v>
      </c>
      <c r="AW101" s="15">
        <v>324.47825381100841</v>
      </c>
      <c r="AX101" s="15">
        <v>159.74818969890248</v>
      </c>
      <c r="AY101" s="15">
        <v>156.18652640871349</v>
      </c>
      <c r="AZ101" s="15">
        <v>80.618879212098065</v>
      </c>
      <c r="BA101" s="15">
        <v>132.67463834538273</v>
      </c>
      <c r="BB101" s="15">
        <v>100.54235022282494</v>
      </c>
      <c r="BC101" s="15">
        <v>53.572781686167225</v>
      </c>
      <c r="BD101" s="15">
        <v>51.082416367568996</v>
      </c>
      <c r="BE101" s="15">
        <v>95.927596937710334</v>
      </c>
      <c r="BF101" s="15">
        <v>160.2571787444567</v>
      </c>
      <c r="BG101" s="15">
        <v>121.82980828393271</v>
      </c>
      <c r="BH101" s="15">
        <v>76.292273710152784</v>
      </c>
      <c r="BI101" s="15">
        <v>70.507891820769572</v>
      </c>
      <c r="BJ101" s="15">
        <v>104.97462981500794</v>
      </c>
      <c r="BL101" s="15">
        <v>41.325210428192847</v>
      </c>
      <c r="BM101" s="15">
        <v>72.873809346102277</v>
      </c>
      <c r="BN101" s="15">
        <v>125.47535802554188</v>
      </c>
      <c r="BO101" s="15">
        <v>106.3522968165731</v>
      </c>
      <c r="BP101" s="15">
        <v>86.921647687123382</v>
      </c>
      <c r="BQ101" s="15">
        <v>43.202196895866848</v>
      </c>
      <c r="BR101" s="15">
        <v>8.6831772878284497</v>
      </c>
      <c r="BS101" s="15">
        <v>68.152223438185317</v>
      </c>
      <c r="BT101" s="15">
        <v>112.16128072912232</v>
      </c>
      <c r="BU101" s="15">
        <v>67.127539088355135</v>
      </c>
      <c r="BV101" s="15">
        <v>206.03465025007912</v>
      </c>
      <c r="BW101" s="15">
        <v>65.019005685152692</v>
      </c>
      <c r="BX101" s="15">
        <v>139.10741232961342</v>
      </c>
      <c r="BY101" s="15">
        <v>225.73580525737532</v>
      </c>
      <c r="BZ101" s="15">
        <v>45.009732015975324</v>
      </c>
      <c r="CA101" s="15">
        <v>37.312680270583712</v>
      </c>
      <c r="CB101" s="15">
        <v>21.900252797169202</v>
      </c>
      <c r="CC101" s="15">
        <v>50.357537764384617</v>
      </c>
      <c r="CD101" s="15">
        <v>57.910622549876322</v>
      </c>
      <c r="CE101" s="15">
        <v>25.926179909937272</v>
      </c>
      <c r="CF101" s="15">
        <v>41.015734301880812</v>
      </c>
      <c r="CG101" s="15">
        <v>139.24271304173624</v>
      </c>
      <c r="CH101" s="15">
        <v>67.108475976461278</v>
      </c>
      <c r="CI101" s="15">
        <v>74.931089952601468</v>
      </c>
      <c r="CJ101" s="15">
        <v>113.64974363105229</v>
      </c>
      <c r="CK101" s="15">
        <v>40.166886262848941</v>
      </c>
      <c r="CL101" s="15">
        <v>29.055097138543761</v>
      </c>
      <c r="CM101" s="15">
        <v>102.24031222852609</v>
      </c>
      <c r="CN101" s="15">
        <v>103.06392659660291</v>
      </c>
      <c r="CO101" s="15">
        <v>99.283591844891347</v>
      </c>
      <c r="CQ101" s="15">
        <v>51.197072502764193</v>
      </c>
      <c r="CR101" s="15">
        <v>49.950713813258112</v>
      </c>
      <c r="CS101" s="15">
        <v>83.602516297374336</v>
      </c>
      <c r="CT101" s="15">
        <v>523.24565792945327</v>
      </c>
      <c r="CU101" s="15">
        <v>150.3650321888793</v>
      </c>
      <c r="CV101" s="15">
        <v>191.8110732997672</v>
      </c>
      <c r="CW101" s="15">
        <v>25.018876472364841</v>
      </c>
      <c r="CX101" s="15">
        <v>89.724023692827842</v>
      </c>
      <c r="CY101" s="15">
        <v>84.087445685160802</v>
      </c>
      <c r="CZ101" s="15">
        <v>57.160927824437039</v>
      </c>
      <c r="DA101" s="15">
        <v>6.2505898092071295</v>
      </c>
      <c r="DB101" s="15">
        <v>359.69711288143043</v>
      </c>
      <c r="DC101" s="15">
        <v>51.998782410444711</v>
      </c>
      <c r="DD101" s="15">
        <v>153.29326653137383</v>
      </c>
      <c r="DE101" s="15">
        <v>21.339718074609877</v>
      </c>
      <c r="DF101" s="15">
        <v>7.7475500446230319</v>
      </c>
      <c r="DG101" s="15">
        <v>6836.897784463079</v>
      </c>
      <c r="DH101" s="15">
        <v>86.137695191047342</v>
      </c>
      <c r="DI101" s="15">
        <v>281.65837255019522</v>
      </c>
      <c r="DJ101" s="15"/>
      <c r="DK101" s="15">
        <v>91.704445991302379</v>
      </c>
      <c r="DL101" s="15">
        <v>62.111669631565924</v>
      </c>
      <c r="DM101" s="15">
        <v>136.07928704548769</v>
      </c>
      <c r="DN101" s="15">
        <v>6.3820291830876643</v>
      </c>
      <c r="DO101" s="15">
        <v>43.831125278027564</v>
      </c>
      <c r="DP101" s="15">
        <v>118.01930737484298</v>
      </c>
      <c r="DQ101" s="15">
        <v>112.54905524861179</v>
      </c>
      <c r="DR101" s="15">
        <v>75.925703125874364</v>
      </c>
      <c r="DS101" s="15">
        <v>171.07912770066761</v>
      </c>
      <c r="DT101" s="15">
        <v>123.53467822168707</v>
      </c>
      <c r="DV101" s="16">
        <v>43525</v>
      </c>
      <c r="DW101" s="15">
        <v>72.987949444213811</v>
      </c>
      <c r="DX101" s="15">
        <v>90.249136963342778</v>
      </c>
      <c r="DY101" s="15">
        <v>109.48428380613235</v>
      </c>
      <c r="DZ101" s="15">
        <v>107.38673512000967</v>
      </c>
      <c r="EA101" s="10">
        <v>380.10810533369863</v>
      </c>
      <c r="EC101" s="16">
        <v>43525</v>
      </c>
      <c r="ED101" s="28">
        <v>34.143165901899472</v>
      </c>
      <c r="EE101" s="28">
        <v>42.393785966803065</v>
      </c>
      <c r="EF101" s="28">
        <v>51.090731131709575</v>
      </c>
      <c r="EG101" s="28">
        <v>49.937849521128491</v>
      </c>
      <c r="EH101" s="28">
        <v>177.5655325215406</v>
      </c>
      <c r="EI101" s="28"/>
    </row>
    <row r="102" spans="1:139">
      <c r="A102" s="12" t="s">
        <v>167</v>
      </c>
      <c r="B102" s="15">
        <v>120.26015110024977</v>
      </c>
      <c r="C102" s="15">
        <v>49.396249342639351</v>
      </c>
      <c r="D102" s="15">
        <v>60.080027315990527</v>
      </c>
      <c r="E102" s="15">
        <v>92.311278256153244</v>
      </c>
      <c r="F102" s="15">
        <v>103.01794611413919</v>
      </c>
      <c r="G102" s="15">
        <v>113.7463718282051</v>
      </c>
      <c r="H102" s="15">
        <v>36.640644673885667</v>
      </c>
      <c r="I102" s="15">
        <v>64.883935135500565</v>
      </c>
      <c r="J102" s="15">
        <v>59.963499766418458</v>
      </c>
      <c r="K102" s="15">
        <v>52.590663732461266</v>
      </c>
      <c r="L102" s="15">
        <v>56.997479278347107</v>
      </c>
      <c r="M102" s="15">
        <v>39.570653358708014</v>
      </c>
      <c r="N102" s="15">
        <v>40.988697063233289</v>
      </c>
      <c r="O102" s="15">
        <v>59.247947978907078</v>
      </c>
      <c r="P102" s="15">
        <v>20.186969233373045</v>
      </c>
      <c r="Q102" s="15">
        <v>22.616523744401302</v>
      </c>
      <c r="R102" s="15">
        <v>67.812293240224562</v>
      </c>
      <c r="S102" s="15">
        <v>46.932355043339534</v>
      </c>
      <c r="T102" s="15">
        <v>101.16131145063167</v>
      </c>
      <c r="U102" s="15">
        <v>91.523948592482284</v>
      </c>
      <c r="V102" s="15">
        <v>99.916374739066356</v>
      </c>
      <c r="W102" s="15">
        <v>64.701968067053855</v>
      </c>
      <c r="X102" s="15">
        <v>41.822631179496497</v>
      </c>
      <c r="Y102" s="15">
        <v>26.711680047770102</v>
      </c>
      <c r="Z102" s="15">
        <v>58.511239617696532</v>
      </c>
      <c r="AA102" s="15">
        <v>88.082080908439949</v>
      </c>
      <c r="AB102" s="15">
        <v>125.43658081149715</v>
      </c>
      <c r="AC102" s="15">
        <v>75.593726096200612</v>
      </c>
      <c r="AD102" s="15">
        <v>84.193614483066355</v>
      </c>
      <c r="AE102" s="15">
        <v>57.282129377764285</v>
      </c>
      <c r="AG102" s="15">
        <v>70.929471642615056</v>
      </c>
      <c r="AH102" s="15">
        <v>94.823572059491781</v>
      </c>
      <c r="AI102" s="15">
        <v>150.0685033824879</v>
      </c>
      <c r="AJ102" s="15">
        <v>189.89390074991144</v>
      </c>
      <c r="AK102" s="15">
        <v>115.96208911987131</v>
      </c>
      <c r="AL102" s="15">
        <v>138.54743718491903</v>
      </c>
      <c r="AM102" s="15">
        <v>77.806745967084908</v>
      </c>
      <c r="AN102" s="15">
        <v>108.59606723058333</v>
      </c>
      <c r="AO102" s="15">
        <v>150.5770129159788</v>
      </c>
      <c r="AP102" s="15">
        <v>69.427274666760198</v>
      </c>
      <c r="AQ102" s="15">
        <v>55.525774103712834</v>
      </c>
      <c r="AR102" s="15">
        <v>218.25386070243869</v>
      </c>
      <c r="AS102" s="15">
        <v>68.669982404192027</v>
      </c>
      <c r="AT102" s="15">
        <v>99.215612502739631</v>
      </c>
      <c r="AU102" s="15">
        <v>57.056479044777696</v>
      </c>
      <c r="AV102" s="15">
        <v>42.655120154047438</v>
      </c>
      <c r="AW102" s="15">
        <v>324.43843226140336</v>
      </c>
      <c r="AX102" s="15">
        <v>161.64934462213307</v>
      </c>
      <c r="AY102" s="15">
        <v>154.62547075938684</v>
      </c>
      <c r="AZ102" s="15">
        <v>80.76182924116857</v>
      </c>
      <c r="BA102" s="15">
        <v>136.34995672990854</v>
      </c>
      <c r="BB102" s="15">
        <v>99.870060288975253</v>
      </c>
      <c r="BC102" s="15">
        <v>52.920188463426285</v>
      </c>
      <c r="BD102" s="15">
        <v>50.290851264189094</v>
      </c>
      <c r="BE102" s="15">
        <v>94.494306846778713</v>
      </c>
      <c r="BF102" s="15">
        <v>161.61153562945128</v>
      </c>
      <c r="BG102" s="15">
        <v>125.40574437886873</v>
      </c>
      <c r="BH102" s="15">
        <v>76.289426618182489</v>
      </c>
      <c r="BI102" s="15">
        <v>71.638633652366337</v>
      </c>
      <c r="BJ102" s="15">
        <v>105.59156973018638</v>
      </c>
      <c r="BL102" s="15">
        <v>42.250444782918692</v>
      </c>
      <c r="BM102" s="15">
        <v>71.978566213449469</v>
      </c>
      <c r="BN102" s="15">
        <v>127.33818476706715</v>
      </c>
      <c r="BO102" s="15">
        <v>111.73367160780481</v>
      </c>
      <c r="BP102" s="15">
        <v>88.584673381426654</v>
      </c>
      <c r="BQ102" s="15">
        <v>43.83277467102171</v>
      </c>
      <c r="BR102" s="15">
        <v>9.9915564311849145</v>
      </c>
      <c r="BS102" s="15">
        <v>67.849145252199193</v>
      </c>
      <c r="BT102" s="15">
        <v>112.81215555034638</v>
      </c>
      <c r="BU102" s="15">
        <v>67.010354471886885</v>
      </c>
      <c r="BV102" s="15">
        <v>206.04532895967944</v>
      </c>
      <c r="BW102" s="15">
        <v>63.569168586461466</v>
      </c>
      <c r="BX102" s="15">
        <v>143.4413406693138</v>
      </c>
      <c r="BY102" s="15">
        <v>227.80021651521781</v>
      </c>
      <c r="BZ102" s="15">
        <v>44.628367951734454</v>
      </c>
      <c r="CA102" s="15">
        <v>39.72942352690017</v>
      </c>
      <c r="CB102" s="15">
        <v>21.658598258796093</v>
      </c>
      <c r="CC102" s="15">
        <v>50.319377842199927</v>
      </c>
      <c r="CD102" s="15">
        <v>58.788936052296805</v>
      </c>
      <c r="CE102" s="15">
        <v>25.407846512392542</v>
      </c>
      <c r="CF102" s="15">
        <v>39.756208027530064</v>
      </c>
      <c r="CG102" s="15">
        <v>138.87390032680364</v>
      </c>
      <c r="CH102" s="15">
        <v>67.595750707602747</v>
      </c>
      <c r="CI102" s="15">
        <v>77.227951138987024</v>
      </c>
      <c r="CJ102" s="15">
        <v>117.07659923330682</v>
      </c>
      <c r="CK102" s="15">
        <v>39.351349048738584</v>
      </c>
      <c r="CL102" s="15">
        <v>29.079737127821776</v>
      </c>
      <c r="CM102" s="15">
        <v>102.0178709590375</v>
      </c>
      <c r="CN102" s="15">
        <v>104.19593665479779</v>
      </c>
      <c r="CO102" s="15">
        <v>100.52862889277297</v>
      </c>
      <c r="CQ102" s="15">
        <v>49.944508158251736</v>
      </c>
      <c r="CR102" s="15">
        <v>50.232309978096488</v>
      </c>
      <c r="CS102" s="15">
        <v>84.096331547834993</v>
      </c>
      <c r="CT102" s="15">
        <v>532.19957596159452</v>
      </c>
      <c r="CU102" s="15">
        <v>152.70573265446558</v>
      </c>
      <c r="CV102" s="15">
        <v>203.02670080867949</v>
      </c>
      <c r="CW102" s="15">
        <v>25.949160827766011</v>
      </c>
      <c r="CX102" s="15">
        <v>90.417782810400624</v>
      </c>
      <c r="CY102" s="15">
        <v>84.685986603558078</v>
      </c>
      <c r="CZ102" s="15">
        <v>57.371898845898691</v>
      </c>
      <c r="DA102" s="15">
        <v>6.1862251918060034</v>
      </c>
      <c r="DB102" s="15">
        <v>361.14904874413014</v>
      </c>
      <c r="DC102" s="15">
        <v>51.366016924957272</v>
      </c>
      <c r="DD102" s="15">
        <v>152.89905476083072</v>
      </c>
      <c r="DE102" s="15">
        <v>21.408209522355666</v>
      </c>
      <c r="DF102" s="15">
        <v>9.9918199285142055</v>
      </c>
      <c r="DG102" s="15">
        <v>6683.1113702318335</v>
      </c>
      <c r="DH102" s="15">
        <v>88.106771328616389</v>
      </c>
      <c r="DI102" s="15">
        <v>268.60025443049136</v>
      </c>
      <c r="DJ102" s="15"/>
      <c r="DK102" s="15">
        <v>95.767203333130752</v>
      </c>
      <c r="DL102" s="15">
        <v>59.313235737138548</v>
      </c>
      <c r="DM102" s="15">
        <v>136.42995219221709</v>
      </c>
      <c r="DN102" s="15">
        <v>6.9347178655104553</v>
      </c>
      <c r="DO102" s="15">
        <v>42.370457538497647</v>
      </c>
      <c r="DP102" s="15">
        <v>119.12119632356072</v>
      </c>
      <c r="DQ102" s="15">
        <v>114.56407516352418</v>
      </c>
      <c r="DR102" s="15">
        <v>75.815649793291669</v>
      </c>
      <c r="DS102" s="15">
        <v>172.71252424620485</v>
      </c>
      <c r="DT102" s="15">
        <v>122.9614402770096</v>
      </c>
      <c r="DV102" s="16">
        <v>43617</v>
      </c>
      <c r="DW102" s="15">
        <v>73.084620136471884</v>
      </c>
      <c r="DX102" s="15">
        <v>90.728576977652907</v>
      </c>
      <c r="DY102" s="15">
        <v>110.09932676207228</v>
      </c>
      <c r="DZ102" s="15">
        <v>107.41400118164435</v>
      </c>
      <c r="EA102" s="10">
        <v>381.32652505784142</v>
      </c>
      <c r="EC102" s="16">
        <v>43617</v>
      </c>
      <c r="ED102" s="28">
        <v>34.535400086435097</v>
      </c>
      <c r="EE102" s="28">
        <v>43.043059660355325</v>
      </c>
      <c r="EF102" s="28">
        <v>51.876332735915696</v>
      </c>
      <c r="EG102" s="28">
        <v>50.35657372606719</v>
      </c>
      <c r="EH102" s="28">
        <v>179.81136620877331</v>
      </c>
      <c r="EI102" s="28"/>
    </row>
    <row r="103" spans="1:139">
      <c r="A103" s="12" t="s">
        <v>168</v>
      </c>
      <c r="B103" s="15">
        <v>118.87006807344345</v>
      </c>
      <c r="C103" s="15">
        <v>49.559102973809324</v>
      </c>
      <c r="D103" s="15">
        <v>60.063502779565184</v>
      </c>
      <c r="E103" s="15">
        <v>88.51983089795992</v>
      </c>
      <c r="F103" s="15">
        <v>103.81837446431727</v>
      </c>
      <c r="G103" s="15">
        <v>114.93451710083595</v>
      </c>
      <c r="H103" s="15">
        <v>36.782153857369373</v>
      </c>
      <c r="I103" s="15">
        <v>65.121742486533648</v>
      </c>
      <c r="J103" s="15">
        <v>60.738598295954695</v>
      </c>
      <c r="K103" s="15">
        <v>52.831685691285735</v>
      </c>
      <c r="L103" s="15">
        <v>56.170378241009523</v>
      </c>
      <c r="M103" s="15">
        <v>38.629770783461382</v>
      </c>
      <c r="N103" s="15">
        <v>40.960950798139685</v>
      </c>
      <c r="O103" s="15">
        <v>59.357926138519993</v>
      </c>
      <c r="P103" s="15">
        <v>20.113365645280538</v>
      </c>
      <c r="Q103" s="15">
        <v>22.802056181223314</v>
      </c>
      <c r="R103" s="15">
        <v>67.939126853644382</v>
      </c>
      <c r="S103" s="15">
        <v>48.022213611176653</v>
      </c>
      <c r="T103" s="15">
        <v>100.33246617458519</v>
      </c>
      <c r="U103" s="15">
        <v>91.566349272917321</v>
      </c>
      <c r="V103" s="15">
        <v>101.69316579936358</v>
      </c>
      <c r="W103" s="15">
        <v>64.102013896323214</v>
      </c>
      <c r="X103" s="15">
        <v>42.358403558027362</v>
      </c>
      <c r="Y103" s="15">
        <v>26.774517022909698</v>
      </c>
      <c r="Z103" s="15">
        <v>57.302695218098819</v>
      </c>
      <c r="AA103" s="15">
        <v>87.873420946994784</v>
      </c>
      <c r="AB103" s="15">
        <v>126.26751985568498</v>
      </c>
      <c r="AC103" s="15">
        <v>75.418901408606487</v>
      </c>
      <c r="AD103" s="15">
        <v>84.136436904694804</v>
      </c>
      <c r="AE103" s="15">
        <v>57.305829729117285</v>
      </c>
      <c r="AG103" s="15">
        <v>71.095311950028758</v>
      </c>
      <c r="AH103" s="15">
        <v>92.611147799816308</v>
      </c>
      <c r="AI103" s="15">
        <v>152.42565849850737</v>
      </c>
      <c r="AJ103" s="15">
        <v>186.19204659076959</v>
      </c>
      <c r="AK103" s="15">
        <v>117.07312058264081</v>
      </c>
      <c r="AL103" s="15">
        <v>141.19448318907868</v>
      </c>
      <c r="AM103" s="15">
        <v>77.384315369334232</v>
      </c>
      <c r="AN103" s="15">
        <v>108.29543738358531</v>
      </c>
      <c r="AO103" s="15">
        <v>152.25778787460237</v>
      </c>
      <c r="AP103" s="15">
        <v>69.279149364977314</v>
      </c>
      <c r="AQ103" s="15">
        <v>54.496609742471882</v>
      </c>
      <c r="AR103" s="15">
        <v>215.06601102152163</v>
      </c>
      <c r="AS103" s="15">
        <v>68.752205885637949</v>
      </c>
      <c r="AT103" s="15">
        <v>100.53116492159718</v>
      </c>
      <c r="AU103" s="15">
        <v>57.185574632383137</v>
      </c>
      <c r="AV103" s="15">
        <v>42.085178117841707</v>
      </c>
      <c r="AW103" s="15">
        <v>323.12025137898502</v>
      </c>
      <c r="AX103" s="15">
        <v>169.29363689433742</v>
      </c>
      <c r="AY103" s="15">
        <v>153.2528410858985</v>
      </c>
      <c r="AZ103" s="15">
        <v>80.192278976079507</v>
      </c>
      <c r="BA103" s="15">
        <v>140.03483982818258</v>
      </c>
      <c r="BB103" s="15">
        <v>99.133802454894479</v>
      </c>
      <c r="BC103" s="15">
        <v>53.667887453390328</v>
      </c>
      <c r="BD103" s="15">
        <v>49.327799966175341</v>
      </c>
      <c r="BE103" s="15">
        <v>94.886186805045583</v>
      </c>
      <c r="BF103" s="15">
        <v>162.14154979255974</v>
      </c>
      <c r="BG103" s="15">
        <v>128.21069498427354</v>
      </c>
      <c r="BH103" s="15">
        <v>76.63684689353164</v>
      </c>
      <c r="BI103" s="15">
        <v>73.084506565969676</v>
      </c>
      <c r="BJ103" s="15">
        <v>105.96095299302871</v>
      </c>
      <c r="BL103" s="15">
        <v>43.736959183321552</v>
      </c>
      <c r="BM103" s="15">
        <v>71.24465799801122</v>
      </c>
      <c r="BN103" s="15">
        <v>129.4475680123208</v>
      </c>
      <c r="BO103" s="15">
        <v>102.30761134597508</v>
      </c>
      <c r="BP103" s="15">
        <v>89.43224193173009</v>
      </c>
      <c r="BQ103" s="15">
        <v>44.612042455329451</v>
      </c>
      <c r="BR103" s="15">
        <v>9.6994660008383615</v>
      </c>
      <c r="BS103" s="15">
        <v>66.281694158709911</v>
      </c>
      <c r="BT103" s="15">
        <v>114.44929815845188</v>
      </c>
      <c r="BU103" s="15">
        <v>67.59386347446879</v>
      </c>
      <c r="BV103" s="15">
        <v>207.02862275580287</v>
      </c>
      <c r="BW103" s="15">
        <v>62.435796611731895</v>
      </c>
      <c r="BX103" s="15">
        <v>149.17310003440065</v>
      </c>
      <c r="BY103" s="15">
        <v>226.69247393136868</v>
      </c>
      <c r="BZ103" s="15">
        <v>46.154604452476789</v>
      </c>
      <c r="CA103" s="15">
        <v>40.883875232286947</v>
      </c>
      <c r="CB103" s="15">
        <v>21.449255623761669</v>
      </c>
      <c r="CC103" s="15">
        <v>49.292222566182978</v>
      </c>
      <c r="CD103" s="15">
        <v>57.731114402718475</v>
      </c>
      <c r="CE103" s="15">
        <v>26.30650895469752</v>
      </c>
      <c r="CF103" s="15">
        <v>39.812119718290354</v>
      </c>
      <c r="CG103" s="15">
        <v>138.85995066064837</v>
      </c>
      <c r="CH103" s="15">
        <v>68.609138654449524</v>
      </c>
      <c r="CI103" s="15">
        <v>78.671076014414524</v>
      </c>
      <c r="CJ103" s="15">
        <v>117.42001048194292</v>
      </c>
      <c r="CK103" s="15">
        <v>38.534323595585626</v>
      </c>
      <c r="CL103" s="15">
        <v>29.431134782121834</v>
      </c>
      <c r="CM103" s="15">
        <v>103.28483253799075</v>
      </c>
      <c r="CN103" s="15">
        <v>109.39777940596292</v>
      </c>
      <c r="CO103" s="15">
        <v>101.85051804066227</v>
      </c>
      <c r="CQ103" s="15">
        <v>50.021555068890002</v>
      </c>
      <c r="CR103" s="15">
        <v>54.329646751025386</v>
      </c>
      <c r="CS103" s="15">
        <v>85.609130898005247</v>
      </c>
      <c r="CT103" s="15">
        <v>514.47190695879465</v>
      </c>
      <c r="CU103" s="15">
        <v>154.11554822938157</v>
      </c>
      <c r="CV103" s="15">
        <v>208.09887698273158</v>
      </c>
      <c r="CW103" s="15">
        <v>26.492190490076361</v>
      </c>
      <c r="CX103" s="15">
        <v>90.276962059302264</v>
      </c>
      <c r="CY103" s="15">
        <v>86.124379227386768</v>
      </c>
      <c r="CZ103" s="15">
        <v>57.791985915411381</v>
      </c>
      <c r="DA103" s="15">
        <v>6.2936105421125852</v>
      </c>
      <c r="DB103" s="15">
        <v>363.45268033842353</v>
      </c>
      <c r="DC103" s="15">
        <v>51.231554328450223</v>
      </c>
      <c r="DD103" s="15">
        <v>158.3295739509891</v>
      </c>
      <c r="DE103" s="15">
        <v>21.276595744680847</v>
      </c>
      <c r="DF103" s="15">
        <v>9.8633716217058875</v>
      </c>
      <c r="DG103" s="15">
        <v>6715.1929930377892</v>
      </c>
      <c r="DH103" s="15">
        <v>90.459274204314127</v>
      </c>
      <c r="DI103" s="15">
        <v>276.70446483028167</v>
      </c>
      <c r="DJ103" s="15"/>
      <c r="DK103" s="15">
        <v>99.238702673361374</v>
      </c>
      <c r="DL103" s="15">
        <v>58.110267933147107</v>
      </c>
      <c r="DM103" s="15">
        <v>138.99477371884342</v>
      </c>
      <c r="DN103" s="15">
        <v>6.921628267006648</v>
      </c>
      <c r="DO103" s="15">
        <v>42.75307098281155</v>
      </c>
      <c r="DP103" s="15">
        <v>121.02993887898062</v>
      </c>
      <c r="DQ103" s="15">
        <v>116.3422985469104</v>
      </c>
      <c r="DR103" s="15">
        <v>75.911365132509545</v>
      </c>
      <c r="DS103" s="15">
        <v>180.87065321535255</v>
      </c>
      <c r="DT103" s="15">
        <v>124.49304543192861</v>
      </c>
      <c r="DV103" s="16">
        <v>43709</v>
      </c>
      <c r="DW103" s="15">
        <v>73.0470698093756</v>
      </c>
      <c r="DX103" s="15">
        <v>91.363083495950676</v>
      </c>
      <c r="DY103" s="15">
        <v>111.30025416748933</v>
      </c>
      <c r="DZ103" s="15">
        <v>109.13975398835041</v>
      </c>
      <c r="EA103" s="10">
        <v>384.85016146116607</v>
      </c>
      <c r="EC103" s="16">
        <v>43709</v>
      </c>
      <c r="ED103" s="28">
        <v>34.36001021664444</v>
      </c>
      <c r="EE103" s="28">
        <v>43.008241990183279</v>
      </c>
      <c r="EF103" s="28">
        <v>52.414016838456824</v>
      </c>
      <c r="EG103" s="28">
        <v>50.828491736349754</v>
      </c>
      <c r="EH103" s="28">
        <v>180.6107607816343</v>
      </c>
    </row>
    <row r="104" spans="1:139">
      <c r="A104" s="12" t="s">
        <v>169</v>
      </c>
      <c r="B104" s="15">
        <v>118.72959664419859</v>
      </c>
      <c r="C104" s="15">
        <v>49.647985773335591</v>
      </c>
      <c r="D104" s="15">
        <v>60.744393026146724</v>
      </c>
      <c r="E104" s="15">
        <v>86.153408036727498</v>
      </c>
      <c r="F104" s="15">
        <v>103.51756144094628</v>
      </c>
      <c r="G104" s="15">
        <v>114.5599979229366</v>
      </c>
      <c r="H104" s="15">
        <v>37.087931905071052</v>
      </c>
      <c r="I104" s="15">
        <v>64.976361013599714</v>
      </c>
      <c r="J104" s="15">
        <v>61.334976463674231</v>
      </c>
      <c r="K104" s="15">
        <v>52.822781135665366</v>
      </c>
      <c r="L104" s="15">
        <v>56.047628423908293</v>
      </c>
      <c r="M104" s="15">
        <v>37.619821329180461</v>
      </c>
      <c r="N104" s="15">
        <v>41.070630414199663</v>
      </c>
      <c r="O104" s="15">
        <v>59.799530713596027</v>
      </c>
      <c r="P104" s="15">
        <v>19.869169362412606</v>
      </c>
      <c r="Q104" s="15">
        <v>22.985376147089131</v>
      </c>
      <c r="R104" s="15">
        <v>68.10650413024301</v>
      </c>
      <c r="S104" s="15">
        <v>48.039473197909651</v>
      </c>
      <c r="T104" s="15">
        <v>99.376838210421042</v>
      </c>
      <c r="U104" s="15">
        <v>91.817997029161134</v>
      </c>
      <c r="V104" s="15">
        <v>102.7666821631029</v>
      </c>
      <c r="W104" s="15">
        <v>63.489301675990681</v>
      </c>
      <c r="X104" s="15">
        <v>42.648694481687762</v>
      </c>
      <c r="Y104" s="15">
        <v>26.690581186584339</v>
      </c>
      <c r="Z104" s="15">
        <v>56.807484145087209</v>
      </c>
      <c r="AA104" s="15">
        <v>88.192372185441485</v>
      </c>
      <c r="AB104" s="15">
        <v>126.3983887927468</v>
      </c>
      <c r="AC104" s="15">
        <v>75.268553883639001</v>
      </c>
      <c r="AD104" s="15">
        <v>84.000075055353321</v>
      </c>
      <c r="AE104" s="15">
        <v>57.340657401330269</v>
      </c>
      <c r="AG104" s="15">
        <v>69.947485282475569</v>
      </c>
      <c r="AH104" s="15">
        <v>92.697499502520145</v>
      </c>
      <c r="AI104" s="15">
        <v>150.99081782949787</v>
      </c>
      <c r="AJ104" s="15">
        <v>180.68182308498842</v>
      </c>
      <c r="AK104" s="15">
        <v>116.57901686705743</v>
      </c>
      <c r="AL104" s="15">
        <v>142.84414884755435</v>
      </c>
      <c r="AM104" s="15">
        <v>77.126163168145425</v>
      </c>
      <c r="AN104" s="15">
        <v>106.78734918159911</v>
      </c>
      <c r="AO104" s="15">
        <v>152.16544032969708</v>
      </c>
      <c r="AP104" s="15">
        <v>69.164820068000822</v>
      </c>
      <c r="AQ104" s="15">
        <v>54.623370088387155</v>
      </c>
      <c r="AR104" s="15">
        <v>197.68593740336991</v>
      </c>
      <c r="AS104" s="15">
        <v>68.232149526675869</v>
      </c>
      <c r="AT104" s="15">
        <v>101.98218030871956</v>
      </c>
      <c r="AU104" s="15">
        <v>56.15086611708233</v>
      </c>
      <c r="AV104" s="15">
        <v>40.544325487052816</v>
      </c>
      <c r="AW104" s="15">
        <v>339.35199294249736</v>
      </c>
      <c r="AX104" s="15">
        <v>169.178505964625</v>
      </c>
      <c r="AY104" s="15">
        <v>150.15579044739474</v>
      </c>
      <c r="AZ104" s="15">
        <v>78.682511140645772</v>
      </c>
      <c r="BA104" s="15">
        <v>142.48762433533733</v>
      </c>
      <c r="BB104" s="15">
        <v>97.399086739246741</v>
      </c>
      <c r="BC104" s="15">
        <v>53.776427008092242</v>
      </c>
      <c r="BD104" s="15">
        <v>47.726264814693906</v>
      </c>
      <c r="BE104" s="15">
        <v>93.209994596603977</v>
      </c>
      <c r="BF104" s="15">
        <v>162.13047437846095</v>
      </c>
      <c r="BG104" s="15">
        <v>134.50241086845111</v>
      </c>
      <c r="BH104" s="15">
        <v>76.265402327579238</v>
      </c>
      <c r="BI104" s="15">
        <v>71.476017134064946</v>
      </c>
      <c r="BJ104" s="15">
        <v>104.83069464959378</v>
      </c>
      <c r="BL104" s="15">
        <v>42.964227643092691</v>
      </c>
      <c r="BM104" s="15">
        <v>70.662794300266242</v>
      </c>
      <c r="BN104" s="15">
        <v>122.77387207638229</v>
      </c>
      <c r="BO104" s="15">
        <v>98.920871069765852</v>
      </c>
      <c r="BP104" s="15">
        <v>87.32608534973977</v>
      </c>
      <c r="BQ104" s="15">
        <v>44.755263516598113</v>
      </c>
      <c r="BR104" s="15">
        <v>10.235879679723004</v>
      </c>
      <c r="BS104" s="15">
        <v>65.602981764210483</v>
      </c>
      <c r="BT104" s="15">
        <v>111.20944666069413</v>
      </c>
      <c r="BU104" s="15">
        <v>64.796213107545327</v>
      </c>
      <c r="BV104" s="15">
        <v>209.69141069397043</v>
      </c>
      <c r="BW104" s="15">
        <v>57.746150256649557</v>
      </c>
      <c r="BX104" s="15">
        <v>144.90531569136161</v>
      </c>
      <c r="BY104" s="15">
        <v>226.65199765769054</v>
      </c>
      <c r="BZ104" s="15">
        <v>45.441797975581757</v>
      </c>
      <c r="CA104" s="15">
        <v>40.39990676066936</v>
      </c>
      <c r="CB104" s="15">
        <v>23.28013473414067</v>
      </c>
      <c r="CC104" s="15">
        <v>47.820823415332171</v>
      </c>
      <c r="CD104" s="15">
        <v>56.061558445711981</v>
      </c>
      <c r="CE104" s="15">
        <v>26.649675553123291</v>
      </c>
      <c r="CF104" s="15">
        <v>44.913523509812514</v>
      </c>
      <c r="CG104" s="15">
        <v>135.189460323443</v>
      </c>
      <c r="CH104" s="15">
        <v>66.733337219593096</v>
      </c>
      <c r="CI104" s="15">
        <v>74.848915691034321</v>
      </c>
      <c r="CJ104" s="15">
        <v>113.45346857078167</v>
      </c>
      <c r="CK104" s="15">
        <v>38.628452725161708</v>
      </c>
      <c r="CL104" s="15">
        <v>28.92930546399349</v>
      </c>
      <c r="CM104" s="15">
        <v>103.6116755741871</v>
      </c>
      <c r="CN104" s="15">
        <v>104.47133332261114</v>
      </c>
      <c r="CO104" s="15">
        <v>98.592264824275162</v>
      </c>
      <c r="CQ104" s="15">
        <v>49.549124428404831</v>
      </c>
      <c r="CR104" s="15">
        <v>54.133616791897254</v>
      </c>
      <c r="CS104" s="15">
        <v>85.023765003290535</v>
      </c>
      <c r="CT104" s="15">
        <v>525.20915943579814</v>
      </c>
      <c r="CU104" s="15">
        <v>155.37480500855173</v>
      </c>
      <c r="CV104" s="15">
        <v>206.42842461233562</v>
      </c>
      <c r="CW104" s="15">
        <v>25.420183221524923</v>
      </c>
      <c r="CX104" s="15">
        <v>90.333447289646372</v>
      </c>
      <c r="CY104" s="15">
        <v>84.23307970548241</v>
      </c>
      <c r="CZ104" s="15">
        <v>56.895357492879462</v>
      </c>
      <c r="DA104" s="15">
        <v>6.6257547912838017</v>
      </c>
      <c r="DB104" s="15">
        <v>358.23892864973658</v>
      </c>
      <c r="DC104" s="15">
        <v>51.506415911839866</v>
      </c>
      <c r="DD104" s="15">
        <v>155.74979804122847</v>
      </c>
      <c r="DE104" s="15">
        <v>20.697459042053637</v>
      </c>
      <c r="DF104" s="15">
        <v>9.4647939737948406</v>
      </c>
      <c r="DG104" s="15">
        <v>6113.5552169380062</v>
      </c>
      <c r="DH104" s="15">
        <v>107.60390590329021</v>
      </c>
      <c r="DI104" s="15">
        <v>262.73748356297</v>
      </c>
      <c r="DJ104" s="15"/>
      <c r="DK104" s="15">
        <v>98.968059322242979</v>
      </c>
      <c r="DL104" s="15">
        <v>54.919727001367221</v>
      </c>
      <c r="DM104" s="15">
        <v>136.93916766914501</v>
      </c>
      <c r="DN104" s="15">
        <v>7.5087476614697559</v>
      </c>
      <c r="DO104" s="15">
        <v>43.175848024067193</v>
      </c>
      <c r="DP104" s="15">
        <v>118.0874292262893</v>
      </c>
      <c r="DQ104" s="15">
        <v>118.16519561331586</v>
      </c>
      <c r="DR104" s="15">
        <v>75.272342261307884</v>
      </c>
      <c r="DS104" s="15">
        <v>175.49652690287658</v>
      </c>
      <c r="DT104" s="15">
        <v>120.96348499208159</v>
      </c>
      <c r="DV104" s="16">
        <v>43800</v>
      </c>
      <c r="DW104" s="15">
        <v>73.029735396792546</v>
      </c>
      <c r="DX104" s="15">
        <v>91.023694023419566</v>
      </c>
      <c r="DY104" s="15">
        <v>110.17162917127663</v>
      </c>
      <c r="DZ104" s="15">
        <v>107.26390468061041</v>
      </c>
      <c r="EA104" s="10">
        <v>381.48896327209911</v>
      </c>
      <c r="EC104" s="16">
        <v>43800</v>
      </c>
      <c r="ED104" s="28">
        <v>35.124579592621387</v>
      </c>
      <c r="EE104" s="28">
        <v>43.810003004464434</v>
      </c>
      <c r="EF104" s="28">
        <v>52.765321366582384</v>
      </c>
      <c r="EG104" s="28">
        <v>51.010509029531839</v>
      </c>
      <c r="EH104" s="28">
        <v>182.71041299320004</v>
      </c>
    </row>
    <row r="105" spans="1:139">
      <c r="A105" s="12" t="s">
        <v>264</v>
      </c>
      <c r="B105" s="15">
        <v>118.63021872550084</v>
      </c>
      <c r="C105" s="15">
        <v>49.957608514632632</v>
      </c>
      <c r="D105" s="15">
        <v>60.913597689436806</v>
      </c>
      <c r="E105" s="15">
        <v>85.076314301865452</v>
      </c>
      <c r="F105" s="15">
        <v>103.78850332214297</v>
      </c>
      <c r="G105" s="15">
        <v>111.64380858242124</v>
      </c>
      <c r="H105" s="15">
        <v>37.435445270185163</v>
      </c>
      <c r="I105" s="15">
        <v>65.328319016575406</v>
      </c>
      <c r="J105" s="15">
        <v>62.015970710313717</v>
      </c>
      <c r="K105" s="15">
        <v>53.079298157175678</v>
      </c>
      <c r="L105" s="15">
        <v>56.082831449550362</v>
      </c>
      <c r="M105" s="15">
        <v>36.342656976760196</v>
      </c>
      <c r="N105" s="15">
        <v>41.453710382461274</v>
      </c>
      <c r="O105" s="15">
        <v>60.312447302735109</v>
      </c>
      <c r="P105" s="15">
        <v>19.720680335960385</v>
      </c>
      <c r="Q105" s="15">
        <v>22.812450783625636</v>
      </c>
      <c r="R105" s="15">
        <v>67.819060655587407</v>
      </c>
      <c r="S105" s="15">
        <v>48.408478447263377</v>
      </c>
      <c r="T105" s="15">
        <v>99.24712525365409</v>
      </c>
      <c r="U105" s="15">
        <v>92.011674246476232</v>
      </c>
      <c r="V105" s="15">
        <v>103.95290421420185</v>
      </c>
      <c r="W105" s="15">
        <v>63.765736563553141</v>
      </c>
      <c r="X105" s="15">
        <v>43.178938799674391</v>
      </c>
      <c r="Y105" s="15">
        <v>26.653987586680234</v>
      </c>
      <c r="Z105" s="15">
        <v>57.051476899956953</v>
      </c>
      <c r="AA105" s="15">
        <v>88.588970351509062</v>
      </c>
      <c r="AB105" s="15">
        <v>127.3797366254316</v>
      </c>
      <c r="AC105" s="15">
        <v>75.498286666442013</v>
      </c>
      <c r="AD105" s="15">
        <v>83.861076919106011</v>
      </c>
      <c r="AE105" s="15">
        <v>57.651726637563534</v>
      </c>
      <c r="AG105" s="15">
        <v>73.091244704197095</v>
      </c>
      <c r="AH105" s="15">
        <v>94.400791307726834</v>
      </c>
      <c r="AI105" s="15">
        <v>149.78400985240151</v>
      </c>
      <c r="AJ105" s="15">
        <v>179.02170375319045</v>
      </c>
      <c r="AK105" s="15">
        <v>121.60692103770678</v>
      </c>
      <c r="AL105" s="15">
        <v>142.4507830438319</v>
      </c>
      <c r="AM105" s="15">
        <v>77.602432836089463</v>
      </c>
      <c r="AN105" s="15">
        <v>107.16983789067353</v>
      </c>
      <c r="AO105" s="15">
        <v>155.59282577816219</v>
      </c>
      <c r="AP105" s="15">
        <v>70.169961447908861</v>
      </c>
      <c r="AQ105" s="15">
        <v>55.636223633913595</v>
      </c>
      <c r="AR105" s="15">
        <v>209.05826336240489</v>
      </c>
      <c r="AS105" s="15">
        <v>69.496997754872197</v>
      </c>
      <c r="AT105" s="15">
        <v>102.99138184777105</v>
      </c>
      <c r="AU105" s="15">
        <v>55.359021248361465</v>
      </c>
      <c r="AV105" s="15">
        <v>39.180292451268222</v>
      </c>
      <c r="AW105" s="15">
        <v>338.89930356877528</v>
      </c>
      <c r="AX105" s="15">
        <v>169.12843511922321</v>
      </c>
      <c r="AY105" s="15">
        <v>151.60782381946692</v>
      </c>
      <c r="AZ105" s="15">
        <v>79.843374648705961</v>
      </c>
      <c r="BA105" s="15">
        <v>148.40774538590838</v>
      </c>
      <c r="BB105" s="15">
        <v>97.940769948571869</v>
      </c>
      <c r="BC105" s="15">
        <v>55.189743210241993</v>
      </c>
      <c r="BD105" s="15">
        <v>48.525195120925005</v>
      </c>
      <c r="BE105" s="15">
        <v>93.697149790994402</v>
      </c>
      <c r="BF105" s="15">
        <v>168.87633177092664</v>
      </c>
      <c r="BG105" s="15">
        <v>134.64198934495096</v>
      </c>
      <c r="BH105" s="15">
        <v>79.409902126764607</v>
      </c>
      <c r="BI105" s="15">
        <v>74.501605170009171</v>
      </c>
      <c r="BJ105" s="15">
        <v>106.64090200318398</v>
      </c>
      <c r="BL105" s="15">
        <v>45.509238828881685</v>
      </c>
      <c r="BM105" s="15">
        <v>73.049108517155929</v>
      </c>
      <c r="BN105" s="15">
        <v>129.55282850194735</v>
      </c>
      <c r="BO105" s="15">
        <v>97.761104544598027</v>
      </c>
      <c r="BP105" s="15">
        <v>91.546166867655515</v>
      </c>
      <c r="BQ105" s="15">
        <v>44.832262504161477</v>
      </c>
      <c r="BR105" s="15">
        <v>9.7925251471038095</v>
      </c>
      <c r="BS105" s="15">
        <v>67.546242990034884</v>
      </c>
      <c r="BT105" s="15">
        <v>116.36405090834292</v>
      </c>
      <c r="BU105" s="15">
        <v>67.231295361719447</v>
      </c>
      <c r="BV105" s="15">
        <v>213.21838132167312</v>
      </c>
      <c r="BW105" s="15">
        <v>59.765316266760657</v>
      </c>
      <c r="BX105" s="15">
        <v>145.46550167411755</v>
      </c>
      <c r="BY105" s="15">
        <v>226.50206173699519</v>
      </c>
      <c r="BZ105" s="15">
        <v>43.441813797679345</v>
      </c>
      <c r="CA105" s="15">
        <v>36.834301844276368</v>
      </c>
      <c r="CB105" s="15">
        <v>23.312900890534159</v>
      </c>
      <c r="CC105" s="15">
        <v>48.870845969335647</v>
      </c>
      <c r="CD105" s="15">
        <v>57.048030075777625</v>
      </c>
      <c r="CE105" s="15">
        <v>27.220842982003234</v>
      </c>
      <c r="CF105" s="15">
        <v>46.562414247830574</v>
      </c>
      <c r="CG105" s="15">
        <v>136.21929572227407</v>
      </c>
      <c r="CH105" s="15">
        <v>67.588724085800976</v>
      </c>
      <c r="CI105" s="15">
        <v>78.33722194610769</v>
      </c>
      <c r="CJ105" s="15">
        <v>115.54046813687941</v>
      </c>
      <c r="CK105" s="15">
        <v>39.074556751589135</v>
      </c>
      <c r="CL105" s="15">
        <v>29.853645394019377</v>
      </c>
      <c r="CM105" s="15">
        <v>105.04996612840067</v>
      </c>
      <c r="CN105" s="15">
        <v>107.34377517117511</v>
      </c>
      <c r="CO105" s="15">
        <v>101.04525705128526</v>
      </c>
      <c r="CQ105" s="15">
        <v>51.707208468104646</v>
      </c>
      <c r="CR105" s="15">
        <v>55.482379777242826</v>
      </c>
      <c r="CS105" s="15">
        <v>83.261128233340216</v>
      </c>
      <c r="CT105" s="15">
        <v>493.31072168833606</v>
      </c>
      <c r="CU105" s="15">
        <v>165.34431247566769</v>
      </c>
      <c r="CV105" s="15">
        <v>198.7334956737815</v>
      </c>
      <c r="CW105" s="15">
        <v>27.516959674662157</v>
      </c>
      <c r="CX105" s="15">
        <v>87.647965142767205</v>
      </c>
      <c r="CY105" s="15">
        <v>86.608576336699215</v>
      </c>
      <c r="CZ105" s="15">
        <v>57.567494801482525</v>
      </c>
      <c r="DA105" s="15">
        <v>7.746335560872315</v>
      </c>
      <c r="DB105" s="15">
        <v>355.22062529087617</v>
      </c>
      <c r="DC105" s="15">
        <v>50.612094815339503</v>
      </c>
      <c r="DD105" s="15">
        <v>166.64962395590945</v>
      </c>
      <c r="DE105" s="15">
        <v>20.335636722606122</v>
      </c>
      <c r="DF105" s="15">
        <v>9.4585694036691699</v>
      </c>
      <c r="DG105" s="15">
        <v>6014.9702681086337</v>
      </c>
      <c r="DH105" s="15">
        <v>107.19920943560408</v>
      </c>
      <c r="DI105" s="15">
        <v>263.17346998794221</v>
      </c>
      <c r="DJ105" s="15"/>
      <c r="DK105" s="15">
        <v>110.99449741868612</v>
      </c>
      <c r="DL105" s="15">
        <v>53.328094633372856</v>
      </c>
      <c r="DM105" s="15">
        <v>139.14710701863814</v>
      </c>
      <c r="DN105" s="15">
        <v>7.6454342821154055</v>
      </c>
      <c r="DO105" s="15">
        <v>42.503673910735117</v>
      </c>
      <c r="DP105" s="15">
        <v>124.35735839267666</v>
      </c>
      <c r="DQ105" s="15">
        <v>119.85441956477629</v>
      </c>
      <c r="DR105" s="15">
        <v>80.367658490616463</v>
      </c>
      <c r="DS105" s="15">
        <v>186.27368259910267</v>
      </c>
      <c r="DT105" s="15">
        <v>122.02832167540183</v>
      </c>
      <c r="DV105" s="16">
        <v>43891</v>
      </c>
      <c r="DW105" s="15">
        <v>73.281264436628504</v>
      </c>
      <c r="DX105" s="15">
        <v>93.609003500984869</v>
      </c>
      <c r="DY105" s="15">
        <v>111.90768681016968</v>
      </c>
      <c r="DZ105" s="15">
        <v>112.16470683442493</v>
      </c>
      <c r="EA105" s="10">
        <v>390.96266158220794</v>
      </c>
      <c r="EC105" s="16">
        <v>43891</v>
      </c>
      <c r="ED105" s="28">
        <v>34.671133946718811</v>
      </c>
      <c r="EE105" s="28">
        <v>44.36296852208374</v>
      </c>
      <c r="EF105" s="28">
        <v>53.021755882962424</v>
      </c>
      <c r="EG105" s="28">
        <v>52.460848835684935</v>
      </c>
      <c r="EH105" s="28">
        <v>184.51670718744992</v>
      </c>
    </row>
    <row r="106" spans="1:139">
      <c r="A106" s="12" t="s">
        <v>265</v>
      </c>
      <c r="B106" s="15">
        <v>120.62051019412495</v>
      </c>
      <c r="C106" s="15">
        <v>51.76152183042727</v>
      </c>
      <c r="D106" s="15">
        <v>63.287620618840165</v>
      </c>
      <c r="E106" s="15">
        <v>87.69316040350293</v>
      </c>
      <c r="F106" s="15">
        <v>108.12546076959084</v>
      </c>
      <c r="G106" s="15">
        <v>115.55746103510845</v>
      </c>
      <c r="H106" s="15">
        <v>38.1015846978529</v>
      </c>
      <c r="I106" s="15">
        <v>66.656333520447063</v>
      </c>
      <c r="J106" s="15">
        <v>64.797434965421786</v>
      </c>
      <c r="K106" s="15">
        <v>54.611763881426803</v>
      </c>
      <c r="L106" s="15">
        <v>57.665415217166668</v>
      </c>
      <c r="M106" s="15">
        <v>36.085646303704706</v>
      </c>
      <c r="N106" s="15">
        <v>43.356321677015245</v>
      </c>
      <c r="O106" s="15">
        <v>62.176572409726141</v>
      </c>
      <c r="P106" s="15">
        <v>19.8569379186902</v>
      </c>
      <c r="Q106" s="15">
        <v>23.563777282199393</v>
      </c>
      <c r="R106" s="15">
        <v>69.425884290192855</v>
      </c>
      <c r="S106" s="15">
        <v>50.14729043977519</v>
      </c>
      <c r="T106" s="15">
        <v>101.57520971616292</v>
      </c>
      <c r="U106" s="15">
        <v>94.063712791974993</v>
      </c>
      <c r="V106" s="15">
        <v>108.01231543006244</v>
      </c>
      <c r="W106" s="15">
        <v>66.440786285172607</v>
      </c>
      <c r="X106" s="15">
        <v>44.472791002541065</v>
      </c>
      <c r="Y106" s="15">
        <v>27.15542056770413</v>
      </c>
      <c r="Z106" s="15">
        <v>60.729380578829193</v>
      </c>
      <c r="AA106" s="15">
        <v>90.953103908929762</v>
      </c>
      <c r="AB106" s="15">
        <v>130.92575326864329</v>
      </c>
      <c r="AC106" s="15">
        <v>76.926790848734015</v>
      </c>
      <c r="AD106" s="15">
        <v>86.899788846965976</v>
      </c>
      <c r="AE106" s="15">
        <v>59.853122113291391</v>
      </c>
      <c r="AG106" s="15">
        <v>71.53092110884333</v>
      </c>
      <c r="AH106" s="15">
        <v>98.53530561561233</v>
      </c>
      <c r="AI106" s="15">
        <v>151.62228580757699</v>
      </c>
      <c r="AJ106" s="15">
        <v>183.49628644274472</v>
      </c>
      <c r="AK106" s="15">
        <v>129.35293978263971</v>
      </c>
      <c r="AL106" s="15">
        <v>143.9923261141642</v>
      </c>
      <c r="AM106" s="15">
        <v>79.795102375582175</v>
      </c>
      <c r="AN106" s="15">
        <v>109.74387761086489</v>
      </c>
      <c r="AO106" s="15">
        <v>168.95268651751346</v>
      </c>
      <c r="AP106" s="15">
        <v>73.226424350019869</v>
      </c>
      <c r="AQ106" s="15">
        <v>58.284825313723466</v>
      </c>
      <c r="AR106" s="15">
        <v>208.51031565945505</v>
      </c>
      <c r="AS106" s="15">
        <v>73.335166290969099</v>
      </c>
      <c r="AT106" s="15">
        <v>112.72151273967742</v>
      </c>
      <c r="AU106" s="15">
        <v>56.155486239981045</v>
      </c>
      <c r="AV106" s="15">
        <v>37.496415180947054</v>
      </c>
      <c r="AW106" s="15">
        <v>380.35244941258435</v>
      </c>
      <c r="AX106" s="15">
        <v>174.88450492968752</v>
      </c>
      <c r="AY106" s="15">
        <v>155.64668407753575</v>
      </c>
      <c r="AZ106" s="15">
        <v>80.006421010553751</v>
      </c>
      <c r="BA106" s="15">
        <v>156.64258243798955</v>
      </c>
      <c r="BB106" s="15">
        <v>104.93045364175053</v>
      </c>
      <c r="BC106" s="15">
        <v>56.718568731007991</v>
      </c>
      <c r="BD106" s="15">
        <v>49.682652128508209</v>
      </c>
      <c r="BE106" s="15">
        <v>102.52816795356223</v>
      </c>
      <c r="BF106" s="15">
        <v>170.88583937956452</v>
      </c>
      <c r="BG106" s="15">
        <v>139.22717142103963</v>
      </c>
      <c r="BH106" s="15">
        <v>84.16798348318359</v>
      </c>
      <c r="BI106" s="15">
        <v>80.348321737224083</v>
      </c>
      <c r="BJ106" s="15">
        <v>112.38821480018862</v>
      </c>
      <c r="BL106" s="15">
        <v>52.803833053667105</v>
      </c>
      <c r="BM106" s="15">
        <v>82.008627438780948</v>
      </c>
      <c r="BN106" s="15">
        <v>142.67930640407633</v>
      </c>
      <c r="BO106" s="15">
        <v>114.80767098991242</v>
      </c>
      <c r="BP106" s="15">
        <v>113.56040714484026</v>
      </c>
      <c r="BQ106" s="15">
        <v>46.868127823032921</v>
      </c>
      <c r="BR106" s="15">
        <v>19.398634992237614</v>
      </c>
      <c r="BS106" s="15">
        <v>71.811456387141092</v>
      </c>
      <c r="BT106" s="15">
        <v>130.25166982843399</v>
      </c>
      <c r="BU106" s="15">
        <v>75.235347707257816</v>
      </c>
      <c r="BV106" s="15">
        <v>223.70635713383621</v>
      </c>
      <c r="BW106" s="15">
        <v>64.094943217691707</v>
      </c>
      <c r="BX106" s="15">
        <v>160.78287265585573</v>
      </c>
      <c r="BY106" s="15">
        <v>238.46131969502423</v>
      </c>
      <c r="BZ106" s="15">
        <v>50.677142969953017</v>
      </c>
      <c r="CA106" s="15">
        <v>45.631415607469428</v>
      </c>
      <c r="CB106" s="15">
        <v>24.87095854840242</v>
      </c>
      <c r="CC106" s="15">
        <v>55.906178002572638</v>
      </c>
      <c r="CD106" s="15">
        <v>63.089581166328678</v>
      </c>
      <c r="CE106" s="15">
        <v>35.776674734897249</v>
      </c>
      <c r="CF106" s="15">
        <v>46.782952498562032</v>
      </c>
      <c r="CG106" s="15">
        <v>145.50150980816841</v>
      </c>
      <c r="CH106" s="15">
        <v>80.390391134387755</v>
      </c>
      <c r="CI106" s="15">
        <v>87.986035354091698</v>
      </c>
      <c r="CJ106" s="15">
        <v>129.95366662559556</v>
      </c>
      <c r="CK106" s="15">
        <v>40.254186518354047</v>
      </c>
      <c r="CL106" s="15">
        <v>32.178176863357763</v>
      </c>
      <c r="CM106" s="15">
        <v>122.19910151954882</v>
      </c>
      <c r="CN106" s="15">
        <v>125.1454879019696</v>
      </c>
      <c r="CO106" s="15">
        <v>111.79883422729337</v>
      </c>
      <c r="CQ106" s="15">
        <v>47.989916848378094</v>
      </c>
      <c r="CR106" s="15">
        <v>58.231841678202741</v>
      </c>
      <c r="CS106" s="15">
        <v>85.539272549171244</v>
      </c>
      <c r="CT106" s="15">
        <v>506.89280567564572</v>
      </c>
      <c r="CU106" s="15">
        <v>177.39663895827289</v>
      </c>
      <c r="CV106" s="15">
        <v>200.94039746571218</v>
      </c>
      <c r="CW106" s="15">
        <v>29.310319575851661</v>
      </c>
      <c r="CX106" s="15">
        <v>92.08718382667125</v>
      </c>
      <c r="CY106" s="15">
        <v>91.395754369425433</v>
      </c>
      <c r="CZ106" s="15">
        <v>60.769931556448412</v>
      </c>
      <c r="DA106" s="15">
        <v>7.9857403644129095</v>
      </c>
      <c r="DB106" s="15">
        <v>355.7007011284777</v>
      </c>
      <c r="DC106" s="15">
        <v>52.809859432123872</v>
      </c>
      <c r="DD106" s="15">
        <v>174.26329388356771</v>
      </c>
      <c r="DE106" s="15">
        <v>20.110290730577379</v>
      </c>
      <c r="DF106" s="15">
        <v>9.2531796227917305</v>
      </c>
      <c r="DG106" s="15">
        <v>5769.6222172963044</v>
      </c>
      <c r="DH106" s="15">
        <v>114.30013740821772</v>
      </c>
      <c r="DI106" s="15">
        <v>265.24635880857772</v>
      </c>
      <c r="DJ106" s="15"/>
      <c r="DK106" s="15">
        <v>108.80946573653941</v>
      </c>
      <c r="DL106" s="15">
        <v>54.956725955005872</v>
      </c>
      <c r="DM106" s="15">
        <v>153.94598594712562</v>
      </c>
      <c r="DN106" s="15">
        <v>7.7835541386146598</v>
      </c>
      <c r="DO106" s="15">
        <v>46.668643215048455</v>
      </c>
      <c r="DP106" s="15">
        <v>124.28236374036641</v>
      </c>
      <c r="DQ106" s="15">
        <v>123.8566738295136</v>
      </c>
      <c r="DR106" s="15">
        <v>79.751321387507019</v>
      </c>
      <c r="DS106" s="15">
        <v>196.64873596640012</v>
      </c>
      <c r="DT106" s="15">
        <v>125.45138917299904</v>
      </c>
      <c r="DV106" s="16">
        <v>43983</v>
      </c>
      <c r="DW106" s="15">
        <v>75.283456530160151</v>
      </c>
      <c r="DX106" s="15">
        <v>99.129913819919153</v>
      </c>
      <c r="DY106" s="15">
        <v>125.91742184491193</v>
      </c>
      <c r="DZ106" s="15">
        <v>114.75614162132874</v>
      </c>
      <c r="EA106" s="10">
        <v>415.08693381631997</v>
      </c>
      <c r="EC106" s="16">
        <v>43983</v>
      </c>
      <c r="ED106" s="28">
        <v>35.159029866359326</v>
      </c>
      <c r="EE106" s="28">
        <v>46.399297652241394</v>
      </c>
      <c r="EF106" s="28">
        <v>58.795842282251037</v>
      </c>
      <c r="EG106" s="28">
        <v>52.752787124968208</v>
      </c>
      <c r="EH106" s="28">
        <v>193.10695692581999</v>
      </c>
    </row>
    <row r="107" spans="1:139">
      <c r="A107" s="12" t="s">
        <v>266</v>
      </c>
      <c r="B107" s="15">
        <v>121.83050177171143</v>
      </c>
      <c r="C107" s="15">
        <v>52.566494351106847</v>
      </c>
      <c r="D107" s="15">
        <v>64.401506892196764</v>
      </c>
      <c r="E107" s="15">
        <v>88.740992251982149</v>
      </c>
      <c r="F107" s="15">
        <v>110.96072713624241</v>
      </c>
      <c r="G107" s="15">
        <v>116.94531120417982</v>
      </c>
      <c r="H107" s="15">
        <v>38.634732818838138</v>
      </c>
      <c r="I107" s="15">
        <v>67.646552701052215</v>
      </c>
      <c r="J107" s="15">
        <v>66.156867304884827</v>
      </c>
      <c r="K107" s="15">
        <v>55.713493579305919</v>
      </c>
      <c r="L107" s="15">
        <v>58.783134022808127</v>
      </c>
      <c r="M107" s="15">
        <v>35.154494268347634</v>
      </c>
      <c r="N107" s="15">
        <v>44.195687978934181</v>
      </c>
      <c r="O107" s="15">
        <v>63.491412402277177</v>
      </c>
      <c r="P107" s="15">
        <v>20.059580292875822</v>
      </c>
      <c r="Q107" s="15">
        <v>23.966531300963979</v>
      </c>
      <c r="R107" s="15">
        <v>69.156076571362348</v>
      </c>
      <c r="S107" s="15">
        <v>52.704758097011641</v>
      </c>
      <c r="T107" s="15">
        <v>102.60431136105959</v>
      </c>
      <c r="U107" s="15">
        <v>94.856061831804539</v>
      </c>
      <c r="V107" s="15">
        <v>110.59521950863258</v>
      </c>
      <c r="W107" s="15">
        <v>67.736372999096005</v>
      </c>
      <c r="X107" s="15">
        <v>45.136752807093508</v>
      </c>
      <c r="Y107" s="15">
        <v>27.671163418424538</v>
      </c>
      <c r="Z107" s="15">
        <v>61.230457842949626</v>
      </c>
      <c r="AA107" s="15">
        <v>92.094916001531217</v>
      </c>
      <c r="AB107" s="15">
        <v>132.70187207213326</v>
      </c>
      <c r="AC107" s="15">
        <v>78.199523322536393</v>
      </c>
      <c r="AD107" s="15">
        <v>88.981794128351439</v>
      </c>
      <c r="AE107" s="15">
        <v>60.879065258010534</v>
      </c>
      <c r="AG107" s="15">
        <v>70.836503625727303</v>
      </c>
      <c r="AH107" s="15">
        <v>99.714428648851452</v>
      </c>
      <c r="AI107" s="15">
        <v>150.42173551667187</v>
      </c>
      <c r="AJ107" s="15">
        <v>185.85760985388936</v>
      </c>
      <c r="AK107" s="15">
        <v>131.29581142384882</v>
      </c>
      <c r="AL107" s="15">
        <v>133.68912236689334</v>
      </c>
      <c r="AM107" s="15">
        <v>82.109332669468571</v>
      </c>
      <c r="AN107" s="15">
        <v>109.86237665733509</v>
      </c>
      <c r="AO107" s="15">
        <v>172.23436645435791</v>
      </c>
      <c r="AP107" s="15">
        <v>73.627479455832614</v>
      </c>
      <c r="AQ107" s="15">
        <v>62.77544085285632</v>
      </c>
      <c r="AR107" s="15">
        <v>190.51775072100924</v>
      </c>
      <c r="AS107" s="15">
        <v>75.461141905785539</v>
      </c>
      <c r="AT107" s="15">
        <v>114.65374359651136</v>
      </c>
      <c r="AU107" s="15">
        <v>56.690549481069532</v>
      </c>
      <c r="AV107" s="15">
        <v>37.644919345723466</v>
      </c>
      <c r="AW107" s="15">
        <v>347.27315162176097</v>
      </c>
      <c r="AX107" s="15">
        <v>173.96818752428959</v>
      </c>
      <c r="AY107" s="15">
        <v>155.81530675837004</v>
      </c>
      <c r="AZ107" s="15">
        <v>78.189913749113217</v>
      </c>
      <c r="BA107" s="15">
        <v>160.85559012595724</v>
      </c>
      <c r="BB107" s="15">
        <v>106.34239717962666</v>
      </c>
      <c r="BC107" s="15">
        <v>56.238274455368533</v>
      </c>
      <c r="BD107" s="15">
        <v>48.96616288515547</v>
      </c>
      <c r="BE107" s="15">
        <v>105.4394947988083</v>
      </c>
      <c r="BF107" s="15">
        <v>172.14262350269914</v>
      </c>
      <c r="BG107" s="15">
        <v>142.46984667153026</v>
      </c>
      <c r="BH107" s="15">
        <v>84.41784631461644</v>
      </c>
      <c r="BI107" s="15">
        <v>81.193518900555844</v>
      </c>
      <c r="BJ107" s="15">
        <v>113.38609572427085</v>
      </c>
      <c r="BL107" s="15">
        <v>60.796176996851024</v>
      </c>
      <c r="BM107" s="15">
        <v>78.426335098178171</v>
      </c>
      <c r="BN107" s="15">
        <v>141.48400816053368</v>
      </c>
      <c r="BO107" s="15">
        <v>122.85755567194639</v>
      </c>
      <c r="BP107" s="15">
        <v>115.05533460609844</v>
      </c>
      <c r="BQ107" s="15">
        <v>47.858484339580912</v>
      </c>
      <c r="BR107" s="15">
        <v>19.681637793430667</v>
      </c>
      <c r="BS107" s="15">
        <v>70.183287934558621</v>
      </c>
      <c r="BT107" s="15">
        <v>133.61867972386946</v>
      </c>
      <c r="BU107" s="15">
        <v>78.171987173280996</v>
      </c>
      <c r="BV107" s="15">
        <v>234.76026690108026</v>
      </c>
      <c r="BW107" s="15">
        <v>63.385411467621353</v>
      </c>
      <c r="BX107" s="15">
        <v>169.27516956567516</v>
      </c>
      <c r="BY107" s="15">
        <v>244.50726269326316</v>
      </c>
      <c r="BZ107" s="15">
        <v>52.187310918535026</v>
      </c>
      <c r="CA107" s="15">
        <v>49.709172304661649</v>
      </c>
      <c r="CB107" s="15">
        <v>26.949723610652075</v>
      </c>
      <c r="CC107" s="15">
        <v>58.630409728623043</v>
      </c>
      <c r="CD107" s="15">
        <v>63.397730941636695</v>
      </c>
      <c r="CE107" s="15">
        <v>41.062516335395216</v>
      </c>
      <c r="CF107" s="15">
        <v>46.804058854599305</v>
      </c>
      <c r="CG107" s="15">
        <v>151.9413182923914</v>
      </c>
      <c r="CH107" s="15">
        <v>81.244908768789614</v>
      </c>
      <c r="CI107" s="15">
        <v>89.584730413141614</v>
      </c>
      <c r="CJ107" s="15">
        <v>135.57175529623152</v>
      </c>
      <c r="CK107" s="15">
        <v>41.137761627236053</v>
      </c>
      <c r="CL107" s="15">
        <v>31.671939352434801</v>
      </c>
      <c r="CM107" s="15">
        <v>124.69788078197608</v>
      </c>
      <c r="CN107" s="15">
        <v>127.383421700905</v>
      </c>
      <c r="CO107" s="15">
        <v>117.75551583345818</v>
      </c>
      <c r="CQ107" s="15">
        <v>46.502876578499837</v>
      </c>
      <c r="CR107" s="15">
        <v>57.289104514945585</v>
      </c>
      <c r="CS107" s="15">
        <v>85.698556794507823</v>
      </c>
      <c r="CT107" s="15">
        <v>498.3971175206342</v>
      </c>
      <c r="CU107" s="15">
        <v>176.48779986069357</v>
      </c>
      <c r="CV107" s="15">
        <v>204.55791797976448</v>
      </c>
      <c r="CW107" s="15">
        <v>29.522456690146004</v>
      </c>
      <c r="CX107" s="15">
        <v>92.536273551051579</v>
      </c>
      <c r="CY107" s="15">
        <v>90.724218268887086</v>
      </c>
      <c r="CZ107" s="15">
        <v>62.810436231667225</v>
      </c>
      <c r="DA107" s="15">
        <v>8.0636692408894337</v>
      </c>
      <c r="DB107" s="15">
        <v>352.25610463469314</v>
      </c>
      <c r="DC107" s="15">
        <v>51.75275858356526</v>
      </c>
      <c r="DD107" s="15">
        <v>182.98318883818038</v>
      </c>
      <c r="DE107" s="15">
        <v>20.324087697429981</v>
      </c>
      <c r="DF107" s="15">
        <v>9.1802166927709887</v>
      </c>
      <c r="DG107" s="15">
        <v>5404.2395886035802</v>
      </c>
      <c r="DH107" s="15">
        <v>103.30758693601774</v>
      </c>
      <c r="DI107" s="15">
        <v>261.45341372397377</v>
      </c>
      <c r="DJ107" s="15"/>
      <c r="DK107" s="15">
        <v>113.70894213708338</v>
      </c>
      <c r="DL107" s="15">
        <v>56.562394563069361</v>
      </c>
      <c r="DM107" s="15">
        <v>158.40804411845286</v>
      </c>
      <c r="DN107" s="15">
        <v>8.4232981535449873</v>
      </c>
      <c r="DO107" s="15">
        <v>48.088733562477664</v>
      </c>
      <c r="DP107" s="15">
        <v>125.22063077840147</v>
      </c>
      <c r="DQ107" s="15">
        <v>125.93808882444256</v>
      </c>
      <c r="DR107" s="15">
        <v>79.887604741837407</v>
      </c>
      <c r="DS107" s="15">
        <v>194.06936176065253</v>
      </c>
      <c r="DT107" s="15">
        <v>122.89422710996162</v>
      </c>
      <c r="DV107" s="16">
        <v>44075</v>
      </c>
      <c r="DW107" s="15">
        <v>76.614593049408313</v>
      </c>
      <c r="DX107" s="15">
        <v>99.851064442493055</v>
      </c>
      <c r="DY107" s="15">
        <v>129.78588675139898</v>
      </c>
      <c r="DZ107" s="15">
        <v>114.90122392025594</v>
      </c>
      <c r="EA107" s="10">
        <v>421.15276816355629</v>
      </c>
      <c r="EC107" s="16">
        <v>44075</v>
      </c>
      <c r="ED107" s="28">
        <v>36.323773072546743</v>
      </c>
      <c r="EE107" s="28">
        <v>47.56543661839325</v>
      </c>
      <c r="EF107" s="28">
        <v>61.031574097629075</v>
      </c>
      <c r="EG107" s="28">
        <v>54.022055484742694</v>
      </c>
      <c r="EH107" s="28">
        <v>198.94283927331173</v>
      </c>
    </row>
    <row r="108" spans="1:139">
      <c r="A108" s="12" t="s">
        <v>276</v>
      </c>
      <c r="B108" s="15">
        <v>122.20121506608881</v>
      </c>
      <c r="C108" s="15">
        <v>53.651701638809875</v>
      </c>
      <c r="D108" s="15">
        <v>65.615689412951866</v>
      </c>
      <c r="E108" s="15">
        <v>89.399406257136334</v>
      </c>
      <c r="F108" s="15">
        <v>112.72242463957467</v>
      </c>
      <c r="G108" s="15">
        <v>116.99951676456884</v>
      </c>
      <c r="H108" s="15">
        <v>39.083317233913036</v>
      </c>
      <c r="I108" s="15">
        <v>68.273266145463566</v>
      </c>
      <c r="J108" s="15">
        <v>67.680926749518548</v>
      </c>
      <c r="K108" s="15">
        <v>56.635032737438387</v>
      </c>
      <c r="L108" s="15">
        <v>59.386885423761505</v>
      </c>
      <c r="M108" s="15">
        <v>35.2648709945734</v>
      </c>
      <c r="N108" s="15">
        <v>44.938133818010009</v>
      </c>
      <c r="O108" s="15">
        <v>64.470700583064854</v>
      </c>
      <c r="P108" s="15">
        <v>20.000528241089235</v>
      </c>
      <c r="Q108" s="15">
        <v>24.196399134763062</v>
      </c>
      <c r="R108" s="15">
        <v>69.501635677856413</v>
      </c>
      <c r="S108" s="15">
        <v>54.694488740227918</v>
      </c>
      <c r="T108" s="15">
        <v>103.45177027544594</v>
      </c>
      <c r="U108" s="15">
        <v>97.150367903721047</v>
      </c>
      <c r="V108" s="15">
        <v>112.77298641142679</v>
      </c>
      <c r="W108" s="15">
        <v>69.101251353987763</v>
      </c>
      <c r="X108" s="15">
        <v>45.714100489697067</v>
      </c>
      <c r="Y108" s="15">
        <v>27.907674439476853</v>
      </c>
      <c r="Z108" s="15">
        <v>62.679820642242454</v>
      </c>
      <c r="AA108" s="15">
        <v>93.272059903214469</v>
      </c>
      <c r="AB108" s="15">
        <v>134.36225638497939</v>
      </c>
      <c r="AC108" s="15">
        <v>79.285699642844122</v>
      </c>
      <c r="AD108" s="15">
        <v>91.00902827747899</v>
      </c>
      <c r="AE108" s="15">
        <v>61.972833556335715</v>
      </c>
      <c r="AG108" s="15">
        <v>68.830302264561283</v>
      </c>
      <c r="AH108" s="15">
        <v>100.29469134958649</v>
      </c>
      <c r="AI108" s="15">
        <v>156.37262790707788</v>
      </c>
      <c r="AJ108" s="15">
        <v>181.71728705183833</v>
      </c>
      <c r="AK108" s="15">
        <v>132.98906041188752</v>
      </c>
      <c r="AL108" s="15">
        <v>135.61806586202016</v>
      </c>
      <c r="AM108" s="15">
        <v>81.549335306575486</v>
      </c>
      <c r="AN108" s="15">
        <v>110.75454022240052</v>
      </c>
      <c r="AO108" s="15">
        <v>176.17445654432854</v>
      </c>
      <c r="AP108" s="15">
        <v>74.108732435812556</v>
      </c>
      <c r="AQ108" s="15">
        <v>65.410139415455646</v>
      </c>
      <c r="AR108" s="15">
        <v>181.26312185911169</v>
      </c>
      <c r="AS108" s="15">
        <v>76.907209163860415</v>
      </c>
      <c r="AT108" s="15">
        <v>116.01198629374653</v>
      </c>
      <c r="AU108" s="15">
        <v>54.676254242436251</v>
      </c>
      <c r="AV108" s="15">
        <v>36.629516158862643</v>
      </c>
      <c r="AW108" s="15">
        <v>331.71361582112883</v>
      </c>
      <c r="AX108" s="15">
        <v>177.62794864065964</v>
      </c>
      <c r="AY108" s="15">
        <v>151.57274799239022</v>
      </c>
      <c r="AZ108" s="15">
        <v>76.935741954615949</v>
      </c>
      <c r="BA108" s="15">
        <v>164.1829483126505</v>
      </c>
      <c r="BB108" s="15">
        <v>107.51859676000454</v>
      </c>
      <c r="BC108" s="15">
        <v>54.475895545578254</v>
      </c>
      <c r="BD108" s="15">
        <v>47.981109095733068</v>
      </c>
      <c r="BE108" s="15">
        <v>108.41879481819588</v>
      </c>
      <c r="BF108" s="15">
        <v>171.12302255974487</v>
      </c>
      <c r="BG108" s="15">
        <v>136.46601453139198</v>
      </c>
      <c r="BH108" s="15">
        <v>84.497240849399276</v>
      </c>
      <c r="BI108" s="15">
        <v>82.721414641869472</v>
      </c>
      <c r="BJ108" s="15">
        <v>114.17426552523004</v>
      </c>
      <c r="BL108" s="15">
        <v>61.462321331346281</v>
      </c>
      <c r="BM108" s="15">
        <v>83.065631259890949</v>
      </c>
      <c r="BN108" s="15">
        <v>142.51368996098523</v>
      </c>
      <c r="BO108" s="15">
        <v>123.69947476592829</v>
      </c>
      <c r="BP108" s="15">
        <v>116.65593359403461</v>
      </c>
      <c r="BQ108" s="15">
        <v>49.674622910695248</v>
      </c>
      <c r="BR108" s="15">
        <v>20.678945967915375</v>
      </c>
      <c r="BS108" s="15">
        <v>72.005427682018492</v>
      </c>
      <c r="BT108" s="15">
        <v>134.45180770882692</v>
      </c>
      <c r="BU108" s="15">
        <v>77.810637828293977</v>
      </c>
      <c r="BV108" s="15">
        <v>247.93408355283381</v>
      </c>
      <c r="BW108" s="15">
        <v>60.289810884757642</v>
      </c>
      <c r="BX108" s="15">
        <v>172.88663049268766</v>
      </c>
      <c r="BY108" s="15">
        <v>246.77787662887897</v>
      </c>
      <c r="BZ108" s="15">
        <v>51.374747434729215</v>
      </c>
      <c r="CA108" s="15">
        <v>51.203793050764311</v>
      </c>
      <c r="CB108" s="15">
        <v>25.812510232640033</v>
      </c>
      <c r="CC108" s="15">
        <v>61.652843141068026</v>
      </c>
      <c r="CD108" s="15">
        <v>63.0780628998738</v>
      </c>
      <c r="CE108" s="15">
        <v>43.151615872682456</v>
      </c>
      <c r="CF108" s="15">
        <v>52.067786668876806</v>
      </c>
      <c r="CG108" s="15">
        <v>156.13598325942505</v>
      </c>
      <c r="CH108" s="15">
        <v>83.747275591226185</v>
      </c>
      <c r="CI108" s="15">
        <v>92.864768731575268</v>
      </c>
      <c r="CJ108" s="15">
        <v>140.09088640407018</v>
      </c>
      <c r="CK108" s="15">
        <v>42.723583398351771</v>
      </c>
      <c r="CL108" s="15">
        <v>31.751575155442591</v>
      </c>
      <c r="CM108" s="15">
        <v>127.29852183479719</v>
      </c>
      <c r="CN108" s="15">
        <v>132.88300971656159</v>
      </c>
      <c r="CO108" s="15">
        <v>119.1686712413613</v>
      </c>
      <c r="CQ108" s="15">
        <v>46.556272538927935</v>
      </c>
      <c r="CR108" s="15">
        <v>58.042629035904504</v>
      </c>
      <c r="CS108" s="15">
        <v>88.680935832249588</v>
      </c>
      <c r="CT108" s="15">
        <v>491.98903859328612</v>
      </c>
      <c r="CU108" s="15">
        <v>179.61963740467516</v>
      </c>
      <c r="CV108" s="15">
        <v>206.4437271694926</v>
      </c>
      <c r="CW108" s="15">
        <v>29.387213536635599</v>
      </c>
      <c r="CX108" s="15">
        <v>89.891572389398377</v>
      </c>
      <c r="CY108" s="15">
        <v>90.629502819457713</v>
      </c>
      <c r="CZ108" s="15">
        <v>62.155521224159493</v>
      </c>
      <c r="DA108" s="15">
        <v>9.0617032433833415</v>
      </c>
      <c r="DB108" s="15">
        <v>358.01807439977102</v>
      </c>
      <c r="DC108" s="15">
        <v>53.220765728087706</v>
      </c>
      <c r="DD108" s="15">
        <v>183.45972712149387</v>
      </c>
      <c r="DE108" s="15">
        <v>19.888277009627195</v>
      </c>
      <c r="DF108" s="15">
        <v>9.1245305928802889</v>
      </c>
      <c r="DG108" s="15">
        <v>5125.7355916705537</v>
      </c>
      <c r="DH108" s="15">
        <v>105.82623925557155</v>
      </c>
      <c r="DI108" s="15">
        <v>243.58450169210579</v>
      </c>
      <c r="DJ108" s="15"/>
      <c r="DK108" s="15">
        <v>111.48376578308532</v>
      </c>
      <c r="DL108" s="15">
        <v>57.542235441265369</v>
      </c>
      <c r="DM108" s="15">
        <v>158.95534862788384</v>
      </c>
      <c r="DN108" s="15">
        <v>8.4035429358562812</v>
      </c>
      <c r="DO108" s="15">
        <v>50.49958452185129</v>
      </c>
      <c r="DP108" s="15">
        <v>124.38286719808494</v>
      </c>
      <c r="DQ108" s="15">
        <v>128.03802599711861</v>
      </c>
      <c r="DR108" s="15">
        <v>81.114548027746395</v>
      </c>
      <c r="DS108" s="15">
        <v>191.92811507806715</v>
      </c>
      <c r="DT108" s="15">
        <v>121.41765724464132</v>
      </c>
      <c r="DV108" s="16">
        <v>44166</v>
      </c>
      <c r="DW108" s="15">
        <v>77.7704889885526</v>
      </c>
      <c r="DX108" s="15">
        <v>100.28066852527667</v>
      </c>
      <c r="DY108" s="15">
        <v>132.07036362233421</v>
      </c>
      <c r="DZ108" s="15">
        <v>115.10292124797274</v>
      </c>
      <c r="EA108" s="10">
        <v>425.22444238413618</v>
      </c>
      <c r="EC108" s="16">
        <v>44166</v>
      </c>
      <c r="ED108" s="28">
        <v>37.684085490470018</v>
      </c>
      <c r="EE108" s="28">
        <v>48.93321366336837</v>
      </c>
      <c r="EF108" s="28">
        <v>63.248750817497637</v>
      </c>
      <c r="EG108" s="28">
        <v>55.398745210398076</v>
      </c>
      <c r="EH108" s="28">
        <v>205.26479518173409</v>
      </c>
    </row>
    <row r="109" spans="1:139">
      <c r="A109" s="12" t="s">
        <v>279</v>
      </c>
      <c r="B109" s="15">
        <v>121.61245253439208</v>
      </c>
      <c r="C109" s="15">
        <v>53.98699923136455</v>
      </c>
      <c r="D109" s="15">
        <v>66.027931497925579</v>
      </c>
      <c r="E109" s="15">
        <v>89.240665130813625</v>
      </c>
      <c r="F109" s="15">
        <v>111.96768041324519</v>
      </c>
      <c r="G109" s="15">
        <v>113.95312706541165</v>
      </c>
      <c r="H109" s="15">
        <v>38.845683012889751</v>
      </c>
      <c r="I109" s="15">
        <v>68.398084579519804</v>
      </c>
      <c r="J109" s="15">
        <v>67.509564996489829</v>
      </c>
      <c r="K109" s="15">
        <v>57.138985367635577</v>
      </c>
      <c r="L109" s="15">
        <v>59.284404005192371</v>
      </c>
      <c r="M109" s="15">
        <v>35.042631769730654</v>
      </c>
      <c r="N109" s="15">
        <v>45.194034259244248</v>
      </c>
      <c r="O109" s="15">
        <v>65.216147361743722</v>
      </c>
      <c r="P109" s="15">
        <v>19.444161661406902</v>
      </c>
      <c r="Q109" s="15">
        <v>24.091197953696021</v>
      </c>
      <c r="R109" s="15">
        <v>69.401602077058641</v>
      </c>
      <c r="S109" s="15">
        <v>55.327733505202673</v>
      </c>
      <c r="T109" s="15">
        <v>104.1618758315969</v>
      </c>
      <c r="U109" s="15">
        <v>98.636037767507133</v>
      </c>
      <c r="V109" s="15">
        <v>112.31498824213644</v>
      </c>
      <c r="W109" s="15">
        <v>69.817257180616821</v>
      </c>
      <c r="X109" s="15">
        <v>46.182256079106182</v>
      </c>
      <c r="Y109" s="15">
        <v>27.754150004339191</v>
      </c>
      <c r="Z109" s="15">
        <v>62.892009828346332</v>
      </c>
      <c r="AA109" s="15">
        <v>94.175601486920655</v>
      </c>
      <c r="AB109" s="15">
        <v>135.75510328766623</v>
      </c>
      <c r="AC109" s="15">
        <v>79.916519488928543</v>
      </c>
      <c r="AD109" s="15">
        <v>92.533174554056004</v>
      </c>
      <c r="AE109" s="15">
        <v>62.26045069099284</v>
      </c>
      <c r="AG109" s="15">
        <v>68.360530024076084</v>
      </c>
      <c r="AH109" s="15">
        <v>104.38967439968513</v>
      </c>
      <c r="AI109" s="15">
        <v>155.90454898616844</v>
      </c>
      <c r="AJ109" s="15">
        <v>182.81973495130129</v>
      </c>
      <c r="AK109" s="15">
        <v>131.07469274795025</v>
      </c>
      <c r="AL109" s="15">
        <v>139.0167739321661</v>
      </c>
      <c r="AM109" s="15">
        <v>81.741916900698499</v>
      </c>
      <c r="AN109" s="15">
        <v>112.59906078811397</v>
      </c>
      <c r="AO109" s="15">
        <v>175.62449257028493</v>
      </c>
      <c r="AP109" s="15">
        <v>75.321178484208417</v>
      </c>
      <c r="AQ109" s="15">
        <v>68.466118583434394</v>
      </c>
      <c r="AR109" s="15">
        <v>174.81783652305478</v>
      </c>
      <c r="AS109" s="15">
        <v>76.687972883651483</v>
      </c>
      <c r="AT109" s="15">
        <v>116.01200978864745</v>
      </c>
      <c r="AU109" s="15">
        <v>53.134020550846763</v>
      </c>
      <c r="AV109" s="15">
        <v>37.83235559297934</v>
      </c>
      <c r="AW109" s="15">
        <v>333.03154108165984</v>
      </c>
      <c r="AX109" s="15">
        <v>179.67564587475874</v>
      </c>
      <c r="AY109" s="15">
        <v>153.76496874450831</v>
      </c>
      <c r="AZ109" s="15">
        <v>76.286093442547937</v>
      </c>
      <c r="BA109" s="15">
        <v>162.04992111813047</v>
      </c>
      <c r="BB109" s="15">
        <v>109.02908399622</v>
      </c>
      <c r="BC109" s="15">
        <v>54.923110816889405</v>
      </c>
      <c r="BD109" s="15">
        <v>47.945530098456203</v>
      </c>
      <c r="BE109" s="15">
        <v>109.85744032307039</v>
      </c>
      <c r="BF109" s="15">
        <v>176.73569285592581</v>
      </c>
      <c r="BG109" s="15">
        <v>148.76487369195516</v>
      </c>
      <c r="BH109" s="15">
        <v>84.766518590671694</v>
      </c>
      <c r="BI109" s="15">
        <v>83.412531363857155</v>
      </c>
      <c r="BJ109" s="15">
        <v>115.39777285837323</v>
      </c>
      <c r="BL109" s="15">
        <v>59.78923294176969</v>
      </c>
      <c r="BM109" s="15">
        <v>86.482581558560241</v>
      </c>
      <c r="BN109" s="15">
        <v>141.52132087027846</v>
      </c>
      <c r="BO109" s="15">
        <v>127.88485664104377</v>
      </c>
      <c r="BP109" s="15">
        <v>112.02881399950199</v>
      </c>
      <c r="BQ109" s="15">
        <v>47.016622862057545</v>
      </c>
      <c r="BR109" s="15">
        <v>20.007921077266509</v>
      </c>
      <c r="BS109" s="15">
        <v>72.116253746967743</v>
      </c>
      <c r="BT109" s="15">
        <v>134.44527311519363</v>
      </c>
      <c r="BU109" s="15">
        <v>77.551236842802979</v>
      </c>
      <c r="BV109" s="15">
        <v>252.22168727565256</v>
      </c>
      <c r="BW109" s="15">
        <v>61.086624183744767</v>
      </c>
      <c r="BX109" s="15">
        <v>174.8750533555941</v>
      </c>
      <c r="BY109" s="15">
        <v>245.7408501166843</v>
      </c>
      <c r="BZ109" s="15">
        <v>52.608591423026276</v>
      </c>
      <c r="CA109" s="15">
        <v>48.965508338927052</v>
      </c>
      <c r="CB109" s="15">
        <v>28.84163337852635</v>
      </c>
      <c r="CC109" s="15">
        <v>64.631961243744527</v>
      </c>
      <c r="CD109" s="15">
        <v>62.079557151105867</v>
      </c>
      <c r="CE109" s="15">
        <v>45.30972101465855</v>
      </c>
      <c r="CF109" s="15">
        <v>49.170938957568652</v>
      </c>
      <c r="CG109" s="15">
        <v>158.12521151951603</v>
      </c>
      <c r="CH109" s="15">
        <v>82.361271679391507</v>
      </c>
      <c r="CI109" s="15">
        <v>95.288401969691577</v>
      </c>
      <c r="CJ109" s="15">
        <v>142.72273485359744</v>
      </c>
      <c r="CK109" s="15">
        <v>42.148756900016323</v>
      </c>
      <c r="CL109" s="15">
        <v>31.81599028694492</v>
      </c>
      <c r="CM109" s="15">
        <v>127.55219460137289</v>
      </c>
      <c r="CN109" s="15">
        <v>126.58328199831959</v>
      </c>
      <c r="CO109" s="15">
        <v>119.67135293846164</v>
      </c>
      <c r="CQ109" s="15">
        <v>44.909180677702082</v>
      </c>
      <c r="CR109" s="15">
        <v>58.274981312385599</v>
      </c>
      <c r="CS109" s="15">
        <v>91.863809600072727</v>
      </c>
      <c r="CT109" s="15">
        <v>447.55365981615381</v>
      </c>
      <c r="CU109" s="15">
        <v>169.95824174451158</v>
      </c>
      <c r="CV109" s="15">
        <v>208.33108730993922</v>
      </c>
      <c r="CW109" s="15">
        <v>28.591488442428169</v>
      </c>
      <c r="CX109" s="15">
        <v>94.588390601154472</v>
      </c>
      <c r="CY109" s="15">
        <v>92.837667119241047</v>
      </c>
      <c r="CZ109" s="15">
        <v>63.708377890311766</v>
      </c>
      <c r="DA109" s="15">
        <v>9.4108613113775004</v>
      </c>
      <c r="DB109" s="15">
        <v>379.8262157803216</v>
      </c>
      <c r="DC109" s="15">
        <v>52.482273335530593</v>
      </c>
      <c r="DD109" s="15">
        <v>193.35878778521158</v>
      </c>
      <c r="DE109" s="15">
        <v>20.186330304453335</v>
      </c>
      <c r="DF109" s="15">
        <v>9.6514094156991881</v>
      </c>
      <c r="DG109" s="15">
        <v>5164.4707109861483</v>
      </c>
      <c r="DH109" s="15">
        <v>119.77873732129322</v>
      </c>
      <c r="DI109" s="15">
        <v>242.56031431225367</v>
      </c>
      <c r="DJ109" s="15"/>
      <c r="DK109" s="15">
        <v>109.15562053355742</v>
      </c>
      <c r="DL109" s="15">
        <v>57.640762785821231</v>
      </c>
      <c r="DM109" s="15">
        <v>162.36967767395646</v>
      </c>
      <c r="DN109" s="15">
        <v>8.2907754579476158</v>
      </c>
      <c r="DO109" s="15">
        <v>50.457728109448929</v>
      </c>
      <c r="DP109" s="15">
        <v>129.5103068839461</v>
      </c>
      <c r="DQ109" s="15">
        <v>128.94002078981106</v>
      </c>
      <c r="DR109" s="15">
        <v>81.571936311614422</v>
      </c>
      <c r="DS109" s="15">
        <v>192.10473875667395</v>
      </c>
      <c r="DT109" s="15">
        <v>123.34933343324238</v>
      </c>
      <c r="DV109" s="16">
        <v>44256</v>
      </c>
      <c r="DW109" s="15">
        <v>78.269980225147563</v>
      </c>
      <c r="DX109" s="15">
        <v>100.96266527723634</v>
      </c>
      <c r="DY109" s="15">
        <v>131.55650436629605</v>
      </c>
      <c r="DZ109" s="15">
        <v>116.63831227409688</v>
      </c>
      <c r="EA109" s="10">
        <v>427.42746214277679</v>
      </c>
      <c r="EC109" s="16">
        <v>44256</v>
      </c>
      <c r="ED109" s="28">
        <v>37.667366754847357</v>
      </c>
      <c r="EE109" s="28">
        <v>48.617107486523707</v>
      </c>
      <c r="EF109" s="28">
        <v>62.449638307396157</v>
      </c>
      <c r="EG109" s="28">
        <v>55.542071856531841</v>
      </c>
      <c r="EH109" s="28">
        <v>204.27618440529906</v>
      </c>
    </row>
    <row r="110" spans="1:139">
      <c r="A110" s="12" t="s">
        <v>280</v>
      </c>
      <c r="B110" s="15">
        <v>119.27615970925243</v>
      </c>
      <c r="C110" s="15">
        <v>53.000759880363617</v>
      </c>
      <c r="D110" s="15">
        <v>64.401473449634963</v>
      </c>
      <c r="E110" s="15">
        <v>86.898872741849516</v>
      </c>
      <c r="F110" s="15">
        <v>109.36110839064335</v>
      </c>
      <c r="G110" s="15">
        <v>112.07921528916791</v>
      </c>
      <c r="H110" s="15">
        <v>38.098034474420537</v>
      </c>
      <c r="I110" s="15">
        <v>67.904040715988685</v>
      </c>
      <c r="J110" s="15">
        <v>66.257715351209356</v>
      </c>
      <c r="K110" s="15">
        <v>56.552088507823107</v>
      </c>
      <c r="L110" s="15">
        <v>58.906009426089824</v>
      </c>
      <c r="M110" s="15">
        <v>33.548631837046415</v>
      </c>
      <c r="N110" s="15">
        <v>43.992638783340333</v>
      </c>
      <c r="O110" s="15">
        <v>64.472343515904967</v>
      </c>
      <c r="P110" s="15">
        <v>19.149347786788283</v>
      </c>
      <c r="Q110" s="15">
        <v>24.045657887432593</v>
      </c>
      <c r="R110" s="15">
        <v>68.538989438831521</v>
      </c>
      <c r="S110" s="15">
        <v>54.411234167335401</v>
      </c>
      <c r="T110" s="15">
        <v>102.12737980298026</v>
      </c>
      <c r="U110" s="15">
        <v>96.750975144741204</v>
      </c>
      <c r="V110" s="15">
        <v>108.78203485549133</v>
      </c>
      <c r="W110" s="15">
        <v>67.716544569289468</v>
      </c>
      <c r="X110" s="15">
        <v>45.925437142598838</v>
      </c>
      <c r="Y110" s="15">
        <v>27.009175726776931</v>
      </c>
      <c r="Z110" s="15">
        <v>61.504839900999073</v>
      </c>
      <c r="AA110" s="15">
        <v>93.388560860206454</v>
      </c>
      <c r="AB110" s="15">
        <v>133.40158659320869</v>
      </c>
      <c r="AC110" s="15">
        <v>78.244757386791989</v>
      </c>
      <c r="AD110" s="15">
        <v>90.212337487902445</v>
      </c>
      <c r="AE110" s="15">
        <v>61.007455280843885</v>
      </c>
      <c r="AG110" s="15">
        <v>66.150358987671581</v>
      </c>
      <c r="AH110" s="15">
        <v>99.343483833993005</v>
      </c>
      <c r="AI110" s="15">
        <v>150.47957792153795</v>
      </c>
      <c r="AJ110" s="15">
        <v>177.06630956209167</v>
      </c>
      <c r="AK110" s="15">
        <v>126.57344436233578</v>
      </c>
      <c r="AL110" s="15">
        <v>139.51771272897398</v>
      </c>
      <c r="AM110" s="15">
        <v>78.545027462088498</v>
      </c>
      <c r="AN110" s="15">
        <v>111.39784149259017</v>
      </c>
      <c r="AO110" s="15">
        <v>170.46093168017512</v>
      </c>
      <c r="AP110" s="15">
        <v>73.286567909884198</v>
      </c>
      <c r="AQ110" s="15">
        <v>70.411833151158277</v>
      </c>
      <c r="AR110" s="15">
        <v>166.79705164149408</v>
      </c>
      <c r="AS110" s="15">
        <v>73.960794928117096</v>
      </c>
      <c r="AT110" s="15">
        <v>115.19084318571379</v>
      </c>
      <c r="AU110" s="15">
        <v>50.635721557446459</v>
      </c>
      <c r="AV110" s="15">
        <v>37.311866035485743</v>
      </c>
      <c r="AW110" s="15">
        <v>332.05452592153392</v>
      </c>
      <c r="AX110" s="15">
        <v>174.72445324261759</v>
      </c>
      <c r="AY110" s="15">
        <v>153.60174057240675</v>
      </c>
      <c r="AZ110" s="15">
        <v>73.437873513961037</v>
      </c>
      <c r="BA110" s="15">
        <v>155.81085979184306</v>
      </c>
      <c r="BB110" s="15">
        <v>105.80048355492642</v>
      </c>
      <c r="BC110" s="15">
        <v>52.463409083587841</v>
      </c>
      <c r="BD110" s="15">
        <v>47.010602290326602</v>
      </c>
      <c r="BE110" s="15">
        <v>108.44091692475153</v>
      </c>
      <c r="BF110" s="15">
        <v>173.82191382013704</v>
      </c>
      <c r="BG110" s="15">
        <v>149.0792273648546</v>
      </c>
      <c r="BH110" s="15">
        <v>81.978594381731639</v>
      </c>
      <c r="BI110" s="15">
        <v>80.63382937931695</v>
      </c>
      <c r="BJ110" s="15">
        <v>112.21851221451071</v>
      </c>
      <c r="BL110" s="15">
        <v>58.251812965860715</v>
      </c>
      <c r="BM110" s="15">
        <v>85.685337890909835</v>
      </c>
      <c r="BN110" s="15">
        <v>138.15274151436032</v>
      </c>
      <c r="BO110" s="15">
        <v>117.92820612217028</v>
      </c>
      <c r="BP110" s="15">
        <v>112.03885421529061</v>
      </c>
      <c r="BQ110" s="15">
        <v>45.061670842721263</v>
      </c>
      <c r="BR110" s="15">
        <v>19.94196690731977</v>
      </c>
      <c r="BS110" s="15">
        <v>69.884250966634127</v>
      </c>
      <c r="BT110" s="15">
        <v>128.96832135359665</v>
      </c>
      <c r="BU110" s="15">
        <v>76.82986708321009</v>
      </c>
      <c r="BV110" s="15">
        <v>248.06953210394559</v>
      </c>
      <c r="BW110" s="15">
        <v>58.884266377257241</v>
      </c>
      <c r="BX110" s="15">
        <v>170.48607857902144</v>
      </c>
      <c r="BY110" s="15">
        <v>243.95195855506145</v>
      </c>
      <c r="BZ110" s="15">
        <v>50.160000761153277</v>
      </c>
      <c r="CA110" s="15">
        <v>47.817927401432215</v>
      </c>
      <c r="CB110" s="15">
        <v>26.943014306596769</v>
      </c>
      <c r="CC110" s="15">
        <v>64.789044270176888</v>
      </c>
      <c r="CD110" s="15">
        <v>61.330461599899678</v>
      </c>
      <c r="CE110" s="15">
        <v>42.179893069330021</v>
      </c>
      <c r="CF110" s="15">
        <v>43.830683692556889</v>
      </c>
      <c r="CG110" s="15">
        <v>152.51560240588157</v>
      </c>
      <c r="CH110" s="15">
        <v>83.277465399047529</v>
      </c>
      <c r="CI110" s="15">
        <v>89.776343415535948</v>
      </c>
      <c r="CJ110" s="15">
        <v>138.60740433582563</v>
      </c>
      <c r="CK110" s="15">
        <v>40.315428005321102</v>
      </c>
      <c r="CL110" s="15">
        <v>31.132563830755899</v>
      </c>
      <c r="CM110" s="15">
        <v>125.76761261459828</v>
      </c>
      <c r="CN110" s="15">
        <v>126.54025405797262</v>
      </c>
      <c r="CO110" s="15">
        <v>116.85185396905116</v>
      </c>
      <c r="CQ110" s="15">
        <v>44.352848705985856</v>
      </c>
      <c r="CR110" s="15">
        <v>56.73747796474872</v>
      </c>
      <c r="CS110" s="15">
        <v>91.218755716685237</v>
      </c>
      <c r="CT110" s="15">
        <v>438.36642277246477</v>
      </c>
      <c r="CU110" s="15">
        <v>159.20019095563885</v>
      </c>
      <c r="CV110" s="15">
        <v>204.43011592471146</v>
      </c>
      <c r="CW110" s="15">
        <v>28.256589174064732</v>
      </c>
      <c r="CX110" s="15">
        <v>96.089403878066165</v>
      </c>
      <c r="CY110" s="15">
        <v>89.49212444382745</v>
      </c>
      <c r="CZ110" s="15">
        <v>61.887137020010741</v>
      </c>
      <c r="DA110" s="15">
        <v>10.45802334191319</v>
      </c>
      <c r="DB110" s="15">
        <v>372.20413413322882</v>
      </c>
      <c r="DC110" s="15">
        <v>50.795171023364119</v>
      </c>
      <c r="DD110" s="15">
        <v>188.95838859386117</v>
      </c>
      <c r="DE110" s="15">
        <v>19.894643700980939</v>
      </c>
      <c r="DF110" s="15">
        <v>9.8201593776499916</v>
      </c>
      <c r="DG110" s="15">
        <v>5023.9622287059492</v>
      </c>
      <c r="DH110" s="15">
        <v>120.57338701657905</v>
      </c>
      <c r="DI110" s="15">
        <v>232.1033093521676</v>
      </c>
      <c r="DJ110" s="15"/>
      <c r="DK110" s="15">
        <v>103.93098507052984</v>
      </c>
      <c r="DL110" s="15">
        <v>55.421234742662428</v>
      </c>
      <c r="DM110" s="15">
        <v>161.9279685014169</v>
      </c>
      <c r="DN110" s="15">
        <v>8.3328980496018268</v>
      </c>
      <c r="DO110" s="15">
        <v>48.673888723311435</v>
      </c>
      <c r="DP110" s="15">
        <v>124.29891320441826</v>
      </c>
      <c r="DQ110" s="15">
        <v>126.49811034208318</v>
      </c>
      <c r="DR110" s="15">
        <v>79.439570214790876</v>
      </c>
      <c r="DS110" s="15">
        <v>185.69852142970169</v>
      </c>
      <c r="DT110" s="15">
        <v>119.44715061863495</v>
      </c>
      <c r="DV110" s="16">
        <v>44348</v>
      </c>
      <c r="DW110" s="15">
        <v>76.70292864726234</v>
      </c>
      <c r="DX110" s="15">
        <v>98.279296512161338</v>
      </c>
      <c r="DY110" s="15">
        <v>129.64377619265534</v>
      </c>
      <c r="DZ110" s="15">
        <v>113.17671680629228</v>
      </c>
      <c r="EA110" s="10">
        <v>417.80271815837131</v>
      </c>
      <c r="EC110" s="16">
        <v>44348</v>
      </c>
      <c r="ED110" s="28">
        <v>38.366179557539468</v>
      </c>
      <c r="EE110" s="28">
        <v>49.151334578272504</v>
      </c>
      <c r="EF110" s="28">
        <v>63.523565989337456</v>
      </c>
      <c r="EG110" s="28">
        <v>55.81759395755526</v>
      </c>
      <c r="EH110" s="28">
        <v>206.85867408270471</v>
      </c>
    </row>
    <row r="111" spans="1:139">
      <c r="A111" s="12" t="s">
        <v>281</v>
      </c>
      <c r="B111" s="15">
        <v>118.21565043094434</v>
      </c>
      <c r="C111" s="15">
        <v>52.68681706248698</v>
      </c>
      <c r="D111" s="15">
        <v>63.780619350471135</v>
      </c>
      <c r="E111" s="15">
        <v>84.984291575821032</v>
      </c>
      <c r="F111" s="15">
        <v>108.33504363215647</v>
      </c>
      <c r="G111" s="15">
        <v>110.90763847496505</v>
      </c>
      <c r="H111" s="15">
        <v>37.073398006556069</v>
      </c>
      <c r="I111" s="15">
        <v>67.559776019851682</v>
      </c>
      <c r="J111" s="15">
        <v>66.26237772847216</v>
      </c>
      <c r="K111" s="15">
        <v>56.546281456607325</v>
      </c>
      <c r="L111" s="15">
        <v>57.308628324888723</v>
      </c>
      <c r="M111" s="15">
        <v>32.426564899616181</v>
      </c>
      <c r="N111" s="15">
        <v>43.595342897542153</v>
      </c>
      <c r="O111" s="15">
        <v>64.431462597463323</v>
      </c>
      <c r="P111" s="15">
        <v>19.195786575547878</v>
      </c>
      <c r="Q111" s="15">
        <v>23.933794228309822</v>
      </c>
      <c r="R111" s="15">
        <v>67.912571336284216</v>
      </c>
      <c r="S111" s="15">
        <v>53.249817457880987</v>
      </c>
      <c r="T111" s="15">
        <v>101.3392372538658</v>
      </c>
      <c r="U111" s="15">
        <v>97.743336801258877</v>
      </c>
      <c r="V111" s="15">
        <v>103.97596359805024</v>
      </c>
      <c r="W111" s="15">
        <v>67.197957772533982</v>
      </c>
      <c r="X111" s="15">
        <v>46.539033904562878</v>
      </c>
      <c r="Y111" s="15">
        <v>26.986001156428806</v>
      </c>
      <c r="Z111" s="15">
        <v>59.778616108360602</v>
      </c>
      <c r="AA111" s="15">
        <v>93.04883056492686</v>
      </c>
      <c r="AB111" s="15">
        <v>132.6189698887265</v>
      </c>
      <c r="AC111" s="15">
        <v>77.622736661317717</v>
      </c>
      <c r="AD111" s="15">
        <v>89.094149903232804</v>
      </c>
      <c r="AE111" s="15">
        <v>60.581121726549561</v>
      </c>
      <c r="AG111" s="15">
        <v>65.005149060746746</v>
      </c>
      <c r="AH111" s="15">
        <v>99.193716410080043</v>
      </c>
      <c r="AI111" s="15">
        <v>150.42463862386498</v>
      </c>
      <c r="AJ111" s="15">
        <v>172.86992051365687</v>
      </c>
      <c r="AK111" s="15">
        <v>125.07122589147014</v>
      </c>
      <c r="AL111" s="15">
        <v>140.89360748363325</v>
      </c>
      <c r="AM111" s="15">
        <v>77.178561325856535</v>
      </c>
      <c r="AN111" s="15">
        <v>110.79151275802927</v>
      </c>
      <c r="AO111" s="15">
        <v>169.63331971369456</v>
      </c>
      <c r="AP111" s="15">
        <v>73.073455047048867</v>
      </c>
      <c r="AQ111" s="15">
        <v>67.991017742238839</v>
      </c>
      <c r="AR111" s="15">
        <v>163.86985759589948</v>
      </c>
      <c r="AS111" s="15">
        <v>72.583089587139781</v>
      </c>
      <c r="AT111" s="15">
        <v>114.83338123611782</v>
      </c>
      <c r="AU111" s="15">
        <v>49.063410317235949</v>
      </c>
      <c r="AV111" s="15">
        <v>37.109298834170474</v>
      </c>
      <c r="AW111" s="15">
        <v>338.15078057223388</v>
      </c>
      <c r="AX111" s="15">
        <v>167.87089768349793</v>
      </c>
      <c r="AY111" s="15">
        <v>151.49103019993726</v>
      </c>
      <c r="AZ111" s="15">
        <v>73.325759924884153</v>
      </c>
      <c r="BA111" s="15">
        <v>148.74717137450295</v>
      </c>
      <c r="BB111" s="15">
        <v>104.68222875953133</v>
      </c>
      <c r="BC111" s="15">
        <v>53.416568364997275</v>
      </c>
      <c r="BD111" s="15">
        <v>46.986523003392598</v>
      </c>
      <c r="BE111" s="15">
        <v>106.59531504140215</v>
      </c>
      <c r="BF111" s="15">
        <v>173.98355283375949</v>
      </c>
      <c r="BG111" s="15">
        <v>148.58480426243761</v>
      </c>
      <c r="BH111" s="15">
        <v>81.106928116740022</v>
      </c>
      <c r="BI111" s="15">
        <v>78.49707082474697</v>
      </c>
      <c r="BJ111" s="15">
        <v>111.60804213052356</v>
      </c>
      <c r="BL111" s="15">
        <v>59.12347592714675</v>
      </c>
      <c r="BM111" s="15">
        <v>83.616277289260509</v>
      </c>
      <c r="BN111" s="15">
        <v>134.97268650964384</v>
      </c>
      <c r="BO111" s="15">
        <v>114.58565812288622</v>
      </c>
      <c r="BP111" s="15">
        <v>109.10696078596698</v>
      </c>
      <c r="BQ111" s="15">
        <v>44.927291714900761</v>
      </c>
      <c r="BR111" s="15">
        <v>19.102451037489391</v>
      </c>
      <c r="BS111" s="15">
        <v>70.375746566705459</v>
      </c>
      <c r="BT111" s="15">
        <v>130.23185400181342</v>
      </c>
      <c r="BU111" s="15">
        <v>76.538875745164376</v>
      </c>
      <c r="BV111" s="15">
        <v>240.39907213733281</v>
      </c>
      <c r="BW111" s="15">
        <v>57.078708019266287</v>
      </c>
      <c r="BX111" s="15">
        <v>169.21089000551211</v>
      </c>
      <c r="BY111" s="15">
        <v>242.4771091820798</v>
      </c>
      <c r="BZ111" s="15">
        <v>50.713504344940318</v>
      </c>
      <c r="CA111" s="15">
        <v>48.381739662298664</v>
      </c>
      <c r="CB111" s="15">
        <v>26.147704876093179</v>
      </c>
      <c r="CC111" s="15">
        <v>61.842071191495648</v>
      </c>
      <c r="CD111" s="15">
        <v>59.437107619707675</v>
      </c>
      <c r="CE111" s="15">
        <v>44.746092787777442</v>
      </c>
      <c r="CF111" s="15">
        <v>42.245404408217453</v>
      </c>
      <c r="CG111" s="15">
        <v>147.13510829835619</v>
      </c>
      <c r="CH111" s="15">
        <v>83.665306726919496</v>
      </c>
      <c r="CI111" s="15">
        <v>89.890549570581697</v>
      </c>
      <c r="CJ111" s="15">
        <v>137.30483519492037</v>
      </c>
      <c r="CK111" s="15">
        <v>38.036607746510477</v>
      </c>
      <c r="CL111" s="15">
        <v>30.856989272066574</v>
      </c>
      <c r="CM111" s="15">
        <v>122.93202354306192</v>
      </c>
      <c r="CN111" s="15">
        <v>124.38456650055453</v>
      </c>
      <c r="CO111" s="15">
        <v>115.81784828092134</v>
      </c>
      <c r="CQ111" s="15">
        <v>44.600223742012638</v>
      </c>
      <c r="CR111" s="15">
        <v>56.964487876878586</v>
      </c>
      <c r="CS111" s="15">
        <v>88.651494544438719</v>
      </c>
      <c r="CT111" s="15">
        <v>421.95144981029716</v>
      </c>
      <c r="CU111" s="15">
        <v>159.60588134406044</v>
      </c>
      <c r="CV111" s="15">
        <v>199.64590014269081</v>
      </c>
      <c r="CW111" s="15">
        <v>27.801720551774633</v>
      </c>
      <c r="CX111" s="15">
        <v>98.271492809037056</v>
      </c>
      <c r="CY111" s="15">
        <v>88.194499836401548</v>
      </c>
      <c r="CZ111" s="15">
        <v>62.092085216560513</v>
      </c>
      <c r="DA111" s="15">
        <v>11.072228523227913</v>
      </c>
      <c r="DB111" s="15">
        <v>373.47258155196374</v>
      </c>
      <c r="DC111" s="15">
        <v>50.825845960013829</v>
      </c>
      <c r="DD111" s="15">
        <v>190.37431059630853</v>
      </c>
      <c r="DE111" s="15">
        <v>19.01141852775968</v>
      </c>
      <c r="DF111" s="15">
        <v>9.8513891720571589</v>
      </c>
      <c r="DG111" s="15">
        <v>4845.4948626441555</v>
      </c>
      <c r="DH111" s="15">
        <v>120.5823457088097</v>
      </c>
      <c r="DI111" s="15">
        <v>226.95950080697784</v>
      </c>
      <c r="DJ111" s="15"/>
      <c r="DK111" s="15">
        <v>99.277081154375097</v>
      </c>
      <c r="DL111" s="15">
        <v>55.41653469989091</v>
      </c>
      <c r="DM111" s="15">
        <v>167.74373757516608</v>
      </c>
      <c r="DN111" s="15">
        <v>8.2683663740140929</v>
      </c>
      <c r="DO111" s="15">
        <v>46.835234031120251</v>
      </c>
      <c r="DP111" s="15">
        <v>123.35944060479478</v>
      </c>
      <c r="DQ111" s="15">
        <v>125.60051130833526</v>
      </c>
      <c r="DR111" s="15">
        <v>78.29731090759401</v>
      </c>
      <c r="DS111" s="15">
        <v>188.04091869977003</v>
      </c>
      <c r="DT111" s="15">
        <v>117.38006451761152</v>
      </c>
      <c r="DV111" s="16">
        <v>44440</v>
      </c>
      <c r="DW111" s="15">
        <v>76.10725090937747</v>
      </c>
      <c r="DX111" s="15">
        <v>97.410279930168244</v>
      </c>
      <c r="DY111" s="15">
        <v>127.70705939507246</v>
      </c>
      <c r="DZ111" s="15">
        <v>112.36009283614511</v>
      </c>
      <c r="EA111" s="10">
        <v>413.58468307076328</v>
      </c>
      <c r="EC111" s="16">
        <v>44440</v>
      </c>
      <c r="ED111" s="28">
        <v>38.389625573772605</v>
      </c>
      <c r="EE111" s="28">
        <v>48.963024682306354</v>
      </c>
      <c r="EF111" s="28">
        <v>63.061736487639507</v>
      </c>
      <c r="EG111" s="28">
        <v>55.721294121829416</v>
      </c>
      <c r="EH111" s="28">
        <v>206.1356808655479</v>
      </c>
    </row>
    <row r="112" spans="1:139">
      <c r="A112" s="12" t="s">
        <v>283</v>
      </c>
      <c r="B112" s="15">
        <v>117.87558675264229</v>
      </c>
      <c r="C112" s="15">
        <v>52.329841771684372</v>
      </c>
      <c r="D112" s="15">
        <v>62.920581074274708</v>
      </c>
      <c r="E112" s="15">
        <v>83.047446167169056</v>
      </c>
      <c r="F112" s="15">
        <v>106.8888970353257</v>
      </c>
      <c r="G112" s="15">
        <v>108.04843267868046</v>
      </c>
      <c r="H112" s="15">
        <v>36.390306122448976</v>
      </c>
      <c r="I112" s="15">
        <v>67.055336754584872</v>
      </c>
      <c r="J112" s="15">
        <v>65.978501852874558</v>
      </c>
      <c r="K112" s="15">
        <v>56.325521710447568</v>
      </c>
      <c r="L112" s="15">
        <v>55.651148956795701</v>
      </c>
      <c r="M112" s="15">
        <v>30.549541891885546</v>
      </c>
      <c r="N112" s="15">
        <v>43.461970291563254</v>
      </c>
      <c r="O112" s="15">
        <v>64.828161527017855</v>
      </c>
      <c r="P112" s="15">
        <v>19.115882971028515</v>
      </c>
      <c r="Q112" s="15">
        <v>23.563006566670939</v>
      </c>
      <c r="R112" s="15">
        <v>66.953058352998539</v>
      </c>
      <c r="S112" s="15">
        <v>52.286894197195942</v>
      </c>
      <c r="T112" s="15">
        <v>100.09450757929758</v>
      </c>
      <c r="U112" s="15">
        <v>98.038569121961217</v>
      </c>
      <c r="V112" s="15">
        <v>97.457946682106467</v>
      </c>
      <c r="W112" s="15">
        <v>66.350321978713168</v>
      </c>
      <c r="X112" s="15">
        <v>47.047736919063979</v>
      </c>
      <c r="Y112" s="15">
        <v>26.526779112390962</v>
      </c>
      <c r="Z112" s="15">
        <v>58.387162528317717</v>
      </c>
      <c r="AA112" s="15">
        <v>92.218766009721051</v>
      </c>
      <c r="AB112" s="15">
        <v>131.44956630223589</v>
      </c>
      <c r="AC112" s="15">
        <v>76.931366790062413</v>
      </c>
      <c r="AD112" s="15">
        <v>86.881289516642696</v>
      </c>
      <c r="AE112" s="15">
        <v>59.936247672028365</v>
      </c>
      <c r="AG112" s="15">
        <v>63.240897201347991</v>
      </c>
      <c r="AH112" s="15">
        <v>100.56756344152743</v>
      </c>
      <c r="AI112" s="15">
        <v>146.48713645530358</v>
      </c>
      <c r="AJ112" s="15">
        <v>166.61531800089929</v>
      </c>
      <c r="AK112" s="15">
        <v>123.26872057819158</v>
      </c>
      <c r="AL112" s="15">
        <v>139.93296001041458</v>
      </c>
      <c r="AM112" s="15">
        <v>75.612244897959187</v>
      </c>
      <c r="AN112" s="15">
        <v>109.7167521979552</v>
      </c>
      <c r="AO112" s="15">
        <v>168.63699666242468</v>
      </c>
      <c r="AP112" s="15">
        <v>73.397151295333913</v>
      </c>
      <c r="AQ112" s="15">
        <v>65.465200819581838</v>
      </c>
      <c r="AR112" s="15">
        <v>165.04806495695991</v>
      </c>
      <c r="AS112" s="15">
        <v>73.030216738924196</v>
      </c>
      <c r="AT112" s="15">
        <v>116.52413915122031</v>
      </c>
      <c r="AU112" s="15">
        <v>46.616917348065648</v>
      </c>
      <c r="AV112" s="15">
        <v>40.02378815720126</v>
      </c>
      <c r="AW112" s="15">
        <v>341.69104042720562</v>
      </c>
      <c r="AX112" s="15">
        <v>160.17783684433309</v>
      </c>
      <c r="AY112" s="15">
        <v>150.57195192613221</v>
      </c>
      <c r="AZ112" s="15">
        <v>72.325915902940451</v>
      </c>
      <c r="BA112" s="15">
        <v>137.68872740533618</v>
      </c>
      <c r="BB112" s="15">
        <v>102.72498760903004</v>
      </c>
      <c r="BC112" s="15">
        <v>52.71971084915198</v>
      </c>
      <c r="BD112" s="15">
        <v>46.115770408039033</v>
      </c>
      <c r="BE112" s="15">
        <v>104.01601866690089</v>
      </c>
      <c r="BF112" s="15">
        <v>180.16717132673878</v>
      </c>
      <c r="BG112" s="15">
        <v>143.24559331800387</v>
      </c>
      <c r="BH112" s="15">
        <v>80.09752884828842</v>
      </c>
      <c r="BI112" s="15">
        <v>76.674994692205161</v>
      </c>
      <c r="BJ112" s="15">
        <v>111.37560322328464</v>
      </c>
      <c r="BL112" s="15">
        <v>57.789148460460602</v>
      </c>
      <c r="BM112" s="15">
        <v>82.281186441512645</v>
      </c>
      <c r="BN112" s="15">
        <v>132.04190232744256</v>
      </c>
      <c r="BO112" s="15">
        <v>107.35756990357555</v>
      </c>
      <c r="BP112" s="15">
        <v>107.38435092512087</v>
      </c>
      <c r="BQ112" s="15">
        <v>45.731431923542139</v>
      </c>
      <c r="BR112" s="15">
        <v>19.840561224489797</v>
      </c>
      <c r="BS112" s="15">
        <v>70.412937104666426</v>
      </c>
      <c r="BT112" s="15">
        <v>127.19515611368566</v>
      </c>
      <c r="BU112" s="15">
        <v>75.629573752056359</v>
      </c>
      <c r="BV112" s="15">
        <v>232.15922360043183</v>
      </c>
      <c r="BW112" s="15">
        <v>53.54393940105475</v>
      </c>
      <c r="BX112" s="15">
        <v>162.37693330345303</v>
      </c>
      <c r="BY112" s="15">
        <v>242.09658063199686</v>
      </c>
      <c r="BZ112" s="15">
        <v>51.001485335659069</v>
      </c>
      <c r="CA112" s="15">
        <v>46.591082289930625</v>
      </c>
      <c r="CB112" s="15">
        <v>25.016341498543117</v>
      </c>
      <c r="CC112" s="15">
        <v>60.38956072201033</v>
      </c>
      <c r="CD112" s="15">
        <v>59.094339358142832</v>
      </c>
      <c r="CE112" s="15">
        <v>45.388079048507045</v>
      </c>
      <c r="CF112" s="15">
        <v>47.896606188297099</v>
      </c>
      <c r="CG112" s="15">
        <v>141.56246051325425</v>
      </c>
      <c r="CH112" s="15">
        <v>86.123939792078843</v>
      </c>
      <c r="CI112" s="15">
        <v>82.250612503925908</v>
      </c>
      <c r="CJ112" s="15">
        <v>132.26203595831103</v>
      </c>
      <c r="CK112" s="15">
        <v>38.513783738622195</v>
      </c>
      <c r="CL112" s="15">
        <v>30.361440316124288</v>
      </c>
      <c r="CM112" s="15">
        <v>122.5722652584294</v>
      </c>
      <c r="CN112" s="15">
        <v>126.2053980053263</v>
      </c>
      <c r="CO112" s="15">
        <v>112.86360210818411</v>
      </c>
      <c r="CQ112" s="15">
        <v>46.263890645424482</v>
      </c>
      <c r="CR112" s="15">
        <v>55.870157243389919</v>
      </c>
      <c r="CS112" s="15">
        <v>84.021054685244806</v>
      </c>
      <c r="CT112" s="15">
        <v>408.12613452795307</v>
      </c>
      <c r="CU112" s="15">
        <v>159.94362488633729</v>
      </c>
      <c r="CV112" s="15">
        <v>196.89311099015762</v>
      </c>
      <c r="CW112" s="15">
        <v>26.929209183673468</v>
      </c>
      <c r="CX112" s="15">
        <v>91.365715876994074</v>
      </c>
      <c r="CY112" s="15">
        <v>85.712456279363863</v>
      </c>
      <c r="CZ112" s="15">
        <v>62.351948915938991</v>
      </c>
      <c r="DA112" s="15">
        <v>11.413007556897044</v>
      </c>
      <c r="DB112" s="15">
        <v>381.66886602392213</v>
      </c>
      <c r="DC112" s="15">
        <v>50.414364563306648</v>
      </c>
      <c r="DD112" s="15">
        <v>192.57747789186817</v>
      </c>
      <c r="DE112" s="15">
        <v>18.148479986664722</v>
      </c>
      <c r="DF112" s="15">
        <v>9.2393843567938685</v>
      </c>
      <c r="DG112" s="15">
        <v>4738.1759563931273</v>
      </c>
      <c r="DH112" s="15">
        <v>114.62536647212703</v>
      </c>
      <c r="DI112" s="15">
        <v>217.56626044373002</v>
      </c>
      <c r="DJ112" s="15"/>
      <c r="DK112" s="15">
        <v>92.391691913056633</v>
      </c>
      <c r="DL112" s="15">
        <v>54.933844110174491</v>
      </c>
      <c r="DM112" s="15">
        <v>168.84566258485981</v>
      </c>
      <c r="DN112" s="15">
        <v>8.2967736785279804</v>
      </c>
      <c r="DO112" s="15">
        <v>45.586447936018139</v>
      </c>
      <c r="DP112" s="15">
        <v>115.01460729244515</v>
      </c>
      <c r="DQ112" s="15">
        <v>124.517946547967</v>
      </c>
      <c r="DR112" s="15">
        <v>77.495401395313252</v>
      </c>
      <c r="DS112" s="15">
        <v>183.25718886851911</v>
      </c>
      <c r="DT112" s="15">
        <v>115.5502934173367</v>
      </c>
      <c r="DV112" s="16">
        <v>44531</v>
      </c>
      <c r="DW112" s="15">
        <v>75.364454209910491</v>
      </c>
      <c r="DX112" s="15">
        <v>96.737895894271446</v>
      </c>
      <c r="DY112" s="15">
        <v>126.75634539209067</v>
      </c>
      <c r="DZ112" s="15">
        <v>111.36600980567232</v>
      </c>
      <c r="EA112" s="15">
        <v>410.22470530194494</v>
      </c>
      <c r="EC112" s="16">
        <v>44531</v>
      </c>
      <c r="ED112" s="28">
        <v>38.671515919529902</v>
      </c>
      <c r="EE112" s="28">
        <v>49.143682055513558</v>
      </c>
      <c r="EF112" s="28">
        <v>63.193137868284524</v>
      </c>
      <c r="EG112" s="28">
        <v>55.728446097028126</v>
      </c>
      <c r="EH112" s="28">
        <v>206.73678194035611</v>
      </c>
    </row>
    <row r="113" spans="1:138">
      <c r="A113" t="s">
        <v>284</v>
      </c>
      <c r="B113" s="15">
        <v>116.84404747264657</v>
      </c>
      <c r="C113" s="15">
        <v>51.422956407672409</v>
      </c>
      <c r="D113" s="15">
        <v>61.897877552286005</v>
      </c>
      <c r="E113" s="15">
        <v>80.561109241107445</v>
      </c>
      <c r="F113" s="15">
        <v>105.4725644804402</v>
      </c>
      <c r="G113" s="15">
        <v>98.481012854639161</v>
      </c>
      <c r="H113" s="15">
        <v>35.678802396669532</v>
      </c>
      <c r="I113" s="15">
        <v>66.127800506526398</v>
      </c>
      <c r="J113" s="15">
        <v>65.562251486894496</v>
      </c>
      <c r="K113" s="15">
        <v>55.662816191629304</v>
      </c>
      <c r="L113" s="15">
        <v>54.396983594056159</v>
      </c>
      <c r="M113" s="15">
        <v>29.888273824958567</v>
      </c>
      <c r="N113" s="15">
        <v>42.992659215368484</v>
      </c>
      <c r="O113" s="15">
        <v>64.782308115955075</v>
      </c>
      <c r="P113" s="15">
        <v>18.433061213993245</v>
      </c>
      <c r="Q113" s="15">
        <v>23.325944958883696</v>
      </c>
      <c r="R113" s="15">
        <v>66.83289016048515</v>
      </c>
      <c r="S113" s="15">
        <v>51.917423582115305</v>
      </c>
      <c r="T113" s="15">
        <v>98.41413029135137</v>
      </c>
      <c r="U113" s="15">
        <v>97.734364287133502</v>
      </c>
      <c r="V113" s="15">
        <v>89.821844701605087</v>
      </c>
      <c r="W113" s="15">
        <v>64.834758018913334</v>
      </c>
      <c r="X113" s="15">
        <v>47.122614492430806</v>
      </c>
      <c r="Y113" s="15">
        <v>26.153954322820844</v>
      </c>
      <c r="Z113" s="15">
        <v>56.895495916061392</v>
      </c>
      <c r="AA113" s="15">
        <v>91.630016705396244</v>
      </c>
      <c r="AB113" s="15">
        <v>130.1032014208615</v>
      </c>
      <c r="AC113" s="15">
        <v>76.291301077229619</v>
      </c>
      <c r="AD113" s="15">
        <v>85.257557047714499</v>
      </c>
      <c r="AE113" s="15">
        <v>59.193283782434861</v>
      </c>
      <c r="AG113" s="15">
        <v>61.953086987440322</v>
      </c>
      <c r="AH113" s="15">
        <v>99.014738232991903</v>
      </c>
      <c r="AI113" s="15">
        <v>143.39351327886391</v>
      </c>
      <c r="AJ113" s="15">
        <v>161.39393226621462</v>
      </c>
      <c r="AK113" s="15">
        <v>119.19080890805766</v>
      </c>
      <c r="AL113" s="15">
        <v>132.33648912953245</v>
      </c>
      <c r="AM113" s="15">
        <v>73.682959387057252</v>
      </c>
      <c r="AN113" s="15">
        <v>105.71634521722191</v>
      </c>
      <c r="AO113" s="15">
        <v>166.49126765754897</v>
      </c>
      <c r="AP113" s="15">
        <v>72.790885391101384</v>
      </c>
      <c r="AQ113" s="15">
        <v>62.547528517110266</v>
      </c>
      <c r="AR113" s="15">
        <v>160.74589341480737</v>
      </c>
      <c r="AS113" s="15">
        <v>71.177973343248297</v>
      </c>
      <c r="AT113" s="15">
        <v>115.84851626722156</v>
      </c>
      <c r="AU113" s="15">
        <v>44.946838148521735</v>
      </c>
      <c r="AV113" s="15">
        <v>39.51688556146815</v>
      </c>
      <c r="AW113" s="15">
        <v>335.19088761190454</v>
      </c>
      <c r="AX113" s="15">
        <v>156.81022049555017</v>
      </c>
      <c r="AY113" s="15">
        <v>147.6306940469311</v>
      </c>
      <c r="AZ113" s="15">
        <v>72.19810879864778</v>
      </c>
      <c r="BA113" s="15">
        <v>125.80503910462654</v>
      </c>
      <c r="BB113" s="15">
        <v>101.11237123700619</v>
      </c>
      <c r="BC113" s="15">
        <v>52.6906218428568</v>
      </c>
      <c r="BD113" s="15">
        <v>45.693848634569065</v>
      </c>
      <c r="BE113" s="15">
        <v>101.43431736075719</v>
      </c>
      <c r="BF113" s="15">
        <v>179.89995847958207</v>
      </c>
      <c r="BG113" s="15">
        <v>147.76197402477487</v>
      </c>
      <c r="BH113" s="15">
        <v>80.092240651416887</v>
      </c>
      <c r="BI113" s="15">
        <v>71.783145141152687</v>
      </c>
      <c r="BJ113" s="15">
        <v>110.17723519875113</v>
      </c>
      <c r="BL113" s="15">
        <v>54.40368681170812</v>
      </c>
      <c r="BM113" s="15">
        <v>83.447315065935456</v>
      </c>
      <c r="BN113" s="15">
        <v>123.64866436179285</v>
      </c>
      <c r="BO113" s="15">
        <v>102.99169042472514</v>
      </c>
      <c r="BP113" s="15">
        <v>98.816141327926985</v>
      </c>
      <c r="BQ113" s="15">
        <v>39.910089677575023</v>
      </c>
      <c r="BR113" s="15">
        <v>17.560541505903295</v>
      </c>
      <c r="BS113" s="15">
        <v>68.568478472628087</v>
      </c>
      <c r="BT113" s="15">
        <v>124.39499352787895</v>
      </c>
      <c r="BU113" s="15">
        <v>71.00745006926492</v>
      </c>
      <c r="BV113" s="15">
        <v>220.76109175254456</v>
      </c>
      <c r="BW113" s="15">
        <v>50.350736761406559</v>
      </c>
      <c r="BX113" s="15">
        <v>159.18122144874994</v>
      </c>
      <c r="BY113" s="15">
        <v>244.72672172145263</v>
      </c>
      <c r="BZ113" s="15">
        <v>46.861293428846565</v>
      </c>
      <c r="CA113" s="15">
        <v>39.731256404441893</v>
      </c>
      <c r="CB113" s="15">
        <v>21.986222577838127</v>
      </c>
      <c r="CC113" s="15">
        <v>58.609118008063653</v>
      </c>
      <c r="CD113" s="15">
        <v>54.113523745387205</v>
      </c>
      <c r="CE113" s="15">
        <v>44.707126845936209</v>
      </c>
      <c r="CF113" s="15">
        <v>39.85370918515283</v>
      </c>
      <c r="CG113" s="15">
        <v>135.46167542300981</v>
      </c>
      <c r="CH113" s="15">
        <v>80.266303785787585</v>
      </c>
      <c r="CI113" s="15">
        <v>76.632764289309591</v>
      </c>
      <c r="CJ113" s="15">
        <v>125.28152240896246</v>
      </c>
      <c r="CK113" s="15">
        <v>35.750466249445886</v>
      </c>
      <c r="CL113" s="15">
        <v>28.443668676440232</v>
      </c>
      <c r="CM113" s="15">
        <v>122.27595610854073</v>
      </c>
      <c r="CN113" s="15">
        <v>113.33989526001992</v>
      </c>
      <c r="CO113" s="15">
        <v>108.23042302362724</v>
      </c>
      <c r="CQ113" s="15">
        <v>43.610325425384211</v>
      </c>
      <c r="CR113" s="15">
        <v>53.04710633215003</v>
      </c>
      <c r="CS113" s="15">
        <v>82.90355963473435</v>
      </c>
      <c r="CT113" s="15">
        <v>381.05627719672481</v>
      </c>
      <c r="CU113" s="15">
        <v>154.16977325853475</v>
      </c>
      <c r="CV113" s="15">
        <v>186.76621531772736</v>
      </c>
      <c r="CW113" s="15">
        <v>27.060056930044311</v>
      </c>
      <c r="CX113" s="15">
        <v>95.76894603545685</v>
      </c>
      <c r="CY113" s="15">
        <v>85.730538448179516</v>
      </c>
      <c r="CZ113" s="15">
        <v>61.422166955724975</v>
      </c>
      <c r="DA113" s="15">
        <v>11.520171155618161</v>
      </c>
      <c r="DB113" s="15">
        <v>362.70329992446364</v>
      </c>
      <c r="DC113" s="15">
        <v>49.229374833471148</v>
      </c>
      <c r="DD113" s="15">
        <v>201.69051518317607</v>
      </c>
      <c r="DE113" s="15">
        <v>17.621560766810777</v>
      </c>
      <c r="DF113" s="15">
        <v>9.3252254448796013</v>
      </c>
      <c r="DG113" s="15">
        <v>4801.3871714257239</v>
      </c>
      <c r="DH113" s="15">
        <v>107.69668827328907</v>
      </c>
      <c r="DI113" s="15">
        <v>208.97794957432575</v>
      </c>
      <c r="DJ113" s="15"/>
      <c r="DK113" s="15">
        <v>84.151362951194429</v>
      </c>
      <c r="DL113" s="15">
        <v>52.52404623059882</v>
      </c>
      <c r="DM113" s="15">
        <v>169.99334466665681</v>
      </c>
      <c r="DN113" s="15">
        <v>8.7312148188916456</v>
      </c>
      <c r="DO113" s="15">
        <v>41.702541628874847</v>
      </c>
      <c r="DP113" s="15">
        <v>117.79259741003338</v>
      </c>
      <c r="DQ113" s="15">
        <v>122.14333651347904</v>
      </c>
      <c r="DR113" s="15">
        <v>78.164156034049782</v>
      </c>
      <c r="DS113" s="15">
        <v>176.78240970367</v>
      </c>
      <c r="DT113" s="15">
        <v>114.27609325596868</v>
      </c>
      <c r="DV113" s="16">
        <v>44621</v>
      </c>
      <c r="DW113" s="15">
        <v>74.523507867848764</v>
      </c>
      <c r="DX113" s="15">
        <v>95.747033058497593</v>
      </c>
      <c r="DY113" s="15">
        <v>124.24272782490743</v>
      </c>
      <c r="DZ113" s="15">
        <v>111.5384881905951</v>
      </c>
      <c r="EA113" s="15">
        <v>406.05175694184891</v>
      </c>
      <c r="EC113" s="16">
        <v>44621</v>
      </c>
      <c r="ED113" s="28">
        <v>38.819404683929903</v>
      </c>
      <c r="EE113" s="28">
        <v>49.07705270202753</v>
      </c>
      <c r="EF113" s="28">
        <v>62.553920036240307</v>
      </c>
      <c r="EG113" s="28">
        <v>56.127611050295819</v>
      </c>
      <c r="EH113" s="28">
        <v>206.57798847249356</v>
      </c>
    </row>
    <row r="114" spans="1:138">
      <c r="A114" s="12" t="s">
        <v>285</v>
      </c>
      <c r="B114" s="15">
        <v>115.76369850998019</v>
      </c>
      <c r="C114" s="15">
        <v>50.78847288320155</v>
      </c>
      <c r="D114" s="15">
        <v>61.219000230292096</v>
      </c>
      <c r="E114" s="15">
        <v>79.195429941139608</v>
      </c>
      <c r="F114" s="15">
        <v>104.84296158028069</v>
      </c>
      <c r="G114" s="15">
        <v>94.00880699811492</v>
      </c>
      <c r="H114" s="15">
        <v>35.20253231213907</v>
      </c>
      <c r="I114" s="15">
        <v>65.386111577245202</v>
      </c>
      <c r="J114" s="15">
        <v>65.678581165218802</v>
      </c>
      <c r="K114" s="15">
        <v>55.364229195599769</v>
      </c>
      <c r="L114" s="15">
        <v>52.427794697790411</v>
      </c>
      <c r="M114" s="15">
        <v>28.19814222785968</v>
      </c>
      <c r="N114" s="15">
        <v>42.796960790112095</v>
      </c>
      <c r="O114" s="15">
        <v>64.895407123364635</v>
      </c>
      <c r="P114" s="15">
        <v>18.096535027992132</v>
      </c>
      <c r="Q114" s="15">
        <v>23.011108913771487</v>
      </c>
      <c r="R114" s="15">
        <v>66.089642566112602</v>
      </c>
      <c r="S114" s="15">
        <v>51.342986182246811</v>
      </c>
      <c r="T114" s="15">
        <v>97.25512774059311</v>
      </c>
      <c r="U114" s="15">
        <v>97.151613782620544</v>
      </c>
      <c r="V114" s="15">
        <v>83.755198787183616</v>
      </c>
      <c r="W114" s="15">
        <v>63.635836107257212</v>
      </c>
      <c r="X114" s="15">
        <v>47.471866313654559</v>
      </c>
      <c r="Y114" s="15">
        <v>25.82387232387342</v>
      </c>
      <c r="Z114" s="15">
        <v>56.310979342124682</v>
      </c>
      <c r="AA114" s="15">
        <v>90.507311973991904</v>
      </c>
      <c r="AB114" s="15">
        <v>129.32340878662555</v>
      </c>
      <c r="AC114" s="15">
        <v>75.887050858066502</v>
      </c>
      <c r="AD114" s="15">
        <v>84.408879451951734</v>
      </c>
      <c r="AE114" s="15">
        <v>58.762068848271532</v>
      </c>
      <c r="AG114" s="15">
        <v>62.215463996565923</v>
      </c>
      <c r="AH114" s="15">
        <v>97.960439949914544</v>
      </c>
      <c r="AI114" s="15">
        <v>140.5331073198908</v>
      </c>
      <c r="AJ114" s="15">
        <v>158.59192354849773</v>
      </c>
      <c r="AK114" s="15">
        <v>115.10997853573528</v>
      </c>
      <c r="AL114" s="15">
        <v>128.73769616081898</v>
      </c>
      <c r="AM114" s="15">
        <v>72.806899497399229</v>
      </c>
      <c r="AN114" s="15">
        <v>103.59338530304649</v>
      </c>
      <c r="AO114" s="15">
        <v>164.40984199706588</v>
      </c>
      <c r="AP114" s="15">
        <v>72.275873879804237</v>
      </c>
      <c r="AQ114" s="15">
        <v>61.562557488297941</v>
      </c>
      <c r="AR114" s="15">
        <v>158.73144277190303</v>
      </c>
      <c r="AS114" s="15">
        <v>70.05891005811786</v>
      </c>
      <c r="AT114" s="15">
        <v>116.27704242290841</v>
      </c>
      <c r="AU114" s="15">
        <v>44.325231433719857</v>
      </c>
      <c r="AV114" s="15">
        <v>41.796417755303175</v>
      </c>
      <c r="AW114" s="15">
        <v>331.0728265476576</v>
      </c>
      <c r="AX114" s="15">
        <v>154.06654492022668</v>
      </c>
      <c r="AY114" s="15">
        <v>147.58501034773272</v>
      </c>
      <c r="AZ114" s="15">
        <v>72.527281889451544</v>
      </c>
      <c r="BA114" s="15">
        <v>119.45848389930094</v>
      </c>
      <c r="BB114" s="15">
        <v>97.875112759346493</v>
      </c>
      <c r="BC114" s="15">
        <v>51.192978981410555</v>
      </c>
      <c r="BD114" s="15">
        <v>45.518019410418518</v>
      </c>
      <c r="BE114" s="15">
        <v>98.420870072919371</v>
      </c>
      <c r="BF114" s="15">
        <v>177.68287035941211</v>
      </c>
      <c r="BG114" s="15">
        <v>149.24172783472679</v>
      </c>
      <c r="BH114" s="15">
        <v>79.804661389913178</v>
      </c>
      <c r="BI114" s="15">
        <v>69.614293058696177</v>
      </c>
      <c r="BJ114" s="15">
        <v>108.60678658191431</v>
      </c>
      <c r="BL114" s="15">
        <v>53.040703413760646</v>
      </c>
      <c r="BM114" s="15">
        <v>82.685074860038199</v>
      </c>
      <c r="BN114" s="15">
        <v>114.61561984438295</v>
      </c>
      <c r="BO114" s="15">
        <v>91.247422639768814</v>
      </c>
      <c r="BP114" s="15">
        <v>92.061639809732341</v>
      </c>
      <c r="BQ114" s="15">
        <v>36.619891854691289</v>
      </c>
      <c r="BR114" s="15">
        <v>16.55247467980411</v>
      </c>
      <c r="BS114" s="15">
        <v>63.097816966941764</v>
      </c>
      <c r="BT114" s="15">
        <v>114.73239787281817</v>
      </c>
      <c r="BU114" s="15">
        <v>66.726071494513093</v>
      </c>
      <c r="BV114" s="15">
        <v>209.90536148641743</v>
      </c>
      <c r="BW114" s="15">
        <v>45.961955794859847</v>
      </c>
      <c r="BX114" s="15">
        <v>149.29063217757772</v>
      </c>
      <c r="BY114" s="15">
        <v>244.48223792770634</v>
      </c>
      <c r="BZ114" s="15">
        <v>44.446278490763284</v>
      </c>
      <c r="CA114" s="15">
        <v>37.043937167709132</v>
      </c>
      <c r="CB114" s="15">
        <v>23.711701403150098</v>
      </c>
      <c r="CC114" s="15">
        <v>52.733682001238847</v>
      </c>
      <c r="CD114" s="15">
        <v>50.877945658286968</v>
      </c>
      <c r="CE114" s="15">
        <v>44.699341599821565</v>
      </c>
      <c r="CF114" s="15">
        <v>38.873532608477682</v>
      </c>
      <c r="CG114" s="15">
        <v>128.60807928410782</v>
      </c>
      <c r="CH114" s="15">
        <v>74.979295975797882</v>
      </c>
      <c r="CI114" s="15">
        <v>70.988221195798531</v>
      </c>
      <c r="CJ114" s="15">
        <v>116.71705051621146</v>
      </c>
      <c r="CK114" s="15">
        <v>33.261517189674393</v>
      </c>
      <c r="CL114" s="15">
        <v>26.759479312058694</v>
      </c>
      <c r="CM114" s="15">
        <v>120.96347355964831</v>
      </c>
      <c r="CN114" s="15">
        <v>100.58809023235207</v>
      </c>
      <c r="CO114" s="15">
        <v>101.32893639867372</v>
      </c>
      <c r="CQ114" s="15">
        <v>44.222388458594651</v>
      </c>
      <c r="CR114" s="15">
        <v>52.405524323391639</v>
      </c>
      <c r="CS114" s="15">
        <v>83.820847852431839</v>
      </c>
      <c r="CT114" s="15">
        <v>369.23173967380382</v>
      </c>
      <c r="CU114" s="15">
        <v>151.63006349140772</v>
      </c>
      <c r="CV114" s="15">
        <v>178.44682179465312</v>
      </c>
      <c r="CW114" s="15">
        <v>27.906337216445987</v>
      </c>
      <c r="CX114" s="15">
        <v>90.931107076932463</v>
      </c>
      <c r="CY114" s="15">
        <v>83.809692227208089</v>
      </c>
      <c r="CZ114" s="15">
        <v>60.245058294332196</v>
      </c>
      <c r="DA114" s="15">
        <v>11.226825828342497</v>
      </c>
      <c r="DB114" s="15">
        <v>357.244491615002</v>
      </c>
      <c r="DC114" s="15">
        <v>47.92154441260589</v>
      </c>
      <c r="DD114" s="15">
        <v>202.12637669364722</v>
      </c>
      <c r="DE114" s="15">
        <v>16.888815527036137</v>
      </c>
      <c r="DF114" s="15">
        <v>7.8392778634013851</v>
      </c>
      <c r="DG114" s="15">
        <v>4796.3588694491718</v>
      </c>
      <c r="DH114" s="15">
        <v>84.675835068988533</v>
      </c>
      <c r="DI114" s="15">
        <v>198.69091733595343</v>
      </c>
      <c r="DJ114" s="15"/>
      <c r="DK114" s="15">
        <v>78.557614794434841</v>
      </c>
      <c r="DL114" s="15">
        <v>50.863916833277948</v>
      </c>
      <c r="DM114" s="15">
        <v>170.98350412652857</v>
      </c>
      <c r="DN114" s="15">
        <v>8.5551183967262041</v>
      </c>
      <c r="DO114" s="15">
        <v>39.663159860753176</v>
      </c>
      <c r="DP114" s="15">
        <v>115.51747686883718</v>
      </c>
      <c r="DQ114" s="15">
        <v>116.80383643961929</v>
      </c>
      <c r="DR114" s="15">
        <v>77.746429782487809</v>
      </c>
      <c r="DS114" s="15">
        <v>173.18396315136113</v>
      </c>
      <c r="DT114" s="15">
        <v>112.6708091684711</v>
      </c>
      <c r="DV114" s="16">
        <v>44713</v>
      </c>
      <c r="DW114" s="15">
        <v>74.017661760527517</v>
      </c>
      <c r="DX114" s="15">
        <v>94.874392175463356</v>
      </c>
      <c r="DY114" s="15">
        <v>120.56468419089228</v>
      </c>
      <c r="DZ114" s="15">
        <v>110.4788639057284</v>
      </c>
      <c r="EA114" s="15">
        <v>399.93560203261154</v>
      </c>
      <c r="EC114" s="16">
        <v>44713</v>
      </c>
      <c r="ED114" s="28">
        <v>38.045530260326579</v>
      </c>
      <c r="EE114" s="28">
        <v>47.670809149594852</v>
      </c>
      <c r="EF114" s="28">
        <v>59.411343251765906</v>
      </c>
      <c r="EG114" s="28">
        <v>53.992351070007736</v>
      </c>
      <c r="EH114" s="28">
        <v>199.12003373169509</v>
      </c>
    </row>
    <row r="115" spans="1:138">
      <c r="A115" s="12" t="s">
        <v>286</v>
      </c>
      <c r="B115" s="15">
        <v>113.35622985542332</v>
      </c>
      <c r="C115" s="15">
        <v>50.239636876424164</v>
      </c>
      <c r="D115" s="15">
        <v>60.484734176841428</v>
      </c>
      <c r="E115" s="15">
        <v>76.307694494166128</v>
      </c>
      <c r="F115" s="15">
        <v>103.41294038558533</v>
      </c>
      <c r="G115" s="15">
        <v>88.58050025411643</v>
      </c>
      <c r="H115" s="15">
        <v>35.041507702504063</v>
      </c>
      <c r="I115" s="15">
        <v>64.576066943101367</v>
      </c>
      <c r="J115" s="15">
        <v>65.733125933825235</v>
      </c>
      <c r="K115" s="15">
        <v>55.263906897315074</v>
      </c>
      <c r="L115" s="15">
        <v>50.979666172997639</v>
      </c>
      <c r="M115" s="15">
        <v>27.119797501971039</v>
      </c>
      <c r="N115" s="15">
        <v>42.585352762794194</v>
      </c>
      <c r="O115" s="15">
        <v>64.935718804915851</v>
      </c>
      <c r="P115" s="15">
        <v>17.799704886360015</v>
      </c>
      <c r="Q115" s="15">
        <v>22.722428336834426</v>
      </c>
      <c r="R115" s="15">
        <v>65.225019850925946</v>
      </c>
      <c r="S115" s="15">
        <v>51.110536584504295</v>
      </c>
      <c r="T115" s="15">
        <v>95.89131796160838</v>
      </c>
      <c r="U115" s="15">
        <v>95.2465519689068</v>
      </c>
      <c r="V115" s="15">
        <v>76.950261956832321</v>
      </c>
      <c r="W115" s="15">
        <v>62.68604567811731</v>
      </c>
      <c r="X115" s="15">
        <v>47.435746856296348</v>
      </c>
      <c r="Y115" s="15">
        <v>25.650459283618382</v>
      </c>
      <c r="Z115" s="15">
        <v>54.293441685754949</v>
      </c>
      <c r="AA115" s="15">
        <v>89.10817098193148</v>
      </c>
      <c r="AB115" s="15">
        <v>128.51693617292068</v>
      </c>
      <c r="AC115" s="15">
        <v>75.358584525989073</v>
      </c>
      <c r="AD115" s="15">
        <v>83.974761003349656</v>
      </c>
      <c r="AE115" s="15">
        <v>58.279480938444266</v>
      </c>
      <c r="AG115" s="15">
        <v>61.979980529272694</v>
      </c>
      <c r="AH115" s="15">
        <v>97.155669120554364</v>
      </c>
      <c r="AI115" s="15">
        <v>139.16517797823809</v>
      </c>
      <c r="AJ115" s="15">
        <v>149.56669241641876</v>
      </c>
      <c r="AK115" s="15">
        <v>114.0767185320517</v>
      </c>
      <c r="AL115" s="15">
        <v>129.64818994427657</v>
      </c>
      <c r="AM115" s="15">
        <v>71.955181311195886</v>
      </c>
      <c r="AN115" s="15">
        <v>101.2226247324222</v>
      </c>
      <c r="AO115" s="15">
        <v>164.08702340149259</v>
      </c>
      <c r="AP115" s="15">
        <v>73.442754287762341</v>
      </c>
      <c r="AQ115" s="15">
        <v>59.907236921106353</v>
      </c>
      <c r="AR115" s="15">
        <v>158.61031578073778</v>
      </c>
      <c r="AS115" s="15">
        <v>69.600461583876765</v>
      </c>
      <c r="AT115" s="15">
        <v>116.8476065942498</v>
      </c>
      <c r="AU115" s="15">
        <v>43.99369433445505</v>
      </c>
      <c r="AV115" s="15">
        <v>42.006911727323626</v>
      </c>
      <c r="AW115" s="15">
        <v>328.34840296098974</v>
      </c>
      <c r="AX115" s="15">
        <v>151.88818778371694</v>
      </c>
      <c r="AY115" s="15">
        <v>149.03075069798996</v>
      </c>
      <c r="AZ115" s="15">
        <v>71.552084615937176</v>
      </c>
      <c r="BA115" s="15">
        <v>110.87375384852301</v>
      </c>
      <c r="BB115" s="15">
        <v>95.38844942583647</v>
      </c>
      <c r="BC115" s="15">
        <v>52.70931459169811</v>
      </c>
      <c r="BD115" s="15">
        <v>44.681842641843176</v>
      </c>
      <c r="BE115" s="15">
        <v>97.439153439153444</v>
      </c>
      <c r="BF115" s="15">
        <v>179.52267315386041</v>
      </c>
      <c r="BG115" s="15">
        <v>149.54853203764523</v>
      </c>
      <c r="BH115" s="15">
        <v>79.069506576718979</v>
      </c>
      <c r="BI115" s="15">
        <v>69.145191412383468</v>
      </c>
      <c r="BJ115" s="15">
        <v>109.13698968902659</v>
      </c>
      <c r="BL115" s="15">
        <v>51.655957206417028</v>
      </c>
      <c r="BM115" s="15">
        <v>81.275869240772764</v>
      </c>
      <c r="BN115" s="15">
        <v>106.87146590288339</v>
      </c>
      <c r="BO115" s="15">
        <v>87.655976328348387</v>
      </c>
      <c r="BP115" s="15">
        <v>90.082560778265446</v>
      </c>
      <c r="BQ115" s="15">
        <v>35.137578079317109</v>
      </c>
      <c r="BR115" s="15">
        <v>15.345529318797849</v>
      </c>
      <c r="BS115" s="15">
        <v>59.327051180336213</v>
      </c>
      <c r="BT115" s="15">
        <v>110.83308239527253</v>
      </c>
      <c r="BU115" s="15">
        <v>63.894774569642529</v>
      </c>
      <c r="BV115" s="15">
        <v>202.07841332105835</v>
      </c>
      <c r="BW115" s="15">
        <v>42.618573384787751</v>
      </c>
      <c r="BX115" s="15">
        <v>140.15221533424577</v>
      </c>
      <c r="BY115" s="15">
        <v>241.90278184311143</v>
      </c>
      <c r="BZ115" s="15">
        <v>42.563242428424324</v>
      </c>
      <c r="CA115" s="15">
        <v>33.888018165117295</v>
      </c>
      <c r="CB115" s="15">
        <v>22.106247278502085</v>
      </c>
      <c r="CC115" s="15">
        <v>50.294424584704053</v>
      </c>
      <c r="CD115" s="15">
        <v>46.988966974854968</v>
      </c>
      <c r="CE115" s="15">
        <v>44.713108277149651</v>
      </c>
      <c r="CF115" s="15">
        <v>38.669185578270117</v>
      </c>
      <c r="CG115" s="15">
        <v>122.00175384603497</v>
      </c>
      <c r="CH115" s="15">
        <v>73.446924152303239</v>
      </c>
      <c r="CI115" s="15">
        <v>65.893394704680091</v>
      </c>
      <c r="CJ115" s="15">
        <v>111.47020116563264</v>
      </c>
      <c r="CK115" s="15">
        <v>32.329059242535493</v>
      </c>
      <c r="CL115" s="15">
        <v>28.824047100826863</v>
      </c>
      <c r="CM115" s="15">
        <v>119.35605427733672</v>
      </c>
      <c r="CN115" s="15">
        <v>87.088916954066192</v>
      </c>
      <c r="CO115" s="15">
        <v>96.479140053510719</v>
      </c>
      <c r="CQ115" s="15">
        <v>43.306990007911821</v>
      </c>
      <c r="CR115" s="15">
        <v>51.31337464031612</v>
      </c>
      <c r="CS115" s="15">
        <v>79.269152407246096</v>
      </c>
      <c r="CT115" s="15">
        <v>351.76625007671743</v>
      </c>
      <c r="CU115" s="15">
        <v>152.11164646381332</v>
      </c>
      <c r="CV115" s="15">
        <v>172.01866799280825</v>
      </c>
      <c r="CW115" s="15">
        <v>28.11647647613626</v>
      </c>
      <c r="CX115" s="15">
        <v>88.804769246890118</v>
      </c>
      <c r="CY115" s="15">
        <v>82.230478137700743</v>
      </c>
      <c r="CZ115" s="15">
        <v>61.080189325659099</v>
      </c>
      <c r="DA115" s="15">
        <v>10.96545651042709</v>
      </c>
      <c r="DB115" s="15">
        <v>334.43234159093737</v>
      </c>
      <c r="DC115" s="15">
        <v>46.269489842471081</v>
      </c>
      <c r="DD115" s="15">
        <v>193.26538942807949</v>
      </c>
      <c r="DE115" s="15">
        <v>16.685067037504908</v>
      </c>
      <c r="DF115" s="15">
        <v>7.7266935837274993</v>
      </c>
      <c r="DG115" s="15">
        <v>4828.2779641914904</v>
      </c>
      <c r="DH115" s="15">
        <v>79.229858249263145</v>
      </c>
      <c r="DI115" s="15">
        <v>193.42834839484053</v>
      </c>
      <c r="DJ115" s="15"/>
      <c r="DK115" s="15">
        <v>73.779319842778463</v>
      </c>
      <c r="DL115" s="15">
        <v>47.613528909057109</v>
      </c>
      <c r="DM115" s="15">
        <v>172.2016020529968</v>
      </c>
      <c r="DN115" s="15">
        <v>9.0935464357766449</v>
      </c>
      <c r="DO115" s="15">
        <v>38.472031339326477</v>
      </c>
      <c r="DP115" s="15">
        <v>114.24900324588432</v>
      </c>
      <c r="DQ115" s="15">
        <v>114.82614057889938</v>
      </c>
      <c r="DR115" s="15">
        <v>77.270147552782632</v>
      </c>
      <c r="DS115" s="15">
        <v>171.77707328083608</v>
      </c>
      <c r="DT115" s="15">
        <v>111.18143794735765</v>
      </c>
      <c r="DV115" s="16">
        <v>44805</v>
      </c>
      <c r="DW115" s="15">
        <v>73.369640316303816</v>
      </c>
      <c r="DX115" s="15">
        <v>94.642274963166784</v>
      </c>
      <c r="DY115" s="15">
        <v>117.29556174177353</v>
      </c>
      <c r="DZ115" s="15">
        <v>108.6774448355032</v>
      </c>
      <c r="EA115" s="15">
        <v>393.98492185674735</v>
      </c>
      <c r="EC115" s="16">
        <v>44805</v>
      </c>
      <c r="ED115" s="15">
        <v>37.322618375001149</v>
      </c>
      <c r="EE115" s="15">
        <v>46.69259948444293</v>
      </c>
      <c r="EF115" s="15">
        <v>57.109530537668597</v>
      </c>
      <c r="EG115" s="15">
        <v>52.083646028995041</v>
      </c>
      <c r="EH115" s="15">
        <v>193.20839442610773</v>
      </c>
    </row>
    <row r="116" spans="1:138">
      <c r="A116" s="12" t="s">
        <v>296</v>
      </c>
      <c r="B116" s="15">
        <v>112.18324033385491</v>
      </c>
      <c r="C116" s="15">
        <v>48.64353930587027</v>
      </c>
      <c r="D116" s="15">
        <v>59.336729462469179</v>
      </c>
      <c r="E116" s="15">
        <v>69.820623691088741</v>
      </c>
      <c r="F116" s="15">
        <v>102.05390841975226</v>
      </c>
      <c r="G116" s="15">
        <v>87.684630972182887</v>
      </c>
      <c r="H116" s="15">
        <v>35.310320549174804</v>
      </c>
      <c r="I116" s="15">
        <v>64.529708642778886</v>
      </c>
      <c r="J116" s="15">
        <v>65.42876784990986</v>
      </c>
      <c r="K116" s="15">
        <v>54.632968825450305</v>
      </c>
      <c r="L116" s="15">
        <v>49.128478735576657</v>
      </c>
      <c r="M116" s="15">
        <v>25.755625217163331</v>
      </c>
      <c r="N116" s="15">
        <v>41.314219488716695</v>
      </c>
      <c r="O116" s="15">
        <v>67.587061812133001</v>
      </c>
      <c r="P116" s="15">
        <v>17.038179580619964</v>
      </c>
      <c r="Q116" s="15">
        <v>23.008745282520014</v>
      </c>
      <c r="R116" s="15">
        <v>65.66594239180543</v>
      </c>
      <c r="S116" s="15">
        <v>52.75823274176885</v>
      </c>
      <c r="T116" s="15">
        <v>93.048043546138928</v>
      </c>
      <c r="U116" s="15">
        <v>93.619287431949317</v>
      </c>
      <c r="V116" s="15">
        <v>76.228015045889777</v>
      </c>
      <c r="W116" s="15">
        <v>61.30368074570346</v>
      </c>
      <c r="X116" s="15">
        <v>47.242816166232814</v>
      </c>
      <c r="Y116" s="15">
        <v>25.39535749739602</v>
      </c>
      <c r="Z116" s="15">
        <v>52.973681844931576</v>
      </c>
      <c r="AA116" s="15">
        <v>86.585013778707733</v>
      </c>
      <c r="AB116" s="15">
        <v>127.96165602036375</v>
      </c>
      <c r="AC116" s="15">
        <v>75.470254248813887</v>
      </c>
      <c r="AD116" s="15">
        <v>82.309245203249773</v>
      </c>
      <c r="AE116" s="15">
        <v>56.880006460045415</v>
      </c>
      <c r="AG116" s="15">
        <v>61.045355306508881</v>
      </c>
      <c r="AH116" s="15">
        <v>95.17258373017728</v>
      </c>
      <c r="AI116" s="15">
        <v>135.05930169601842</v>
      </c>
      <c r="AJ116" s="15">
        <v>139.04604623820654</v>
      </c>
      <c r="AK116" s="15">
        <v>112.22647044742841</v>
      </c>
      <c r="AL116" s="15">
        <v>124.63426923919106</v>
      </c>
      <c r="AM116" s="15">
        <v>72.446916862833277</v>
      </c>
      <c r="AN116" s="15">
        <v>99.672806844963219</v>
      </c>
      <c r="AO116" s="15">
        <v>165.14305954111785</v>
      </c>
      <c r="AP116" s="15">
        <v>73.12695131769415</v>
      </c>
      <c r="AQ116" s="15">
        <v>57.187802024930924</v>
      </c>
      <c r="AR116" s="15">
        <v>144.88639194955414</v>
      </c>
      <c r="AS116" s="15">
        <v>64.547512181087598</v>
      </c>
      <c r="AT116" s="15">
        <v>116.67159085846494</v>
      </c>
      <c r="AU116" s="15">
        <v>43.848989768046039</v>
      </c>
      <c r="AV116" s="15">
        <v>42.690721979289847</v>
      </c>
      <c r="AW116" s="15">
        <v>316.5116726780268</v>
      </c>
      <c r="AX116" s="15">
        <v>154.49103360411249</v>
      </c>
      <c r="AY116" s="15">
        <v>137.30054204596271</v>
      </c>
      <c r="AZ116" s="15">
        <v>70.179905649772806</v>
      </c>
      <c r="BA116" s="15">
        <v>109.84717295761202</v>
      </c>
      <c r="BB116" s="15">
        <v>92.145929758413899</v>
      </c>
      <c r="BC116" s="15">
        <v>50.857252202140678</v>
      </c>
      <c r="BD116" s="15">
        <v>43.791653384535778</v>
      </c>
      <c r="BE116" s="15">
        <v>95.406707535961573</v>
      </c>
      <c r="BF116" s="15">
        <v>174.43936910981276</v>
      </c>
      <c r="BG116" s="15">
        <v>150.02020469042779</v>
      </c>
      <c r="BH116" s="15">
        <v>80.088530772919995</v>
      </c>
      <c r="BI116" s="15">
        <v>66.293373029703048</v>
      </c>
      <c r="BJ116" s="15">
        <v>105.72760196988816</v>
      </c>
      <c r="BL116" s="15">
        <v>50.585646274603931</v>
      </c>
      <c r="BM116" s="15">
        <v>78.554744827680054</v>
      </c>
      <c r="BN116" s="15">
        <v>104.17776222477615</v>
      </c>
      <c r="BO116" s="15">
        <v>84.500667690633279</v>
      </c>
      <c r="BP116" s="15">
        <v>88.936818076004556</v>
      </c>
      <c r="BQ116" s="15">
        <v>34.371940192261199</v>
      </c>
      <c r="BR116" s="15">
        <v>15.104043779045805</v>
      </c>
      <c r="BS116" s="15">
        <v>61.373123067005629</v>
      </c>
      <c r="BT116" s="15">
        <v>110.40462195829234</v>
      </c>
      <c r="BU116" s="15">
        <v>65.039507580135364</v>
      </c>
      <c r="BV116" s="15">
        <v>199.7730698396594</v>
      </c>
      <c r="BW116" s="15">
        <v>39.694365507137036</v>
      </c>
      <c r="BX116" s="15">
        <v>136.51475485549022</v>
      </c>
      <c r="BY116" s="15">
        <v>239.87178837029148</v>
      </c>
      <c r="BZ116" s="15">
        <v>43.08643942909972</v>
      </c>
      <c r="CA116" s="15">
        <v>37.113710993514104</v>
      </c>
      <c r="CB116" s="15">
        <v>22.184250384621041</v>
      </c>
      <c r="CC116" s="15">
        <v>52.956207724788314</v>
      </c>
      <c r="CD116" s="15">
        <v>48.839615095274581</v>
      </c>
      <c r="CE116" s="15">
        <v>45.039621453948591</v>
      </c>
      <c r="CF116" s="15">
        <v>38.693770154118766</v>
      </c>
      <c r="CG116" s="15">
        <v>115.15327811485032</v>
      </c>
      <c r="CH116" s="15">
        <v>75.223988804659882</v>
      </c>
      <c r="CI116" s="15">
        <v>62.405580999706046</v>
      </c>
      <c r="CJ116" s="15">
        <v>110.0340009609978</v>
      </c>
      <c r="CK116" s="15">
        <v>30.719094320802341</v>
      </c>
      <c r="CL116" s="15">
        <v>27.857243972630002</v>
      </c>
      <c r="CM116" s="15">
        <v>119.02075840386917</v>
      </c>
      <c r="CN116" s="15">
        <v>87.239869723341997</v>
      </c>
      <c r="CO116" s="15">
        <v>95.117157001639015</v>
      </c>
      <c r="CQ116" s="15">
        <v>43.747318957616017</v>
      </c>
      <c r="CR116" s="15">
        <v>50.973770587017803</v>
      </c>
      <c r="CS116" s="15">
        <v>86.111292392360525</v>
      </c>
      <c r="CT116" s="15">
        <v>325.05641055904044</v>
      </c>
      <c r="CU116" s="15">
        <v>160.89818512538119</v>
      </c>
      <c r="CV116" s="15">
        <v>174.44012042444598</v>
      </c>
      <c r="CW116" s="15">
        <v>28.402284107501895</v>
      </c>
      <c r="CX116" s="15">
        <v>94.924945760144396</v>
      </c>
      <c r="CY116" s="15">
        <v>83.447724316859833</v>
      </c>
      <c r="CZ116" s="15">
        <v>57.61931020132517</v>
      </c>
      <c r="DA116" s="15">
        <v>10.581768858695316</v>
      </c>
      <c r="DB116" s="15">
        <v>318.6575768777393</v>
      </c>
      <c r="DC116" s="15">
        <v>45.422528421227696</v>
      </c>
      <c r="DD116" s="15">
        <v>184.70359502092617</v>
      </c>
      <c r="DE116" s="15">
        <v>15.832882943450695</v>
      </c>
      <c r="DF116" s="15">
        <v>34.68533253834007</v>
      </c>
      <c r="DG116" s="15">
        <v>4903.3151265140223</v>
      </c>
      <c r="DH116" s="15">
        <v>83.106514602852528</v>
      </c>
      <c r="DI116" s="15">
        <v>165.81461077868011</v>
      </c>
      <c r="DJ116" s="15"/>
      <c r="DK116" s="15">
        <v>73.336419302855916</v>
      </c>
      <c r="DL116" s="15">
        <v>46.734678420544462</v>
      </c>
      <c r="DM116" s="15">
        <v>173.58234016916415</v>
      </c>
      <c r="DN116" s="15">
        <v>9.2014896587022523</v>
      </c>
      <c r="DO116" s="15">
        <v>38.495095003973205</v>
      </c>
      <c r="DP116" s="15">
        <v>122.10986314135481</v>
      </c>
      <c r="DQ116" s="15">
        <v>104.01490208052319</v>
      </c>
      <c r="DR116" s="15">
        <v>77.169015510214194</v>
      </c>
      <c r="DS116" s="15">
        <v>158.5731882179272</v>
      </c>
      <c r="DT116" s="15">
        <v>107.44995016061677</v>
      </c>
      <c r="DV116" s="16">
        <v>44896</v>
      </c>
      <c r="DW116" s="15">
        <v>73.076203159594471</v>
      </c>
      <c r="DX116" s="15">
        <v>93.747398275903947</v>
      </c>
      <c r="DY116" s="15">
        <v>116.44596050637145</v>
      </c>
      <c r="DZ116" s="15">
        <v>106.08743264435341</v>
      </c>
      <c r="EA116" s="15">
        <v>389.35699458622321</v>
      </c>
      <c r="EC116" s="16">
        <v>44896</v>
      </c>
      <c r="ED116" s="15">
        <v>39.003520314659653</v>
      </c>
      <c r="EE116" s="15">
        <v>48.884186537876033</v>
      </c>
      <c r="EF116" s="15">
        <v>59.085708972059884</v>
      </c>
      <c r="EG116" s="15">
        <v>53.809338615727327</v>
      </c>
      <c r="EH116" s="15">
        <v>200.78275444032289</v>
      </c>
    </row>
    <row r="117" spans="1:138">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15"/>
      <c r="CO117" s="15"/>
      <c r="CQ117" s="15"/>
      <c r="CR117" s="15"/>
      <c r="CS117" s="15"/>
      <c r="CT117" s="15"/>
      <c r="CU117" s="15"/>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EA117" s="10"/>
      <c r="ED117" s="28"/>
      <c r="EE117" s="28"/>
      <c r="EF117" s="56"/>
      <c r="EG117" s="28"/>
      <c r="EH117" s="28"/>
    </row>
    <row r="118" spans="1:138">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15"/>
      <c r="CO118" s="15"/>
      <c r="CQ118" s="15"/>
      <c r="CR118" s="15"/>
      <c r="CS118" s="15"/>
      <c r="CT118" s="15"/>
      <c r="CU118" s="15"/>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EA118" s="10"/>
      <c r="ED118" s="28"/>
      <c r="EE118" s="28"/>
      <c r="EF118" s="28"/>
      <c r="EG118" s="28"/>
      <c r="EH118" s="28"/>
    </row>
    <row r="119" spans="1:138">
      <c r="C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Q119" s="15"/>
      <c r="CR119" s="15"/>
      <c r="CS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row>
    <row r="120" spans="1:138">
      <c r="CQ120" s="15"/>
      <c r="CR120" s="15"/>
      <c r="CS120" s="15"/>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row>
    <row r="121" spans="1:138">
      <c r="CQ121" s="15"/>
      <c r="CR121" s="15"/>
      <c r="CS121" s="15"/>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W121" s="15"/>
      <c r="DX121" s="15"/>
      <c r="DY121" s="15"/>
      <c r="DZ121" s="15"/>
      <c r="EA121" s="15"/>
    </row>
    <row r="122" spans="1:138">
      <c r="CQ122" s="15"/>
      <c r="CR122" s="15"/>
      <c r="CS122" s="15"/>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row>
  </sheetData>
  <mergeCells count="13">
    <mergeCell ref="EC3:EG3"/>
    <mergeCell ref="EC1:EH1"/>
    <mergeCell ref="B2:AD2"/>
    <mergeCell ref="AG2:BI2"/>
    <mergeCell ref="BL2:CJ2"/>
    <mergeCell ref="CQ2:DS2"/>
    <mergeCell ref="DV2:DZ2"/>
    <mergeCell ref="EC2:EG2"/>
    <mergeCell ref="B3:AD3"/>
    <mergeCell ref="AG3:BI3"/>
    <mergeCell ref="BL3:CN3"/>
    <mergeCell ref="CQ3:DS3"/>
    <mergeCell ref="DV3:DZ3"/>
  </mergeCells>
  <hyperlinks>
    <hyperlink ref="A1" location="'Table of contents'!A1" display="Table of contents" xr:uid="{FBE2F832-B8A5-4A58-8605-1125250C65C1}"/>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A8209-9089-4225-8CE2-7500F3EF0CB7}">
  <dimension ref="A1:DV87"/>
  <sheetViews>
    <sheetView zoomScale="80" zoomScaleNormal="80" workbookViewId="0">
      <pane xSplit="1" ySplit="4" topLeftCell="DU5" activePane="bottomRight" state="frozen"/>
      <selection pane="topRight" activeCell="B1" sqref="B1"/>
      <selection pane="bottomLeft" activeCell="A4" sqref="A4"/>
      <selection pane="bottomRight" activeCell="A68" sqref="A68"/>
    </sheetView>
  </sheetViews>
  <sheetFormatPr defaultColWidth="9.42578125" defaultRowHeight="15"/>
  <cols>
    <col min="1" max="2" width="34.42578125" style="12" customWidth="1"/>
    <col min="3" max="3" width="12" style="12" customWidth="1"/>
    <col min="4" max="4" width="14.42578125" style="12" customWidth="1"/>
    <col min="5" max="6" width="12.42578125" style="12" customWidth="1"/>
    <col min="7" max="7" width="11.42578125" style="12" customWidth="1"/>
    <col min="8" max="8" width="17.5703125" style="12" customWidth="1"/>
    <col min="9" max="9" width="14" style="12" customWidth="1"/>
    <col min="10" max="11" width="13" style="12" customWidth="1"/>
    <col min="12" max="12" width="9.42578125" style="12" customWidth="1"/>
    <col min="13" max="13" width="11.42578125" style="12" customWidth="1"/>
    <col min="14" max="14" width="10.5703125" style="12" customWidth="1"/>
    <col min="15" max="15" width="8" style="12" customWidth="1"/>
    <col min="16" max="20" width="11.42578125" style="12" customWidth="1"/>
    <col min="21" max="21" width="16.5703125" style="12" bestFit="1" customWidth="1"/>
    <col min="22" max="22" width="9.42578125" style="12" customWidth="1"/>
    <col min="23" max="23" width="15.5703125" style="12" customWidth="1"/>
    <col min="24" max="26" width="18" style="12" customWidth="1"/>
    <col min="27" max="27" width="11.42578125" style="12" customWidth="1"/>
    <col min="28" max="28" width="13.42578125" style="12" customWidth="1"/>
    <col min="29" max="29" width="11.42578125" style="12" customWidth="1"/>
    <col min="30" max="31" width="11" style="12" customWidth="1"/>
    <col min="32" max="32" width="12.42578125" style="12" customWidth="1"/>
    <col min="33" max="33" width="9.42578125" style="11"/>
    <col min="34" max="35" width="9.42578125" style="12" bestFit="1" customWidth="1"/>
    <col min="36" max="36" width="10.42578125" style="12" bestFit="1" customWidth="1"/>
    <col min="37" max="37" width="10.42578125" style="12" customWidth="1"/>
    <col min="38" max="39" width="10.42578125" style="12" bestFit="1" customWidth="1"/>
    <col min="40" max="40" width="10.42578125" style="12" customWidth="1"/>
    <col min="41" max="42" width="10.42578125" style="12" bestFit="1" customWidth="1"/>
    <col min="43" max="44" width="9.42578125" style="12" bestFit="1" customWidth="1"/>
    <col min="45" max="45" width="10.42578125" style="12" bestFit="1" customWidth="1"/>
    <col min="46" max="47" width="9.42578125" style="12" bestFit="1" customWidth="1"/>
    <col min="48" max="49" width="9.42578125" style="12" customWidth="1"/>
    <col min="50" max="50" width="10.42578125" style="12" bestFit="1" customWidth="1"/>
    <col min="51" max="51" width="10.42578125" style="12" customWidth="1"/>
    <col min="52" max="52" width="10.42578125" style="12" bestFit="1" customWidth="1"/>
    <col min="53" max="53" width="9.42578125" style="12" bestFit="1" customWidth="1"/>
    <col min="54" max="55" width="10.42578125" style="12" bestFit="1" customWidth="1"/>
    <col min="56" max="57" width="10.42578125" style="12" customWidth="1"/>
    <col min="58" max="58" width="9.42578125" style="12" bestFit="1" customWidth="1"/>
    <col min="59" max="60" width="10.42578125" style="12" bestFit="1" customWidth="1"/>
    <col min="61" max="61" width="9.5703125" style="12" bestFit="1" customWidth="1"/>
    <col min="62" max="62" width="9.42578125" style="12" bestFit="1" customWidth="1"/>
    <col min="63" max="63" width="10.42578125" style="12" bestFit="1" customWidth="1"/>
    <col min="64" max="64" width="9.42578125" style="11"/>
    <col min="65" max="65" width="11" style="12" customWidth="1"/>
    <col min="66" max="66" width="13" style="12" customWidth="1"/>
    <col min="67" max="68" width="11.5703125" style="12" customWidth="1"/>
    <col min="69" max="69" width="11" style="12" customWidth="1"/>
    <col min="70" max="70" width="16.42578125" style="12" customWidth="1"/>
    <col min="71" max="71" width="12.5703125" style="12" customWidth="1"/>
    <col min="72" max="73" width="12.42578125" style="12" customWidth="1"/>
    <col min="74" max="74" width="9.5703125" style="12" customWidth="1"/>
    <col min="75" max="75" width="11" style="12" customWidth="1"/>
    <col min="76" max="80" width="10.5703125" style="12" customWidth="1"/>
    <col min="81" max="82" width="10.42578125" style="12" customWidth="1"/>
    <col min="83" max="84" width="9.5703125" style="12" customWidth="1"/>
    <col min="85" max="85" width="14.5703125" style="12" customWidth="1"/>
    <col min="86" max="86" width="16.42578125" style="12" customWidth="1"/>
    <col min="87" max="88" width="12.5703125" style="12" customWidth="1"/>
    <col min="89" max="89" width="11.42578125" style="12" customWidth="1"/>
    <col min="90" max="90" width="12.42578125" style="12" customWidth="1"/>
    <col min="91" max="91" width="11.42578125" style="12" customWidth="1"/>
    <col min="92" max="92" width="9.5703125" style="12" customWidth="1"/>
    <col min="93" max="93" width="10.5703125" style="12" customWidth="1"/>
    <col min="94" max="94" width="9.42578125" style="12" customWidth="1"/>
    <col min="95" max="95" width="9.42578125" style="11"/>
    <col min="96" max="98" width="9.42578125" style="12" bestFit="1" customWidth="1"/>
    <col min="99" max="99" width="9.42578125" style="12" customWidth="1"/>
    <col min="100" max="101" width="9.42578125" style="12" bestFit="1" customWidth="1"/>
    <col min="102" max="102" width="9.42578125" style="12" customWidth="1"/>
    <col min="103" max="109" width="9.42578125" style="12" bestFit="1" customWidth="1"/>
    <col min="110" max="111" width="9.42578125" style="12" customWidth="1"/>
    <col min="112" max="112" width="9.42578125" style="12" bestFit="1" customWidth="1"/>
    <col min="113" max="113" width="9.42578125" style="12" customWidth="1"/>
    <col min="114" max="114" width="9.42578125" style="12" bestFit="1" customWidth="1"/>
    <col min="115" max="115" width="9.42578125" style="12"/>
    <col min="116" max="117" width="9.42578125" style="12" bestFit="1" customWidth="1"/>
    <col min="118" max="119" width="9.42578125" style="12" customWidth="1"/>
    <col min="120" max="122" width="9.42578125" style="12" bestFit="1" customWidth="1"/>
    <col min="123" max="123" width="9.5703125" style="12" bestFit="1" customWidth="1"/>
    <col min="124" max="124" width="9.42578125" style="12" bestFit="1" customWidth="1"/>
    <col min="125" max="125" width="9.5703125" style="12" bestFit="1" customWidth="1"/>
    <col min="126" max="126" width="9.42578125" style="27" customWidth="1"/>
    <col min="127" max="16384" width="9.42578125" style="27"/>
  </cols>
  <sheetData>
    <row r="1" spans="1:126" ht="17.25" customHeight="1">
      <c r="A1" s="135" t="s">
        <v>23</v>
      </c>
      <c r="B1" s="31"/>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row>
    <row r="2" spans="1:126" ht="32.25" customHeight="1">
      <c r="A2" s="8" t="s">
        <v>294</v>
      </c>
      <c r="B2" s="8"/>
      <c r="C2" s="157" t="s">
        <v>41</v>
      </c>
      <c r="D2" s="157"/>
      <c r="E2" s="157"/>
      <c r="F2" s="157"/>
      <c r="G2" s="157"/>
      <c r="H2" s="157"/>
      <c r="I2" s="157"/>
      <c r="J2" s="157"/>
      <c r="K2" s="157"/>
      <c r="L2" s="157"/>
      <c r="M2" s="157"/>
      <c r="N2" s="157"/>
      <c r="O2" s="157"/>
      <c r="P2" s="157"/>
      <c r="Q2" s="157"/>
      <c r="R2" s="157"/>
      <c r="S2" s="157"/>
      <c r="T2" s="157"/>
      <c r="U2" s="157"/>
      <c r="V2" s="157"/>
      <c r="W2" s="157"/>
      <c r="X2" s="157"/>
      <c r="Y2" s="157"/>
      <c r="Z2" s="157"/>
      <c r="AA2" s="157"/>
      <c r="AB2" s="157"/>
      <c r="AC2" s="157"/>
      <c r="AD2" s="157"/>
      <c r="AE2" s="157"/>
      <c r="AF2" s="157"/>
      <c r="AH2" s="157" t="s">
        <v>42</v>
      </c>
      <c r="AI2" s="157"/>
      <c r="AJ2" s="157"/>
      <c r="AK2" s="157"/>
      <c r="AL2" s="157"/>
      <c r="AM2" s="157"/>
      <c r="AN2" s="157"/>
      <c r="AO2" s="157"/>
      <c r="AP2" s="157"/>
      <c r="AQ2" s="157"/>
      <c r="AR2" s="157"/>
      <c r="AS2" s="157"/>
      <c r="AT2" s="157"/>
      <c r="AU2" s="157"/>
      <c r="AV2" s="157"/>
      <c r="AW2" s="157"/>
      <c r="AX2" s="157"/>
      <c r="AY2" s="157"/>
      <c r="AZ2" s="157"/>
      <c r="BA2" s="157"/>
      <c r="BB2" s="157"/>
      <c r="BC2" s="157"/>
      <c r="BD2" s="157"/>
      <c r="BE2" s="157"/>
      <c r="BF2" s="157"/>
      <c r="BG2" s="157"/>
      <c r="BH2" s="157"/>
      <c r="BI2" s="157"/>
      <c r="BJ2" s="157"/>
      <c r="BK2" s="157"/>
      <c r="BM2" s="157" t="s">
        <v>38</v>
      </c>
      <c r="BN2" s="157"/>
      <c r="BO2" s="157"/>
      <c r="BP2" s="157"/>
      <c r="BQ2" s="157"/>
      <c r="BR2" s="157"/>
      <c r="BS2" s="157"/>
      <c r="BT2" s="157"/>
      <c r="BU2" s="157"/>
      <c r="BV2" s="157"/>
      <c r="BW2" s="157"/>
      <c r="BX2" s="157"/>
      <c r="BY2" s="157"/>
      <c r="BZ2" s="157"/>
      <c r="CA2" s="157"/>
      <c r="CB2" s="157"/>
      <c r="CC2" s="157"/>
      <c r="CD2" s="157"/>
      <c r="CE2" s="157"/>
      <c r="CF2" s="157"/>
      <c r="CG2" s="157"/>
      <c r="CH2" s="157"/>
      <c r="CI2" s="157"/>
      <c r="CJ2" s="157"/>
      <c r="CK2" s="157"/>
      <c r="CR2" s="157" t="s">
        <v>43</v>
      </c>
      <c r="CS2" s="157"/>
      <c r="CT2" s="157"/>
      <c r="CU2" s="157"/>
      <c r="CV2" s="157"/>
      <c r="CW2" s="157"/>
      <c r="CX2" s="157"/>
      <c r="CY2" s="157"/>
      <c r="CZ2" s="157"/>
      <c r="DA2" s="157"/>
      <c r="DB2" s="157"/>
      <c r="DC2" s="157"/>
      <c r="DD2" s="157"/>
      <c r="DE2" s="157"/>
      <c r="DF2" s="157"/>
      <c r="DG2" s="157"/>
      <c r="DH2" s="157"/>
      <c r="DI2" s="157"/>
      <c r="DJ2" s="157"/>
      <c r="DK2" s="157"/>
      <c r="DL2" s="157"/>
      <c r="DM2" s="157"/>
      <c r="DN2" s="157"/>
      <c r="DO2" s="157"/>
      <c r="DP2" s="157"/>
      <c r="DQ2" s="157"/>
      <c r="DR2" s="157"/>
      <c r="DS2" s="157"/>
      <c r="DT2" s="157"/>
      <c r="DU2" s="157"/>
      <c r="DV2" s="157"/>
    </row>
    <row r="3" spans="1:126" ht="19.5">
      <c r="C3" s="155" t="s">
        <v>170</v>
      </c>
      <c r="D3" s="155"/>
      <c r="E3" s="155"/>
      <c r="F3" s="155"/>
      <c r="G3" s="155"/>
      <c r="H3" s="155"/>
      <c r="I3" s="155"/>
      <c r="J3" s="155"/>
      <c r="K3" s="155"/>
      <c r="L3" s="155"/>
      <c r="M3" s="155"/>
      <c r="N3" s="155"/>
      <c r="O3" s="155"/>
      <c r="P3" s="155"/>
      <c r="Q3" s="155"/>
      <c r="R3" s="155"/>
      <c r="S3" s="155"/>
      <c r="T3" s="155"/>
      <c r="U3" s="155"/>
      <c r="V3" s="155"/>
      <c r="W3" s="155"/>
      <c r="X3" s="155"/>
      <c r="Y3" s="155"/>
      <c r="Z3" s="155"/>
      <c r="AA3" s="155"/>
      <c r="AB3" s="155"/>
      <c r="AC3" s="155"/>
      <c r="AD3" s="155"/>
      <c r="AE3" s="155"/>
      <c r="AF3" s="59"/>
      <c r="AH3" s="155" t="s">
        <v>171</v>
      </c>
      <c r="AI3" s="155"/>
      <c r="AJ3" s="155"/>
      <c r="AK3" s="155"/>
      <c r="AL3" s="155"/>
      <c r="AM3" s="155"/>
      <c r="AN3" s="155"/>
      <c r="AO3" s="155"/>
      <c r="AP3" s="155"/>
      <c r="AQ3" s="155"/>
      <c r="AR3" s="155"/>
      <c r="AS3" s="155"/>
      <c r="AT3" s="155"/>
      <c r="AU3" s="155"/>
      <c r="AV3" s="155"/>
      <c r="AW3" s="155"/>
      <c r="AX3" s="155"/>
      <c r="AY3" s="155"/>
      <c r="AZ3" s="155"/>
      <c r="BA3" s="155"/>
      <c r="BB3" s="155"/>
      <c r="BC3" s="155"/>
      <c r="BD3" s="155"/>
      <c r="BE3" s="155"/>
      <c r="BF3" s="155"/>
      <c r="BG3" s="155"/>
      <c r="BH3" s="155"/>
      <c r="BI3" s="155"/>
      <c r="BJ3" s="155"/>
      <c r="BK3" s="59"/>
      <c r="BM3" s="155" t="s">
        <v>171</v>
      </c>
      <c r="BN3" s="155"/>
      <c r="BO3" s="155"/>
      <c r="BP3" s="155"/>
      <c r="BQ3" s="155"/>
      <c r="BR3" s="155"/>
      <c r="BS3" s="155"/>
      <c r="BT3" s="155"/>
      <c r="BU3" s="155"/>
      <c r="BV3" s="155"/>
      <c r="BW3" s="155"/>
      <c r="BX3" s="155"/>
      <c r="BY3" s="155"/>
      <c r="BZ3" s="155"/>
      <c r="CA3" s="155"/>
      <c r="CB3" s="155"/>
      <c r="CC3" s="155"/>
      <c r="CD3" s="155"/>
      <c r="CE3" s="155"/>
      <c r="CF3" s="155"/>
      <c r="CG3" s="155"/>
      <c r="CH3" s="155"/>
      <c r="CI3" s="155"/>
      <c r="CJ3" s="155"/>
      <c r="CK3" s="155"/>
      <c r="CL3" s="155"/>
      <c r="CM3" s="155"/>
      <c r="CN3" s="155"/>
      <c r="CO3" s="155"/>
      <c r="CP3" s="59"/>
      <c r="CR3" s="155" t="s">
        <v>171</v>
      </c>
      <c r="CS3" s="155"/>
      <c r="CT3" s="155"/>
      <c r="CU3" s="155"/>
      <c r="CV3" s="155"/>
      <c r="CW3" s="155"/>
      <c r="CX3" s="155"/>
      <c r="CY3" s="155"/>
      <c r="CZ3" s="155"/>
      <c r="DA3" s="155"/>
      <c r="DB3" s="155"/>
      <c r="DC3" s="155"/>
      <c r="DD3" s="155"/>
      <c r="DE3" s="155"/>
      <c r="DF3" s="155"/>
      <c r="DG3" s="155"/>
      <c r="DH3" s="155"/>
      <c r="DI3" s="155"/>
      <c r="DJ3" s="155"/>
      <c r="DK3" s="155"/>
      <c r="DL3" s="155"/>
      <c r="DM3" s="155"/>
      <c r="DN3" s="155"/>
      <c r="DO3" s="155"/>
      <c r="DP3" s="155"/>
      <c r="DQ3" s="155"/>
      <c r="DR3" s="155"/>
      <c r="DS3" s="155"/>
      <c r="DT3" s="155"/>
      <c r="DU3" s="59"/>
    </row>
    <row r="4" spans="1:126" ht="18.75">
      <c r="A4" s="14"/>
      <c r="B4" s="14"/>
      <c r="C4" s="13" t="s">
        <v>46</v>
      </c>
      <c r="D4" s="13" t="s">
        <v>47</v>
      </c>
      <c r="E4" s="13" t="s">
        <v>48</v>
      </c>
      <c r="F4" s="13" t="s">
        <v>268</v>
      </c>
      <c r="G4" s="13" t="s">
        <v>49</v>
      </c>
      <c r="H4" s="13" t="s">
        <v>50</v>
      </c>
      <c r="I4" s="13" t="s">
        <v>269</v>
      </c>
      <c r="J4" s="13" t="s">
        <v>51</v>
      </c>
      <c r="K4" s="13" t="s">
        <v>52</v>
      </c>
      <c r="L4" s="13" t="s">
        <v>53</v>
      </c>
      <c r="M4" s="13" t="s">
        <v>54</v>
      </c>
      <c r="N4" s="13" t="s">
        <v>55</v>
      </c>
      <c r="O4" s="13" t="s">
        <v>56</v>
      </c>
      <c r="P4" s="13" t="s">
        <v>57</v>
      </c>
      <c r="Q4" s="13" t="s">
        <v>270</v>
      </c>
      <c r="R4" s="13" t="s">
        <v>271</v>
      </c>
      <c r="S4" s="13" t="s">
        <v>58</v>
      </c>
      <c r="T4" s="13" t="s">
        <v>272</v>
      </c>
      <c r="U4" s="13" t="s">
        <v>59</v>
      </c>
      <c r="V4" s="13" t="s">
        <v>60</v>
      </c>
      <c r="W4" s="13" t="s">
        <v>61</v>
      </c>
      <c r="X4" s="13" t="s">
        <v>62</v>
      </c>
      <c r="Y4" s="13" t="s">
        <v>273</v>
      </c>
      <c r="Z4" s="13" t="s">
        <v>274</v>
      </c>
      <c r="AA4" s="13" t="s">
        <v>63</v>
      </c>
      <c r="AB4" s="13" t="s">
        <v>64</v>
      </c>
      <c r="AC4" s="13" t="s">
        <v>65</v>
      </c>
      <c r="AD4" s="13" t="s">
        <v>66</v>
      </c>
      <c r="AE4" s="13" t="s">
        <v>67</v>
      </c>
      <c r="AF4" s="13" t="s">
        <v>68</v>
      </c>
      <c r="AH4" s="13" t="s">
        <v>46</v>
      </c>
      <c r="AI4" s="13" t="s">
        <v>47</v>
      </c>
      <c r="AJ4" s="13" t="s">
        <v>48</v>
      </c>
      <c r="AK4" s="13" t="s">
        <v>268</v>
      </c>
      <c r="AL4" s="13" t="s">
        <v>49</v>
      </c>
      <c r="AM4" s="13" t="s">
        <v>50</v>
      </c>
      <c r="AN4" s="13" t="s">
        <v>269</v>
      </c>
      <c r="AO4" s="13" t="s">
        <v>51</v>
      </c>
      <c r="AP4" s="13" t="s">
        <v>52</v>
      </c>
      <c r="AQ4" s="13" t="s">
        <v>53</v>
      </c>
      <c r="AR4" s="13" t="s">
        <v>54</v>
      </c>
      <c r="AS4" s="13" t="s">
        <v>55</v>
      </c>
      <c r="AT4" s="13" t="s">
        <v>56</v>
      </c>
      <c r="AU4" s="13" t="s">
        <v>57</v>
      </c>
      <c r="AV4" s="13" t="s">
        <v>270</v>
      </c>
      <c r="AW4" s="13" t="s">
        <v>271</v>
      </c>
      <c r="AX4" s="13" t="s">
        <v>58</v>
      </c>
      <c r="AY4" s="13" t="s">
        <v>272</v>
      </c>
      <c r="AZ4" s="13" t="s">
        <v>59</v>
      </c>
      <c r="BA4" s="13" t="s">
        <v>60</v>
      </c>
      <c r="BB4" s="13" t="s">
        <v>61</v>
      </c>
      <c r="BC4" s="13" t="s">
        <v>62</v>
      </c>
      <c r="BD4" s="13" t="s">
        <v>273</v>
      </c>
      <c r="BE4" s="13" t="s">
        <v>274</v>
      </c>
      <c r="BF4" s="13" t="s">
        <v>63</v>
      </c>
      <c r="BG4" s="13" t="s">
        <v>64</v>
      </c>
      <c r="BH4" s="13" t="s">
        <v>65</v>
      </c>
      <c r="BI4" s="13" t="s">
        <v>66</v>
      </c>
      <c r="BJ4" s="13" t="s">
        <v>67</v>
      </c>
      <c r="BK4" s="13" t="s">
        <v>68</v>
      </c>
      <c r="BM4" s="1" t="s">
        <v>46</v>
      </c>
      <c r="BN4" s="1" t="s">
        <v>47</v>
      </c>
      <c r="BO4" s="1" t="s">
        <v>48</v>
      </c>
      <c r="BP4" s="1" t="s">
        <v>268</v>
      </c>
      <c r="BQ4" s="1" t="s">
        <v>49</v>
      </c>
      <c r="BR4" s="1" t="s">
        <v>50</v>
      </c>
      <c r="BS4" s="1" t="s">
        <v>269</v>
      </c>
      <c r="BT4" s="1" t="s">
        <v>51</v>
      </c>
      <c r="BU4" s="1" t="s">
        <v>52</v>
      </c>
      <c r="BV4" s="1" t="s">
        <v>53</v>
      </c>
      <c r="BW4" s="1" t="s">
        <v>54</v>
      </c>
      <c r="BX4" s="1" t="s">
        <v>55</v>
      </c>
      <c r="BY4" s="1" t="s">
        <v>56</v>
      </c>
      <c r="BZ4" s="1" t="s">
        <v>57</v>
      </c>
      <c r="CA4" s="1" t="s">
        <v>270</v>
      </c>
      <c r="CB4" s="1" t="s">
        <v>271</v>
      </c>
      <c r="CC4" s="1" t="s">
        <v>58</v>
      </c>
      <c r="CD4" s="1" t="s">
        <v>272</v>
      </c>
      <c r="CE4" s="1" t="s">
        <v>59</v>
      </c>
      <c r="CF4" s="1" t="s">
        <v>60</v>
      </c>
      <c r="CG4" s="1" t="s">
        <v>61</v>
      </c>
      <c r="CH4" s="1" t="s">
        <v>62</v>
      </c>
      <c r="CI4" s="1" t="s">
        <v>273</v>
      </c>
      <c r="CJ4" s="1" t="s">
        <v>274</v>
      </c>
      <c r="CK4" s="1" t="s">
        <v>63</v>
      </c>
      <c r="CL4" s="1" t="s">
        <v>64</v>
      </c>
      <c r="CM4" s="1" t="s">
        <v>65</v>
      </c>
      <c r="CN4" s="1" t="s">
        <v>66</v>
      </c>
      <c r="CO4" s="1" t="s">
        <v>67</v>
      </c>
      <c r="CP4" s="1" t="s">
        <v>68</v>
      </c>
      <c r="CR4" s="13" t="s">
        <v>46</v>
      </c>
      <c r="CS4" s="13" t="s">
        <v>47</v>
      </c>
      <c r="CT4" s="13" t="s">
        <v>48</v>
      </c>
      <c r="CU4" s="13" t="s">
        <v>268</v>
      </c>
      <c r="CV4" s="13" t="s">
        <v>49</v>
      </c>
      <c r="CW4" s="13" t="s">
        <v>50</v>
      </c>
      <c r="CX4" s="13" t="s">
        <v>269</v>
      </c>
      <c r="CY4" s="13" t="s">
        <v>51</v>
      </c>
      <c r="CZ4" s="13" t="s">
        <v>52</v>
      </c>
      <c r="DA4" s="13" t="s">
        <v>53</v>
      </c>
      <c r="DB4" s="13" t="s">
        <v>54</v>
      </c>
      <c r="DC4" s="13" t="s">
        <v>55</v>
      </c>
      <c r="DD4" s="13" t="s">
        <v>56</v>
      </c>
      <c r="DE4" s="13" t="s">
        <v>57</v>
      </c>
      <c r="DF4" s="13" t="s">
        <v>270</v>
      </c>
      <c r="DG4" s="13" t="s">
        <v>271</v>
      </c>
      <c r="DH4" s="13" t="s">
        <v>58</v>
      </c>
      <c r="DI4" s="13" t="s">
        <v>272</v>
      </c>
      <c r="DJ4" s="13" t="s">
        <v>59</v>
      </c>
      <c r="DK4" s="13" t="s">
        <v>60</v>
      </c>
      <c r="DL4" s="13" t="s">
        <v>61</v>
      </c>
      <c r="DM4" s="13" t="s">
        <v>62</v>
      </c>
      <c r="DN4" s="13" t="s">
        <v>273</v>
      </c>
      <c r="DO4" s="13" t="s">
        <v>274</v>
      </c>
      <c r="DP4" s="13" t="s">
        <v>63</v>
      </c>
      <c r="DQ4" s="13" t="s">
        <v>64</v>
      </c>
      <c r="DR4" s="13" t="s">
        <v>65</v>
      </c>
      <c r="DS4" s="13" t="s">
        <v>66</v>
      </c>
      <c r="DT4" s="13" t="s">
        <v>67</v>
      </c>
      <c r="DU4" s="13" t="s">
        <v>68</v>
      </c>
    </row>
    <row r="5" spans="1:126">
      <c r="A5" s="12" t="s">
        <v>110</v>
      </c>
      <c r="B5" s="133">
        <f>SUMPRODUCT(C5:DU5)/1000</f>
        <v>145.6258145401367</v>
      </c>
      <c r="C5" s="133">
        <v>675.39870099999996</v>
      </c>
      <c r="D5" s="133">
        <v>151.01115399999998</v>
      </c>
      <c r="E5" s="133">
        <v>160.28948879999999</v>
      </c>
      <c r="F5" s="133">
        <v>13.801474400000002</v>
      </c>
      <c r="G5" s="133">
        <v>774.22953929999994</v>
      </c>
      <c r="H5" s="133">
        <v>278.08986239999996</v>
      </c>
      <c r="I5" s="133">
        <v>3.1969224000000001</v>
      </c>
      <c r="J5" s="133">
        <v>83.422043600000009</v>
      </c>
      <c r="K5" s="133">
        <v>862.56881479999993</v>
      </c>
      <c r="L5" s="133">
        <v>1982.3252399999997</v>
      </c>
      <c r="M5" s="133">
        <v>76.443522400000006</v>
      </c>
      <c r="N5" s="133">
        <v>148.25371119999997</v>
      </c>
      <c r="O5" s="133">
        <v>576.86429360000011</v>
      </c>
      <c r="P5" s="133">
        <v>3016.7292045563313</v>
      </c>
      <c r="Q5" s="133">
        <v>2.8793043999999992</v>
      </c>
      <c r="R5" s="133">
        <v>2.4040311959999996</v>
      </c>
      <c r="S5" s="133">
        <v>16.387792399999999</v>
      </c>
      <c r="T5" s="133">
        <v>2.6718803999999996</v>
      </c>
      <c r="U5" s="133">
        <v>739.88671027599992</v>
      </c>
      <c r="V5" s="133">
        <v>84.711619699999986</v>
      </c>
      <c r="W5" s="133">
        <v>195.69424979999999</v>
      </c>
      <c r="X5" s="133">
        <v>151.91733760000005</v>
      </c>
      <c r="Y5" s="133"/>
      <c r="Z5" s="133"/>
      <c r="AA5" s="133">
        <v>734.09635263999996</v>
      </c>
      <c r="AB5" s="133">
        <v>233.77415256300003</v>
      </c>
      <c r="AC5" s="133">
        <v>461.35535117056855</v>
      </c>
      <c r="AD5" s="133">
        <v>11183.912000000002</v>
      </c>
      <c r="AE5" s="133">
        <v>2154.2128815999999</v>
      </c>
      <c r="AF5" s="133">
        <v>5708.4200741119985</v>
      </c>
      <c r="AG5" s="25"/>
      <c r="AH5" s="133">
        <v>431.49323800000008</v>
      </c>
      <c r="AI5" s="133">
        <v>279.84868239999997</v>
      </c>
      <c r="AJ5" s="133">
        <v>453.63628799999992</v>
      </c>
      <c r="AK5" s="133">
        <v>27.444788000000006</v>
      </c>
      <c r="AL5" s="133">
        <v>898.79299230000004</v>
      </c>
      <c r="AM5" s="133">
        <v>236.77365427199996</v>
      </c>
      <c r="AN5" s="133">
        <v>10.517693199999998</v>
      </c>
      <c r="AO5" s="133">
        <v>168.6253408</v>
      </c>
      <c r="AP5" s="133">
        <v>2228.2497272000001</v>
      </c>
      <c r="AQ5" s="133">
        <v>2004.8825999999999</v>
      </c>
      <c r="AR5" s="133">
        <v>117.39679840000001</v>
      </c>
      <c r="AS5" s="133">
        <v>179.28823079999998</v>
      </c>
      <c r="AT5" s="133">
        <v>1212.5423660000001</v>
      </c>
      <c r="AU5" s="133">
        <v>5162.7759165310608</v>
      </c>
      <c r="AV5" s="133">
        <v>8.1141675999999983</v>
      </c>
      <c r="AW5" s="133">
        <v>8.0710752639999992</v>
      </c>
      <c r="AX5" s="133">
        <v>63.349882399999998</v>
      </c>
      <c r="AY5" s="133">
        <v>7.1055683999999983</v>
      </c>
      <c r="AZ5" s="133">
        <v>1026.8226947999999</v>
      </c>
      <c r="BA5" s="133">
        <v>93.705022700000015</v>
      </c>
      <c r="BB5" s="133">
        <v>328.364442</v>
      </c>
      <c r="BC5" s="133">
        <v>199.03629200000006</v>
      </c>
      <c r="BD5" s="133"/>
      <c r="BE5" s="133">
        <v>21.742974483999998</v>
      </c>
      <c r="BF5" s="133">
        <v>1081.54970224</v>
      </c>
      <c r="BG5" s="133">
        <v>418.60630000000015</v>
      </c>
      <c r="BH5" s="133">
        <v>347.76755852842814</v>
      </c>
      <c r="BI5" s="133">
        <v>7719.7410000000009</v>
      </c>
      <c r="BJ5" s="133">
        <v>1873.1009496000001</v>
      </c>
      <c r="BK5" s="133">
        <v>9098.2248719879972</v>
      </c>
      <c r="BL5" s="25"/>
      <c r="BM5" s="133">
        <v>73.469012000000006</v>
      </c>
      <c r="BN5" s="133">
        <v>233.25088079999998</v>
      </c>
      <c r="BO5" s="133">
        <v>464.7425467999999</v>
      </c>
      <c r="BP5" s="133">
        <v>18.337578000000004</v>
      </c>
      <c r="BQ5" s="133">
        <v>771.60070949999999</v>
      </c>
      <c r="BR5" s="133">
        <v>125.27286182399996</v>
      </c>
      <c r="BS5" s="133">
        <v>0.73765160000000007</v>
      </c>
      <c r="BT5" s="133">
        <v>90.802448800000008</v>
      </c>
      <c r="BU5" s="133">
        <v>1600.0026195999997</v>
      </c>
      <c r="BV5" s="133">
        <v>2048.3119999999994</v>
      </c>
      <c r="BW5" s="133">
        <v>292.56507000000005</v>
      </c>
      <c r="BX5" s="133">
        <v>55.217565199999989</v>
      </c>
      <c r="BY5" s="133">
        <v>2098.8015944000003</v>
      </c>
      <c r="BZ5" s="133">
        <v>8304.5907916148153</v>
      </c>
      <c r="CA5" s="133">
        <v>2.1740627999999993</v>
      </c>
      <c r="CB5" s="133">
        <v>4.914885752</v>
      </c>
      <c r="CC5" s="133">
        <v>3.1074707999999998</v>
      </c>
      <c r="CD5" s="133">
        <v>4.9120595999999992</v>
      </c>
      <c r="CE5" s="133">
        <v>365.35144799999995</v>
      </c>
      <c r="CF5" s="133">
        <v>22.652886799999997</v>
      </c>
      <c r="CG5" s="133">
        <v>133.3801344</v>
      </c>
      <c r="CH5" s="133">
        <v>130.03540200000003</v>
      </c>
      <c r="CI5" s="133"/>
      <c r="CJ5" s="133">
        <v>11.886121184000004</v>
      </c>
      <c r="CK5" s="133">
        <v>547.53998488000002</v>
      </c>
      <c r="CL5" s="133">
        <v>225.81211639000006</v>
      </c>
      <c r="CM5" s="133">
        <v>200.47408026755858</v>
      </c>
      <c r="CN5" s="133">
        <v>7887.7910000000011</v>
      </c>
      <c r="CO5" s="133">
        <v>941.1432016</v>
      </c>
      <c r="CP5" s="133">
        <v>7972.6913902160004</v>
      </c>
      <c r="CQ5" s="25"/>
      <c r="CR5" s="133">
        <v>376.09387399999997</v>
      </c>
      <c r="CS5" s="133">
        <v>252.61520759999996</v>
      </c>
      <c r="CT5" s="133">
        <v>242.381426</v>
      </c>
      <c r="CU5" s="133">
        <v>65.915458000000001</v>
      </c>
      <c r="CV5" s="133">
        <v>884.72606039999994</v>
      </c>
      <c r="CW5" s="133">
        <v>329.47893243182801</v>
      </c>
      <c r="CX5" s="133">
        <v>7.1963164000000006</v>
      </c>
      <c r="CY5" s="133">
        <v>63.697317600000005</v>
      </c>
      <c r="CZ5" s="133">
        <v>1371.5976819999998</v>
      </c>
      <c r="DA5" s="133">
        <v>2526.6836000000003</v>
      </c>
      <c r="DB5" s="133">
        <v>7.3298455999999996</v>
      </c>
      <c r="DC5" s="39">
        <v>426.1020484</v>
      </c>
      <c r="DD5" s="133">
        <v>1111.6202188</v>
      </c>
      <c r="DE5" s="133">
        <v>7234.8147793624958</v>
      </c>
      <c r="DF5" s="133">
        <v>3.3615651999999994</v>
      </c>
      <c r="DG5" s="133">
        <v>1.9563713119999999</v>
      </c>
      <c r="DH5" s="133">
        <v>854.20962759999998</v>
      </c>
      <c r="DI5" s="133">
        <v>12.459700399999997</v>
      </c>
      <c r="DJ5" s="133">
        <v>1627.1660887999997</v>
      </c>
      <c r="DK5" s="133"/>
      <c r="DL5" s="133">
        <v>185.26351200000002</v>
      </c>
      <c r="DM5" s="133">
        <v>78.948167200000029</v>
      </c>
      <c r="DN5" s="133"/>
      <c r="DO5" s="133">
        <v>6.4019602640000004</v>
      </c>
      <c r="DP5" s="133">
        <v>507.00687212000014</v>
      </c>
      <c r="DQ5" s="133">
        <v>306.24082132000001</v>
      </c>
      <c r="DR5" s="133">
        <v>234.68875418060202</v>
      </c>
      <c r="DS5" s="133">
        <v>12870.431999999999</v>
      </c>
      <c r="DT5" s="133">
        <v>4056.6887568000002</v>
      </c>
      <c r="DU5" s="133">
        <v>9166.649473296</v>
      </c>
      <c r="DV5" s="39"/>
    </row>
    <row r="6" spans="1:126">
      <c r="A6" s="12" t="s">
        <v>111</v>
      </c>
      <c r="B6" s="133">
        <f t="shared" ref="B6:B69" si="0">SUMPRODUCT(C6:DU6)/1000</f>
        <v>143.57363537704532</v>
      </c>
      <c r="C6" s="133">
        <v>691.31681249999997</v>
      </c>
      <c r="D6" s="133">
        <v>144.3470408</v>
      </c>
      <c r="E6" s="133">
        <v>155.11133920000003</v>
      </c>
      <c r="F6" s="133">
        <v>13.556341200000002</v>
      </c>
      <c r="G6" s="133">
        <v>784.96654719999992</v>
      </c>
      <c r="H6" s="133">
        <v>263.61222036463789</v>
      </c>
      <c r="I6" s="133">
        <v>3.3857599999999994</v>
      </c>
      <c r="J6" s="133">
        <v>81.1760144</v>
      </c>
      <c r="K6" s="133">
        <v>830.21858199999997</v>
      </c>
      <c r="L6" s="133">
        <v>1856.0010800000005</v>
      </c>
      <c r="M6" s="133">
        <v>75.954688800000014</v>
      </c>
      <c r="N6" s="133">
        <v>147.4159904</v>
      </c>
      <c r="O6" s="133">
        <v>558.69030359999988</v>
      </c>
      <c r="P6" s="133">
        <v>2918.5742157257437</v>
      </c>
      <c r="Q6" s="133">
        <v>3.20438</v>
      </c>
      <c r="R6" s="133">
        <v>2.5788971159999998</v>
      </c>
      <c r="S6" s="133">
        <v>15.821172800000001</v>
      </c>
      <c r="T6" s="133">
        <v>2.5961523999999998</v>
      </c>
      <c r="U6" s="133">
        <v>700.10716742880015</v>
      </c>
      <c r="V6" s="133">
        <v>86.567831400000017</v>
      </c>
      <c r="W6" s="133">
        <v>196.54319670000001</v>
      </c>
      <c r="X6" s="133">
        <v>145.44136680000003</v>
      </c>
      <c r="Y6" s="133"/>
      <c r="Z6" s="133">
        <v>6.0408125320000012</v>
      </c>
      <c r="AA6" s="133">
        <v>727.53549456000007</v>
      </c>
      <c r="AB6" s="133">
        <v>228.14572097800001</v>
      </c>
      <c r="AC6" s="133">
        <v>435.33743765586041</v>
      </c>
      <c r="AD6" s="133">
        <v>11508.189000000002</v>
      </c>
      <c r="AE6" s="133">
        <v>2094.4878525000004</v>
      </c>
      <c r="AF6" s="133">
        <v>5469.1825840368001</v>
      </c>
      <c r="AG6" s="25"/>
      <c r="AH6" s="133">
        <v>447.70187499999992</v>
      </c>
      <c r="AI6" s="133">
        <v>264.5149184</v>
      </c>
      <c r="AJ6" s="133">
        <v>423.76293080000011</v>
      </c>
      <c r="AK6" s="133">
        <v>26.246895199999997</v>
      </c>
      <c r="AL6" s="133">
        <v>903.9461589</v>
      </c>
      <c r="AM6" s="133">
        <v>221.84047290849006</v>
      </c>
      <c r="AN6" s="133">
        <v>10.053288799999997</v>
      </c>
      <c r="AO6" s="133">
        <v>161.79700600000001</v>
      </c>
      <c r="AP6" s="133">
        <v>2124.9307875999993</v>
      </c>
      <c r="AQ6" s="133">
        <v>1882.9662400000002</v>
      </c>
      <c r="AR6" s="133">
        <v>113.22948800000002</v>
      </c>
      <c r="AS6" s="133">
        <v>169.69550040000001</v>
      </c>
      <c r="AT6" s="133">
        <v>1147.7702215999998</v>
      </c>
      <c r="AU6" s="133">
        <v>4921.9407884549883</v>
      </c>
      <c r="AV6" s="133">
        <v>8.3531536000000024</v>
      </c>
      <c r="AW6" s="133">
        <v>8.2891506439999993</v>
      </c>
      <c r="AX6" s="133">
        <v>59.135926000000012</v>
      </c>
      <c r="AY6" s="133">
        <v>6.8065867999999998</v>
      </c>
      <c r="AZ6" s="133">
        <v>987.71567280000033</v>
      </c>
      <c r="BA6" s="133">
        <v>94.634178900000023</v>
      </c>
      <c r="BB6" s="133">
        <v>326.54699000000005</v>
      </c>
      <c r="BC6" s="133">
        <v>190.04754560000001</v>
      </c>
      <c r="BD6" s="133"/>
      <c r="BE6" s="133">
        <v>20.900780160000004</v>
      </c>
      <c r="BF6" s="133">
        <v>1061.3636916800001</v>
      </c>
      <c r="BG6" s="133">
        <v>412.86815215900003</v>
      </c>
      <c r="BH6" s="133">
        <v>327.00514339152124</v>
      </c>
      <c r="BI6" s="133">
        <v>7869.6210000000001</v>
      </c>
      <c r="BJ6" s="133">
        <v>1868.0251950000002</v>
      </c>
      <c r="BK6" s="133">
        <v>8667.5797840840005</v>
      </c>
      <c r="BL6" s="25"/>
      <c r="BM6" s="133">
        <v>72.62354999999998</v>
      </c>
      <c r="BN6" s="133">
        <v>227.39368760000002</v>
      </c>
      <c r="BO6" s="133">
        <v>441.54058920000011</v>
      </c>
      <c r="BP6" s="133">
        <v>17.474149199999999</v>
      </c>
      <c r="BQ6" s="133">
        <v>774.53835639999988</v>
      </c>
      <c r="BR6" s="133">
        <v>132.54850990774946</v>
      </c>
      <c r="BS6" s="133">
        <v>0.68198879999999973</v>
      </c>
      <c r="BT6" s="133">
        <v>89.889509599999982</v>
      </c>
      <c r="BU6" s="133">
        <v>1530.8205975999999</v>
      </c>
      <c r="BV6" s="133">
        <v>1956.4856</v>
      </c>
      <c r="BW6" s="133">
        <v>291.87306840000002</v>
      </c>
      <c r="BX6" s="133">
        <v>53.475660800000007</v>
      </c>
      <c r="BY6" s="133">
        <v>2029.5140247999998</v>
      </c>
      <c r="BZ6" s="133">
        <v>8207.1391409371045</v>
      </c>
      <c r="CA6" s="133">
        <v>2.0000168</v>
      </c>
      <c r="CB6" s="133">
        <v>4.685154228</v>
      </c>
      <c r="CC6" s="133">
        <v>2.8101808000000004</v>
      </c>
      <c r="CD6" s="133">
        <v>4.6904867999999995</v>
      </c>
      <c r="CE6" s="133">
        <v>365.98493640000009</v>
      </c>
      <c r="CF6" s="133">
        <v>22.829478180000002</v>
      </c>
      <c r="CG6" s="133">
        <v>129.79909860000001</v>
      </c>
      <c r="CH6" s="133">
        <v>125.58509359999999</v>
      </c>
      <c r="CI6" s="133"/>
      <c r="CJ6" s="133">
        <v>10.344464159999999</v>
      </c>
      <c r="CK6" s="133">
        <v>520.95044608000001</v>
      </c>
      <c r="CL6" s="133">
        <v>215.62878164699995</v>
      </c>
      <c r="CM6" s="133">
        <v>186.30688902743142</v>
      </c>
      <c r="CN6" s="133">
        <v>8026.3989999999994</v>
      </c>
      <c r="CO6" s="133">
        <v>954.25350750000007</v>
      </c>
      <c r="CP6" s="133">
        <v>7676.199654867999</v>
      </c>
      <c r="CQ6" s="25"/>
      <c r="CR6" s="133">
        <v>379.0463749999999</v>
      </c>
      <c r="CS6" s="133">
        <v>246.16530839999999</v>
      </c>
      <c r="CT6" s="133">
        <v>227.56297560000007</v>
      </c>
      <c r="CU6" s="133">
        <v>62.1552984</v>
      </c>
      <c r="CV6" s="133">
        <v>927.99643519999995</v>
      </c>
      <c r="CW6" s="133">
        <v>325.70690876671983</v>
      </c>
      <c r="CX6" s="133">
        <v>6.2854215999999985</v>
      </c>
      <c r="CY6" s="133">
        <v>58.250791599999999</v>
      </c>
      <c r="CZ6" s="133">
        <v>1310.3943204</v>
      </c>
      <c r="DA6" s="133">
        <v>2475.5951600000003</v>
      </c>
      <c r="DB6" s="133">
        <v>7.0581004000000007</v>
      </c>
      <c r="DC6" s="39">
        <v>442.70867640000006</v>
      </c>
      <c r="DD6" s="133">
        <v>1069.5760943999999</v>
      </c>
      <c r="DE6" s="133">
        <v>6944.8174413923398</v>
      </c>
      <c r="DF6" s="133">
        <v>3.8646032000000008</v>
      </c>
      <c r="DG6" s="133">
        <v>1.93707794</v>
      </c>
      <c r="DH6" s="133">
        <v>910.93147280000005</v>
      </c>
      <c r="DI6" s="133">
        <v>11.709892799999999</v>
      </c>
      <c r="DJ6" s="133">
        <v>1579.0882340000005</v>
      </c>
      <c r="DK6" s="133"/>
      <c r="DL6" s="133">
        <v>184.21129790000003</v>
      </c>
      <c r="DM6" s="133">
        <v>75.275118400000011</v>
      </c>
      <c r="DN6" s="133"/>
      <c r="DO6" s="133">
        <v>6.2296412040000009</v>
      </c>
      <c r="DP6" s="133">
        <v>553.74975424000002</v>
      </c>
      <c r="DQ6" s="133">
        <v>304.64917105000001</v>
      </c>
      <c r="DR6" s="133">
        <v>233.39424875311724</v>
      </c>
      <c r="DS6" s="133">
        <v>13192.476999999999</v>
      </c>
      <c r="DT6" s="133">
        <v>4034.3994674999999</v>
      </c>
      <c r="DU6" s="133">
        <v>9048.5379417840013</v>
      </c>
      <c r="DV6" s="39"/>
    </row>
    <row r="7" spans="1:126">
      <c r="A7" s="12" t="s">
        <v>112</v>
      </c>
      <c r="B7" s="133">
        <f t="shared" si="0"/>
        <v>144.30564646980463</v>
      </c>
      <c r="C7" s="133">
        <v>708.41539799999998</v>
      </c>
      <c r="D7" s="133">
        <v>147.0966426</v>
      </c>
      <c r="E7" s="133">
        <v>157.06862279999999</v>
      </c>
      <c r="F7" s="133">
        <v>14.102386199999998</v>
      </c>
      <c r="G7" s="133">
        <v>836.4625284</v>
      </c>
      <c r="H7" s="133">
        <v>270.21472261436287</v>
      </c>
      <c r="I7" s="133">
        <v>3.7679418000000005</v>
      </c>
      <c r="J7" s="133">
        <v>83.982112199999989</v>
      </c>
      <c r="K7" s="133">
        <v>847.87119900000005</v>
      </c>
      <c r="L7" s="133">
        <v>1852.5412799999999</v>
      </c>
      <c r="M7" s="133">
        <v>80.722342800000007</v>
      </c>
      <c r="N7" s="133">
        <v>157.10234040000003</v>
      </c>
      <c r="O7" s="133">
        <v>570.4740953999999</v>
      </c>
      <c r="P7" s="133">
        <v>2827.1254720939996</v>
      </c>
      <c r="Q7" s="133">
        <v>3.7426535999999992</v>
      </c>
      <c r="R7" s="133">
        <v>3.00056535</v>
      </c>
      <c r="S7" s="133">
        <v>16.436125799999999</v>
      </c>
      <c r="T7" s="133">
        <v>2.6492400000000003</v>
      </c>
      <c r="U7" s="133">
        <v>712.07063277299994</v>
      </c>
      <c r="V7" s="133">
        <v>88.235766999999996</v>
      </c>
      <c r="W7" s="133">
        <v>202.21888159999997</v>
      </c>
      <c r="X7" s="133">
        <v>148.06000260000002</v>
      </c>
      <c r="Y7" s="133"/>
      <c r="Z7" s="133">
        <v>6.329913426000001</v>
      </c>
      <c r="AA7" s="133">
        <v>748.95399629999997</v>
      </c>
      <c r="AB7" s="133">
        <v>223.310719775</v>
      </c>
      <c r="AC7" s="133">
        <v>437.4478442280946</v>
      </c>
      <c r="AD7" s="133">
        <v>11823.081</v>
      </c>
      <c r="AE7" s="133">
        <v>2108.8341119999995</v>
      </c>
      <c r="AF7" s="133">
        <v>5555.9720930490021</v>
      </c>
      <c r="AG7" s="25"/>
      <c r="AH7" s="133">
        <v>465.16671000000002</v>
      </c>
      <c r="AI7" s="133">
        <v>267.5961198</v>
      </c>
      <c r="AJ7" s="133">
        <v>422.98488359999993</v>
      </c>
      <c r="AK7" s="133">
        <v>26.753711399999997</v>
      </c>
      <c r="AL7" s="133">
        <v>928.51217040000006</v>
      </c>
      <c r="AM7" s="133">
        <v>226.16871443538327</v>
      </c>
      <c r="AN7" s="133">
        <v>10.395858599999999</v>
      </c>
      <c r="AO7" s="133">
        <v>159.87681719999998</v>
      </c>
      <c r="AP7" s="133">
        <v>2129.4265986</v>
      </c>
      <c r="AQ7" s="133">
        <v>1876.2640200000005</v>
      </c>
      <c r="AR7" s="133">
        <v>113.94019980000002</v>
      </c>
      <c r="AS7" s="133">
        <v>185.54674860000003</v>
      </c>
      <c r="AT7" s="133">
        <v>1152.0364643999999</v>
      </c>
      <c r="AU7" s="133">
        <v>4806.9887896409091</v>
      </c>
      <c r="AV7" s="133">
        <v>8.8532783999999989</v>
      </c>
      <c r="AW7" s="133">
        <v>8.948265696</v>
      </c>
      <c r="AX7" s="133">
        <v>58.956427799999993</v>
      </c>
      <c r="AY7" s="133">
        <v>7.0614287999999998</v>
      </c>
      <c r="AZ7" s="133">
        <v>1006.4197836</v>
      </c>
      <c r="BA7" s="133">
        <v>95.802873000000005</v>
      </c>
      <c r="BB7" s="133">
        <v>330.61549920000004</v>
      </c>
      <c r="BC7" s="133">
        <v>189.74699819999998</v>
      </c>
      <c r="BD7" s="133"/>
      <c r="BE7" s="133">
        <v>21.357137268000006</v>
      </c>
      <c r="BF7" s="133">
        <v>1091.3459885999996</v>
      </c>
      <c r="BG7" s="133">
        <v>396.37970300500007</v>
      </c>
      <c r="BH7" s="133">
        <v>327.68505640550143</v>
      </c>
      <c r="BI7" s="133">
        <v>7998.0200000000013</v>
      </c>
      <c r="BJ7" s="133">
        <v>1905.5742287999999</v>
      </c>
      <c r="BK7" s="133">
        <v>8737.5107303639998</v>
      </c>
      <c r="BL7" s="25"/>
      <c r="BM7" s="133">
        <v>71.587614000000002</v>
      </c>
      <c r="BN7" s="133">
        <v>226.8797094</v>
      </c>
      <c r="BO7" s="133">
        <v>435.58081560000005</v>
      </c>
      <c r="BP7" s="133">
        <v>17.789646599999998</v>
      </c>
      <c r="BQ7" s="133">
        <v>790.89125640000009</v>
      </c>
      <c r="BR7" s="133">
        <v>123.96624907262242</v>
      </c>
      <c r="BS7" s="133">
        <v>0.75985020000000003</v>
      </c>
      <c r="BT7" s="133">
        <v>87.334604999999996</v>
      </c>
      <c r="BU7" s="133">
        <v>1540.7787168000002</v>
      </c>
      <c r="BV7" s="133">
        <v>1966.6994399999999</v>
      </c>
      <c r="BW7" s="133">
        <v>296.36445779999997</v>
      </c>
      <c r="BX7" s="133">
        <v>52.80055740000001</v>
      </c>
      <c r="BY7" s="133">
        <v>2001.6176273999997</v>
      </c>
      <c r="BZ7" s="133">
        <v>7833.984473352918</v>
      </c>
      <c r="CA7" s="133">
        <v>1.9905425999999997</v>
      </c>
      <c r="CB7" s="133">
        <v>4.6104362459999999</v>
      </c>
      <c r="CC7" s="133">
        <v>2.8876716</v>
      </c>
      <c r="CD7" s="133">
        <v>4.6831338000000002</v>
      </c>
      <c r="CE7" s="133">
        <v>353.21714819999994</v>
      </c>
      <c r="CF7" s="133">
        <v>22.874871680000002</v>
      </c>
      <c r="CG7" s="133">
        <v>135.32105520000002</v>
      </c>
      <c r="CH7" s="133">
        <v>130.76769060000004</v>
      </c>
      <c r="CI7" s="133"/>
      <c r="CJ7" s="133">
        <v>10.465593822000002</v>
      </c>
      <c r="CK7" s="133">
        <v>510.59043359999987</v>
      </c>
      <c r="CL7" s="133">
        <v>206.40284765100006</v>
      </c>
      <c r="CM7" s="133">
        <v>184.18482460207076</v>
      </c>
      <c r="CN7" s="133">
        <v>8123.6880000000001</v>
      </c>
      <c r="CO7" s="133">
        <v>954.52938240000003</v>
      </c>
      <c r="CP7" s="133">
        <v>7645.8180766679998</v>
      </c>
      <c r="CQ7" s="25"/>
      <c r="CR7" s="133">
        <v>378.37491</v>
      </c>
      <c r="CS7" s="133">
        <v>249.69929939999997</v>
      </c>
      <c r="CT7" s="133">
        <v>227.280708</v>
      </c>
      <c r="CU7" s="133">
        <v>62.558189999999989</v>
      </c>
      <c r="CV7" s="133">
        <v>980.1252144</v>
      </c>
      <c r="CW7" s="133">
        <v>333.17426021569821</v>
      </c>
      <c r="CX7" s="133">
        <v>6.0932520000000014</v>
      </c>
      <c r="CY7" s="133">
        <v>58.919097599999994</v>
      </c>
      <c r="CZ7" s="133">
        <v>1313.4763332</v>
      </c>
      <c r="DA7" s="133">
        <v>2484.1441800000002</v>
      </c>
      <c r="DB7" s="133">
        <v>7.2083411999999996</v>
      </c>
      <c r="DC7" s="39">
        <v>471.5021016</v>
      </c>
      <c r="DD7" s="133">
        <v>1058.19075</v>
      </c>
      <c r="DE7" s="133">
        <v>6799.4268928721312</v>
      </c>
      <c r="DF7" s="133">
        <v>4.7240765999999992</v>
      </c>
      <c r="DG7" s="133">
        <v>2.1137563439999996</v>
      </c>
      <c r="DH7" s="133">
        <v>922.69898279999984</v>
      </c>
      <c r="DI7" s="133">
        <v>13.8747924</v>
      </c>
      <c r="DJ7" s="133">
        <v>1604.5350857999999</v>
      </c>
      <c r="DK7" s="133"/>
      <c r="DL7" s="133">
        <v>190.96088319999998</v>
      </c>
      <c r="DM7" s="133">
        <v>76.093397999999993</v>
      </c>
      <c r="DN7" s="133"/>
      <c r="DO7" s="133">
        <v>6.6393807840000001</v>
      </c>
      <c r="DP7" s="133">
        <v>581.48168759999999</v>
      </c>
      <c r="DQ7" s="133">
        <v>299.26313560000006</v>
      </c>
      <c r="DR7" s="133">
        <v>245.93976974192552</v>
      </c>
      <c r="DS7" s="133">
        <v>13274.357000000002</v>
      </c>
      <c r="DT7" s="133">
        <v>4169.2650119999998</v>
      </c>
      <c r="DU7" s="133">
        <v>9151.2334133280001</v>
      </c>
      <c r="DV7" s="39"/>
    </row>
    <row r="8" spans="1:126">
      <c r="A8" s="12" t="s">
        <v>113</v>
      </c>
      <c r="B8" s="133">
        <f t="shared" si="0"/>
        <v>144.54261855676518</v>
      </c>
      <c r="C8" s="133">
        <v>703.26303039999993</v>
      </c>
      <c r="D8" s="133">
        <v>156.11206039999999</v>
      </c>
      <c r="E8" s="133">
        <v>158.35702950000001</v>
      </c>
      <c r="F8" s="133">
        <v>15.846910099999997</v>
      </c>
      <c r="G8" s="133">
        <v>875.38069219999977</v>
      </c>
      <c r="H8" s="133">
        <v>274.77337638441935</v>
      </c>
      <c r="I8" s="133">
        <v>4.1725989000000006</v>
      </c>
      <c r="J8" s="133">
        <v>85.154285099999981</v>
      </c>
      <c r="K8" s="133">
        <v>856.50938799999994</v>
      </c>
      <c r="L8" s="133">
        <v>1815.5582999999999</v>
      </c>
      <c r="M8" s="133">
        <v>84.76734350000001</v>
      </c>
      <c r="N8" s="133">
        <v>162.8387098</v>
      </c>
      <c r="O8" s="133">
        <v>579.99832529999981</v>
      </c>
      <c r="P8" s="133">
        <v>2709.3677001335641</v>
      </c>
      <c r="Q8" s="133">
        <v>4.5194307000000009</v>
      </c>
      <c r="R8" s="133">
        <v>3.4090262780000002</v>
      </c>
      <c r="S8" s="133">
        <v>16.4308616</v>
      </c>
      <c r="T8" s="133">
        <v>2.7062317999999999</v>
      </c>
      <c r="U8" s="133">
        <v>709.31364176400007</v>
      </c>
      <c r="V8" s="133">
        <v>90.491282799999993</v>
      </c>
      <c r="W8" s="133">
        <v>203.19487630000003</v>
      </c>
      <c r="X8" s="133">
        <v>149.2898553</v>
      </c>
      <c r="Y8" s="133"/>
      <c r="Z8" s="133">
        <v>6.4673159489999996</v>
      </c>
      <c r="AA8" s="133">
        <v>774.13978474999999</v>
      </c>
      <c r="AB8" s="133">
        <v>221.29785271000003</v>
      </c>
      <c r="AC8" s="133">
        <v>432.27189781021912</v>
      </c>
      <c r="AD8" s="133">
        <v>12115.59</v>
      </c>
      <c r="AE8" s="133">
        <v>2086.4895348000005</v>
      </c>
      <c r="AF8" s="133">
        <v>5585.5910987409998</v>
      </c>
      <c r="AG8" s="25"/>
      <c r="AH8" s="133">
        <v>470.74339200000003</v>
      </c>
      <c r="AI8" s="133">
        <v>260.28428920000005</v>
      </c>
      <c r="AJ8" s="133">
        <v>415.35939329999997</v>
      </c>
      <c r="AK8" s="133">
        <v>27.783114699999995</v>
      </c>
      <c r="AL8" s="133">
        <v>937.97819099999992</v>
      </c>
      <c r="AM8" s="133">
        <v>235.17929597271791</v>
      </c>
      <c r="AN8" s="133">
        <v>10.513486400000003</v>
      </c>
      <c r="AO8" s="133">
        <v>156.54618999999997</v>
      </c>
      <c r="AP8" s="133">
        <v>2115.2834993000001</v>
      </c>
      <c r="AQ8" s="133">
        <v>1843.0453099999995</v>
      </c>
      <c r="AR8" s="133">
        <v>118.31565210000001</v>
      </c>
      <c r="AS8" s="133">
        <v>192.10234800000001</v>
      </c>
      <c r="AT8" s="133">
        <v>1165.8963302999996</v>
      </c>
      <c r="AU8" s="133">
        <v>4559.5882235926001</v>
      </c>
      <c r="AV8" s="133">
        <v>10.038067300000002</v>
      </c>
      <c r="AW8" s="133">
        <v>9.4370691349999998</v>
      </c>
      <c r="AX8" s="133">
        <v>57.865464700000004</v>
      </c>
      <c r="AY8" s="133">
        <v>7.0144962</v>
      </c>
      <c r="AZ8" s="133">
        <v>995.16306809999992</v>
      </c>
      <c r="BA8" s="133">
        <v>98.9658546</v>
      </c>
      <c r="BB8" s="133">
        <v>332.4626475</v>
      </c>
      <c r="BC8" s="133">
        <v>189.00681520000001</v>
      </c>
      <c r="BD8" s="133"/>
      <c r="BE8" s="133">
        <v>22.381185820999999</v>
      </c>
      <c r="BF8" s="133">
        <v>1125.5293556999998</v>
      </c>
      <c r="BG8" s="133">
        <v>391.66248088000009</v>
      </c>
      <c r="BH8" s="133">
        <v>320.94662408759132</v>
      </c>
      <c r="BI8" s="133">
        <v>8187.2109999999993</v>
      </c>
      <c r="BJ8" s="133">
        <v>1895.3581410000002</v>
      </c>
      <c r="BK8" s="133">
        <v>8721.5651354559996</v>
      </c>
      <c r="BL8" s="25"/>
      <c r="BM8" s="133">
        <v>69.25399680000001</v>
      </c>
      <c r="BN8" s="133">
        <v>205.74321910000003</v>
      </c>
      <c r="BO8" s="133">
        <v>421.82532900000001</v>
      </c>
      <c r="BP8" s="133">
        <v>17.7202737</v>
      </c>
      <c r="BQ8" s="133">
        <v>807.96996779999984</v>
      </c>
      <c r="BR8" s="133">
        <v>114.14072202456693</v>
      </c>
      <c r="BS8" s="133">
        <v>0.71961700000000006</v>
      </c>
      <c r="BT8" s="133">
        <v>87.217580399999989</v>
      </c>
      <c r="BU8" s="133">
        <v>1519.7508844000001</v>
      </c>
      <c r="BV8" s="133">
        <v>1921.9672399999999</v>
      </c>
      <c r="BW8" s="133">
        <v>286.57980219999996</v>
      </c>
      <c r="BX8" s="133">
        <v>50.638622500000004</v>
      </c>
      <c r="BY8" s="133">
        <v>1891.1853278999995</v>
      </c>
      <c r="BZ8" s="133">
        <v>7489.9579414021418</v>
      </c>
      <c r="CA8" s="133">
        <v>2.0573968000000007</v>
      </c>
      <c r="CB8" s="133">
        <v>4.8625936330000004</v>
      </c>
      <c r="CC8" s="133">
        <v>3.0306492999999999</v>
      </c>
      <c r="CD8" s="133">
        <v>4.7022842000000011</v>
      </c>
      <c r="CE8" s="133">
        <v>344.32729689999991</v>
      </c>
      <c r="CF8" s="133">
        <v>23.107432379999995</v>
      </c>
      <c r="CG8" s="133">
        <v>132.58924630000001</v>
      </c>
      <c r="CH8" s="133">
        <v>130.83934729999999</v>
      </c>
      <c r="CI8" s="133"/>
      <c r="CJ8" s="133">
        <v>10.438540058999999</v>
      </c>
      <c r="CK8" s="133">
        <v>500.58941513999991</v>
      </c>
      <c r="CL8" s="133">
        <v>203.08429581000004</v>
      </c>
      <c r="CM8" s="133">
        <v>180.71319951338202</v>
      </c>
      <c r="CN8" s="133">
        <v>8233.6</v>
      </c>
      <c r="CO8" s="133">
        <v>962.85295619999988</v>
      </c>
      <c r="CP8" s="133">
        <v>7404.1954195319995</v>
      </c>
      <c r="CQ8" s="25"/>
      <c r="CR8" s="133">
        <v>387.7677152</v>
      </c>
      <c r="CS8" s="133">
        <v>257.48132200000003</v>
      </c>
      <c r="CT8" s="133">
        <v>227.49688709999998</v>
      </c>
      <c r="CU8" s="133">
        <v>63.175294400000006</v>
      </c>
      <c r="CV8" s="133">
        <v>1021.9786927999999</v>
      </c>
      <c r="CW8" s="133">
        <v>341.27708718043942</v>
      </c>
      <c r="CX8" s="133">
        <v>5.5540276000000004</v>
      </c>
      <c r="CY8" s="133">
        <v>63.730933099999987</v>
      </c>
      <c r="CZ8" s="133">
        <v>1326.0995903</v>
      </c>
      <c r="DA8" s="133">
        <v>2333.6825399999998</v>
      </c>
      <c r="DB8" s="133">
        <v>8.2012743999999991</v>
      </c>
      <c r="DC8" s="39">
        <v>504.96114739999996</v>
      </c>
      <c r="DD8" s="133">
        <v>1092.7903212999997</v>
      </c>
      <c r="DE8" s="133">
        <v>6873.4834749495585</v>
      </c>
      <c r="DF8" s="133">
        <v>5.6082938000000011</v>
      </c>
      <c r="DG8" s="133">
        <v>2.3616650239999997</v>
      </c>
      <c r="DH8" s="133">
        <v>994.8044392999999</v>
      </c>
      <c r="DI8" s="133">
        <v>13.8638344</v>
      </c>
      <c r="DJ8" s="133">
        <v>1632.4228516999999</v>
      </c>
      <c r="DK8" s="133"/>
      <c r="DL8" s="133">
        <v>194.25653870000002</v>
      </c>
      <c r="DM8" s="133">
        <v>74.796519099999998</v>
      </c>
      <c r="DN8" s="133"/>
      <c r="DO8" s="133">
        <v>6.8899434740000007</v>
      </c>
      <c r="DP8" s="133">
        <v>627.49257541999987</v>
      </c>
      <c r="DQ8" s="133">
        <v>296.48604513000004</v>
      </c>
      <c r="DR8" s="133">
        <v>256.31006690997572</v>
      </c>
      <c r="DS8" s="133">
        <v>13704.4</v>
      </c>
      <c r="DT8" s="133">
        <v>4201.6428563999998</v>
      </c>
      <c r="DU8" s="133">
        <v>9241.413459817999</v>
      </c>
      <c r="DV8" s="39"/>
    </row>
    <row r="9" spans="1:126">
      <c r="A9" s="12" t="s">
        <v>114</v>
      </c>
      <c r="B9" s="133">
        <f t="shared" si="0"/>
        <v>149.52408534559876</v>
      </c>
      <c r="C9" s="133">
        <v>701.77879100000007</v>
      </c>
      <c r="D9" s="133">
        <v>164.52846159999999</v>
      </c>
      <c r="E9" s="133">
        <v>166.54982960000004</v>
      </c>
      <c r="F9" s="133">
        <v>16.580059200000001</v>
      </c>
      <c r="G9" s="133">
        <v>905.62162820000003</v>
      </c>
      <c r="H9" s="133">
        <v>290.42883742175138</v>
      </c>
      <c r="I9" s="133">
        <v>4.7544512000000001</v>
      </c>
      <c r="J9" s="133">
        <v>89.245212800000004</v>
      </c>
      <c r="K9" s="133">
        <v>898.36493199999984</v>
      </c>
      <c r="L9" s="133">
        <v>1862.5635199999999</v>
      </c>
      <c r="M9" s="133">
        <v>91.753161600000027</v>
      </c>
      <c r="N9" s="133">
        <v>177.75692319999999</v>
      </c>
      <c r="O9" s="133">
        <v>612.58586079999986</v>
      </c>
      <c r="P9" s="133">
        <v>2722.6483093165934</v>
      </c>
      <c r="Q9" s="133">
        <v>5.0606824000000001</v>
      </c>
      <c r="R9" s="133">
        <v>4.0042089680000004</v>
      </c>
      <c r="S9" s="133">
        <v>17.444284799999998</v>
      </c>
      <c r="T9" s="133">
        <v>2.8589647999999994</v>
      </c>
      <c r="U9" s="133">
        <v>738.67568349119983</v>
      </c>
      <c r="V9" s="133">
        <v>83.725101600000002</v>
      </c>
      <c r="W9" s="133">
        <v>214.78862020000005</v>
      </c>
      <c r="X9" s="133">
        <v>156.45146239999997</v>
      </c>
      <c r="Y9" s="133"/>
      <c r="Z9" s="133">
        <v>6.9127638559999989</v>
      </c>
      <c r="AA9" s="133">
        <v>829.18681975999993</v>
      </c>
      <c r="AB9" s="133">
        <v>231.69229041199998</v>
      </c>
      <c r="AC9" s="133">
        <v>441.4435917114352</v>
      </c>
      <c r="AD9" s="133">
        <v>12510.094000000001</v>
      </c>
      <c r="AE9" s="133">
        <v>2144.6624185000001</v>
      </c>
      <c r="AF9" s="133">
        <v>5845.2772824751992</v>
      </c>
      <c r="AG9" s="25"/>
      <c r="AH9" s="133">
        <v>473.69391300000001</v>
      </c>
      <c r="AI9" s="133">
        <v>256.24167999999997</v>
      </c>
      <c r="AJ9" s="133">
        <v>430.13137520000009</v>
      </c>
      <c r="AK9" s="133">
        <v>29.394563999999995</v>
      </c>
      <c r="AL9" s="133">
        <v>971.63039919999994</v>
      </c>
      <c r="AM9" s="133">
        <v>255.70097337020468</v>
      </c>
      <c r="AN9" s="133">
        <v>11.614998399999999</v>
      </c>
      <c r="AO9" s="133">
        <v>168.15239920000005</v>
      </c>
      <c r="AP9" s="133">
        <v>2198.0742960000002</v>
      </c>
      <c r="AQ9" s="133">
        <v>1927.3199199999997</v>
      </c>
      <c r="AR9" s="133">
        <v>120.961324</v>
      </c>
      <c r="AS9" s="133">
        <v>223.97846799999996</v>
      </c>
      <c r="AT9" s="133">
        <v>1214.6472935999998</v>
      </c>
      <c r="AU9" s="133">
        <v>4554.6762733628193</v>
      </c>
      <c r="AV9" s="133">
        <v>11.037637599999998</v>
      </c>
      <c r="AW9" s="133">
        <v>10.524028568</v>
      </c>
      <c r="AX9" s="133">
        <v>61.991846399999993</v>
      </c>
      <c r="AY9" s="133">
        <v>7.1280455999999992</v>
      </c>
      <c r="AZ9" s="133">
        <v>1008.9168160000002</v>
      </c>
      <c r="BA9" s="133">
        <v>91.101284399999983</v>
      </c>
      <c r="BB9" s="133">
        <v>353.87024400000001</v>
      </c>
      <c r="BC9" s="133">
        <v>197.57964399999997</v>
      </c>
      <c r="BD9" s="133"/>
      <c r="BE9" s="133">
        <v>23.460989535999996</v>
      </c>
      <c r="BF9" s="133">
        <v>1226.3051401600001</v>
      </c>
      <c r="BG9" s="133">
        <v>406.38122341199994</v>
      </c>
      <c r="BH9" s="133">
        <v>328.96699923254033</v>
      </c>
      <c r="BI9" s="133">
        <v>8396.7800000000007</v>
      </c>
      <c r="BJ9" s="133">
        <v>1958.1897925000001</v>
      </c>
      <c r="BK9" s="133">
        <v>9127.4604662639995</v>
      </c>
      <c r="BL9" s="25"/>
      <c r="BM9" s="133">
        <v>68.443662500000002</v>
      </c>
      <c r="BN9" s="133">
        <v>222.92905119999995</v>
      </c>
      <c r="BO9" s="133">
        <v>433.02060000000006</v>
      </c>
      <c r="BP9" s="133">
        <v>18.203205599999997</v>
      </c>
      <c r="BQ9" s="133">
        <v>820.15540659999999</v>
      </c>
      <c r="BR9" s="133">
        <v>110.75343851640227</v>
      </c>
      <c r="BS9" s="133">
        <v>0.74681679999999984</v>
      </c>
      <c r="BT9" s="133">
        <v>86.106645600000007</v>
      </c>
      <c r="BU9" s="133">
        <v>1541.2350007999996</v>
      </c>
      <c r="BV9" s="133">
        <v>1961.3321600000004</v>
      </c>
      <c r="BW9" s="133">
        <v>310.44218160000003</v>
      </c>
      <c r="BX9" s="133">
        <v>53.417372799999995</v>
      </c>
      <c r="BY9" s="133">
        <v>1969.0932447999999</v>
      </c>
      <c r="BZ9" s="133">
        <v>7496.5004993579687</v>
      </c>
      <c r="CA9" s="133">
        <v>2.2138216000000002</v>
      </c>
      <c r="CB9" s="133">
        <v>4.9268968880000008</v>
      </c>
      <c r="CC9" s="133">
        <v>3.2656591999999995</v>
      </c>
      <c r="CD9" s="133">
        <v>4.7968151999999984</v>
      </c>
      <c r="CE9" s="133">
        <v>345.59824959999997</v>
      </c>
      <c r="CF9" s="133">
        <v>19.619824559999998</v>
      </c>
      <c r="CG9" s="133">
        <v>140.15669080000001</v>
      </c>
      <c r="CH9" s="133">
        <v>132.50732959999999</v>
      </c>
      <c r="CI9" s="133"/>
      <c r="CJ9" s="133">
        <v>10.514599551999998</v>
      </c>
      <c r="CK9" s="133">
        <v>501.89708056000001</v>
      </c>
      <c r="CL9" s="133">
        <v>199.87387090000001</v>
      </c>
      <c r="CM9" s="133">
        <v>178.90867229470453</v>
      </c>
      <c r="CN9" s="133">
        <v>8340.7929999999997</v>
      </c>
      <c r="CO9" s="133">
        <v>967.93772499999989</v>
      </c>
      <c r="CP9" s="133">
        <v>7602.2467313999987</v>
      </c>
      <c r="CQ9" s="25"/>
      <c r="CR9" s="133">
        <v>410.63761400000004</v>
      </c>
      <c r="CS9" s="133">
        <v>268.6107576</v>
      </c>
      <c r="CT9" s="133">
        <v>243.01684960000006</v>
      </c>
      <c r="CU9" s="133">
        <v>66.44974959999999</v>
      </c>
      <c r="CV9" s="133">
        <v>1089.7194451999999</v>
      </c>
      <c r="CW9" s="133">
        <v>360.18948397143504</v>
      </c>
      <c r="CX9" s="133">
        <v>5.4359063999999986</v>
      </c>
      <c r="CY9" s="133">
        <v>72.707517600000003</v>
      </c>
      <c r="CZ9" s="133">
        <v>1464.9991671999999</v>
      </c>
      <c r="DA9" s="133">
        <v>2454.3280799999998</v>
      </c>
      <c r="DB9" s="133">
        <v>8.655570400000002</v>
      </c>
      <c r="DC9" s="39">
        <v>520.88716720000002</v>
      </c>
      <c r="DD9" s="133">
        <v>1143.1525967999999</v>
      </c>
      <c r="DE9" s="133">
        <v>6847.2840633471251</v>
      </c>
      <c r="DF9" s="133">
        <v>6.4114887999999999</v>
      </c>
      <c r="DG9" s="133">
        <v>2.7295367280000007</v>
      </c>
      <c r="DH9" s="133">
        <v>1092.7285431999999</v>
      </c>
      <c r="DI9" s="133">
        <v>16.686574399999994</v>
      </c>
      <c r="DJ9" s="133">
        <v>1728.8312655999998</v>
      </c>
      <c r="DK9" s="133"/>
      <c r="DL9" s="133">
        <v>202.27480980000004</v>
      </c>
      <c r="DM9" s="133">
        <v>83.771783999999982</v>
      </c>
      <c r="DN9" s="133"/>
      <c r="DO9" s="133">
        <v>7.454187880000001</v>
      </c>
      <c r="DP9" s="133">
        <v>721.15462543999979</v>
      </c>
      <c r="DQ9" s="133">
        <v>331.50740374000003</v>
      </c>
      <c r="DR9" s="133">
        <v>275.78338449731399</v>
      </c>
      <c r="DS9" s="133">
        <v>14065.293</v>
      </c>
      <c r="DT9" s="133">
        <v>4594.3869624999998</v>
      </c>
      <c r="DU9" s="133">
        <v>9908.0113684479984</v>
      </c>
      <c r="DV9" s="39"/>
    </row>
    <row r="10" spans="1:126">
      <c r="A10" s="12" t="s">
        <v>115</v>
      </c>
      <c r="B10" s="133">
        <f t="shared" si="0"/>
        <v>156.44099125801773</v>
      </c>
      <c r="C10" s="133">
        <v>759.49556610000002</v>
      </c>
      <c r="D10" s="133">
        <v>175.47372510000002</v>
      </c>
      <c r="E10" s="133">
        <v>179.6804568</v>
      </c>
      <c r="F10" s="133">
        <v>17.864307599999997</v>
      </c>
      <c r="G10" s="133">
        <v>956.64902060000009</v>
      </c>
      <c r="H10" s="133">
        <v>316.82903899025416</v>
      </c>
      <c r="I10" s="133">
        <v>5.6229598999999997</v>
      </c>
      <c r="J10" s="133">
        <v>97.330727999999993</v>
      </c>
      <c r="K10" s="133">
        <v>974.5760373999999</v>
      </c>
      <c r="L10" s="133">
        <v>1958.8190399999999</v>
      </c>
      <c r="M10" s="133">
        <v>101.74086770000002</v>
      </c>
      <c r="N10" s="133">
        <v>198.17151530000004</v>
      </c>
      <c r="O10" s="133">
        <v>665.3399402</v>
      </c>
      <c r="P10" s="133">
        <v>2770.1780095559952</v>
      </c>
      <c r="Q10" s="133">
        <v>6.1848744999999994</v>
      </c>
      <c r="R10" s="133">
        <v>4.8625826569999999</v>
      </c>
      <c r="S10" s="133">
        <v>18.8737198</v>
      </c>
      <c r="T10" s="133">
        <v>3.1159563000000001</v>
      </c>
      <c r="U10" s="133">
        <v>792.08792980559997</v>
      </c>
      <c r="V10" s="133">
        <v>85.040013000000002</v>
      </c>
      <c r="W10" s="133">
        <v>233.78234250000006</v>
      </c>
      <c r="X10" s="133">
        <v>168.35444510000005</v>
      </c>
      <c r="Y10" s="133"/>
      <c r="Z10" s="133">
        <v>7.8249532040000007</v>
      </c>
      <c r="AA10" s="133">
        <v>923.11432192000007</v>
      </c>
      <c r="AB10" s="133">
        <v>250.941685138</v>
      </c>
      <c r="AC10" s="133">
        <v>469.01265617394131</v>
      </c>
      <c r="AD10" s="133">
        <v>12857.305</v>
      </c>
      <c r="AE10" s="133">
        <v>2347.4323236</v>
      </c>
      <c r="AF10" s="133">
        <v>6299.0383612865999</v>
      </c>
      <c r="AG10" s="25"/>
      <c r="AH10" s="133">
        <v>505.58530899999988</v>
      </c>
      <c r="AI10" s="133">
        <v>278.36639060000005</v>
      </c>
      <c r="AJ10" s="133">
        <v>458.8058135</v>
      </c>
      <c r="AK10" s="133">
        <v>31.912172599999998</v>
      </c>
      <c r="AL10" s="133">
        <v>1005.1237014000002</v>
      </c>
      <c r="AM10" s="133">
        <v>286.45231098360676</v>
      </c>
      <c r="AN10" s="133">
        <v>13.033367599999998</v>
      </c>
      <c r="AO10" s="133">
        <v>183.15364839999998</v>
      </c>
      <c r="AP10" s="133">
        <v>2353.5068380000002</v>
      </c>
      <c r="AQ10" s="133">
        <v>2071.5833500000003</v>
      </c>
      <c r="AR10" s="133">
        <v>132.48980080000001</v>
      </c>
      <c r="AS10" s="133">
        <v>260.51479600000005</v>
      </c>
      <c r="AT10" s="133">
        <v>1309.8483586</v>
      </c>
      <c r="AU10" s="133">
        <v>4618.4722060365921</v>
      </c>
      <c r="AV10" s="133">
        <v>12.329067400000001</v>
      </c>
      <c r="AW10" s="133">
        <v>11.849355057999999</v>
      </c>
      <c r="AX10" s="133">
        <v>67.8556375</v>
      </c>
      <c r="AY10" s="133">
        <v>7.4218494000000002</v>
      </c>
      <c r="AZ10" s="133">
        <v>1077.1585057000002</v>
      </c>
      <c r="BA10" s="133">
        <v>93.60719499999999</v>
      </c>
      <c r="BB10" s="133">
        <v>384.60331000000008</v>
      </c>
      <c r="BC10" s="133">
        <v>209.03604510000005</v>
      </c>
      <c r="BD10" s="133"/>
      <c r="BE10" s="133">
        <v>25.582878420000007</v>
      </c>
      <c r="BF10" s="133">
        <v>1342.3148180000001</v>
      </c>
      <c r="BG10" s="133">
        <v>440.03748792800002</v>
      </c>
      <c r="BH10" s="133">
        <v>349.19438585104655</v>
      </c>
      <c r="BI10" s="133">
        <v>8606.0609999999997</v>
      </c>
      <c r="BJ10" s="133">
        <v>2146.2231517999999</v>
      </c>
      <c r="BK10" s="133">
        <v>9846.7626926780013</v>
      </c>
      <c r="BL10" s="25"/>
      <c r="BM10" s="133">
        <v>68.621244899999994</v>
      </c>
      <c r="BN10" s="133">
        <v>245.06722970000001</v>
      </c>
      <c r="BO10" s="133">
        <v>445.66565670000011</v>
      </c>
      <c r="BP10" s="133">
        <v>19.370798099999998</v>
      </c>
      <c r="BQ10" s="133">
        <v>827.53510840000013</v>
      </c>
      <c r="BR10" s="133">
        <v>117.72892022423264</v>
      </c>
      <c r="BS10" s="133">
        <v>0.71828449999999988</v>
      </c>
      <c r="BT10" s="133">
        <v>92.292566100000002</v>
      </c>
      <c r="BU10" s="133">
        <v>1587.2600029</v>
      </c>
      <c r="BV10" s="133">
        <v>2053.7851500000002</v>
      </c>
      <c r="BW10" s="133">
        <v>323.41872000000006</v>
      </c>
      <c r="BX10" s="133">
        <v>54.398927</v>
      </c>
      <c r="BY10" s="133">
        <v>2100.3643107000003</v>
      </c>
      <c r="BZ10" s="133">
        <v>7634.6302878452398</v>
      </c>
      <c r="CA10" s="133">
        <v>2.3213938000000001</v>
      </c>
      <c r="CB10" s="133">
        <v>5.0639057249999997</v>
      </c>
      <c r="CC10" s="133">
        <v>3.4731916000000003</v>
      </c>
      <c r="CD10" s="133">
        <v>4.8182270000000003</v>
      </c>
      <c r="CE10" s="133">
        <v>361.4776281</v>
      </c>
      <c r="CF10" s="133">
        <v>19.600648320000001</v>
      </c>
      <c r="CG10" s="133">
        <v>160.14622779999999</v>
      </c>
      <c r="CH10" s="133">
        <v>141.20456230000002</v>
      </c>
      <c r="CI10" s="133"/>
      <c r="CJ10" s="133">
        <v>11.392170152</v>
      </c>
      <c r="CK10" s="133">
        <v>517.97542088000012</v>
      </c>
      <c r="CL10" s="133">
        <v>205.96465818200002</v>
      </c>
      <c r="CM10" s="133">
        <v>185.4316079831251</v>
      </c>
      <c r="CN10" s="133">
        <v>8456.6820000000007</v>
      </c>
      <c r="CO10" s="133">
        <v>1052.9614382</v>
      </c>
      <c r="CP10" s="133">
        <v>7970.0681452570007</v>
      </c>
      <c r="CQ10" s="25"/>
      <c r="CR10" s="133">
        <v>442.85040129999993</v>
      </c>
      <c r="CS10" s="133">
        <v>286.7989235</v>
      </c>
      <c r="CT10" s="133">
        <v>265.650848</v>
      </c>
      <c r="CU10" s="133">
        <v>71.079654299999987</v>
      </c>
      <c r="CV10" s="133">
        <v>1157.7543796</v>
      </c>
      <c r="CW10" s="133">
        <v>372.3689567672559</v>
      </c>
      <c r="CX10" s="133">
        <v>5.8238252999999993</v>
      </c>
      <c r="CY10" s="133">
        <v>78.493875900000006</v>
      </c>
      <c r="CZ10" s="133">
        <v>1542.4911734</v>
      </c>
      <c r="DA10" s="133">
        <v>2556.8385599999997</v>
      </c>
      <c r="DB10" s="133">
        <v>9.7737544000000032</v>
      </c>
      <c r="DC10" s="39">
        <v>569.66317349999997</v>
      </c>
      <c r="DD10" s="133">
        <v>1236.6723305999999</v>
      </c>
      <c r="DE10" s="133">
        <v>6564.3940100221416</v>
      </c>
      <c r="DF10" s="133">
        <v>8.0295307999999981</v>
      </c>
      <c r="DG10" s="133">
        <v>3.2099943609999997</v>
      </c>
      <c r="DH10" s="133">
        <v>1176.4686478000001</v>
      </c>
      <c r="DI10" s="133">
        <v>18.824139100000004</v>
      </c>
      <c r="DJ10" s="133">
        <v>1836.6521951999998</v>
      </c>
      <c r="DK10" s="133"/>
      <c r="DL10" s="133">
        <v>222.22961950000004</v>
      </c>
      <c r="DM10" s="133">
        <v>91.326378100000014</v>
      </c>
      <c r="DN10" s="133"/>
      <c r="DO10" s="133">
        <v>8.2145176630000005</v>
      </c>
      <c r="DP10" s="133">
        <v>826.50721787999998</v>
      </c>
      <c r="DQ10" s="133">
        <v>341.12625372399998</v>
      </c>
      <c r="DR10" s="133">
        <v>309.58340094110014</v>
      </c>
      <c r="DS10" s="133">
        <v>14490.428</v>
      </c>
      <c r="DT10" s="133">
        <v>4912.1525025999999</v>
      </c>
      <c r="DU10" s="133">
        <v>10592.518739804</v>
      </c>
      <c r="DV10" s="39"/>
    </row>
    <row r="11" spans="1:126">
      <c r="A11" s="12" t="s">
        <v>116</v>
      </c>
      <c r="B11" s="133">
        <f t="shared" si="0"/>
        <v>158.918685756</v>
      </c>
      <c r="C11" s="133">
        <v>785.09640869999987</v>
      </c>
      <c r="D11" s="133">
        <v>177.34887600000002</v>
      </c>
      <c r="E11" s="133">
        <v>182.82685799999999</v>
      </c>
      <c r="F11" s="133">
        <v>18.297498000000001</v>
      </c>
      <c r="G11" s="133">
        <v>985.39252559999989</v>
      </c>
      <c r="H11" s="133">
        <v>322.22412646706618</v>
      </c>
      <c r="I11" s="133">
        <v>6.2818920000000027</v>
      </c>
      <c r="J11" s="133">
        <v>99.830429999999993</v>
      </c>
      <c r="K11" s="133">
        <v>994.81647000000009</v>
      </c>
      <c r="L11" s="133">
        <v>1956.4764000000002</v>
      </c>
      <c r="M11" s="133">
        <v>106.70987399999999</v>
      </c>
      <c r="N11" s="133">
        <v>204.34505999999999</v>
      </c>
      <c r="O11" s="133">
        <v>678.26583000000016</v>
      </c>
      <c r="P11" s="133">
        <v>2721.7811639118449</v>
      </c>
      <c r="Q11" s="133">
        <v>7.2579780000000014</v>
      </c>
      <c r="R11" s="133">
        <v>5.5350912599999988</v>
      </c>
      <c r="S11" s="133">
        <v>19.216613999999996</v>
      </c>
      <c r="T11" s="133">
        <v>3.2207039999999996</v>
      </c>
      <c r="U11" s="133">
        <v>801.76716840000006</v>
      </c>
      <c r="V11" s="133">
        <v>94.494610600000016</v>
      </c>
      <c r="W11" s="133">
        <v>229.67112780000002</v>
      </c>
      <c r="X11" s="133">
        <v>171.98230199999998</v>
      </c>
      <c r="Y11" s="133"/>
      <c r="Z11" s="133">
        <v>8.2539275399999976</v>
      </c>
      <c r="AA11" s="133">
        <v>946.59136499999988</v>
      </c>
      <c r="AB11" s="133">
        <v>262.21775351500003</v>
      </c>
      <c r="AC11" s="133">
        <v>473.22318007662841</v>
      </c>
      <c r="AD11" s="133">
        <v>13153.772999999997</v>
      </c>
      <c r="AE11" s="133">
        <v>2449.1186582</v>
      </c>
      <c r="AF11" s="133">
        <v>6389.0243382000008</v>
      </c>
      <c r="AG11" s="25"/>
      <c r="AH11" s="133">
        <v>529.48180260000004</v>
      </c>
      <c r="AI11" s="133">
        <v>284.15243400000003</v>
      </c>
      <c r="AJ11" s="133">
        <v>464.035842</v>
      </c>
      <c r="AK11" s="133">
        <v>32.360225999999997</v>
      </c>
      <c r="AL11" s="133">
        <v>1027.5642333000001</v>
      </c>
      <c r="AM11" s="133">
        <v>298.90143376998856</v>
      </c>
      <c r="AN11" s="133">
        <v>14.071590000000004</v>
      </c>
      <c r="AO11" s="133">
        <v>186.38051999999999</v>
      </c>
      <c r="AP11" s="133">
        <v>2371.3458660000001</v>
      </c>
      <c r="AQ11" s="133">
        <v>2085.1019999999999</v>
      </c>
      <c r="AR11" s="133">
        <v>137.60533799999999</v>
      </c>
      <c r="AS11" s="133">
        <v>274.03076400000003</v>
      </c>
      <c r="AT11" s="133">
        <v>1321.8698460000003</v>
      </c>
      <c r="AU11" s="133">
        <v>4574.8992768595026</v>
      </c>
      <c r="AV11" s="133">
        <v>13.601904000000005</v>
      </c>
      <c r="AW11" s="133">
        <v>12.481228140000001</v>
      </c>
      <c r="AX11" s="133">
        <v>70.331363999999994</v>
      </c>
      <c r="AY11" s="133">
        <v>7.3655879999999989</v>
      </c>
      <c r="AZ11" s="133">
        <v>1087.3927200000001</v>
      </c>
      <c r="BA11" s="133">
        <v>103.80649339999999</v>
      </c>
      <c r="BB11" s="133">
        <v>378.78180110000011</v>
      </c>
      <c r="BC11" s="133">
        <v>208.81657199999998</v>
      </c>
      <c r="BD11" s="133"/>
      <c r="BE11" s="133">
        <v>26.486429099999999</v>
      </c>
      <c r="BF11" s="133">
        <v>1402.5565836000001</v>
      </c>
      <c r="BG11" s="133">
        <v>453.86247289000005</v>
      </c>
      <c r="BH11" s="133">
        <v>356.84147509578543</v>
      </c>
      <c r="BI11" s="133">
        <v>8750.8819999999978</v>
      </c>
      <c r="BJ11" s="133">
        <v>2240.7209481999998</v>
      </c>
      <c r="BK11" s="133">
        <v>9999.9868148400001</v>
      </c>
      <c r="BL11" s="25"/>
      <c r="BM11" s="133">
        <v>71.0533413</v>
      </c>
      <c r="BN11" s="133">
        <v>237.518058</v>
      </c>
      <c r="BO11" s="133">
        <v>449.54900399999997</v>
      </c>
      <c r="BP11" s="133">
        <v>19.512857999999998</v>
      </c>
      <c r="BQ11" s="133">
        <v>843.37261290000015</v>
      </c>
      <c r="BR11" s="133">
        <v>118.83489323573332</v>
      </c>
      <c r="BS11" s="133">
        <v>0.80517600000000011</v>
      </c>
      <c r="BT11" s="133">
        <v>84.74224199999999</v>
      </c>
      <c r="BU11" s="133">
        <v>1614.9121319999999</v>
      </c>
      <c r="BV11" s="133">
        <v>2089.2798000000003</v>
      </c>
      <c r="BW11" s="133">
        <v>331.20205799999997</v>
      </c>
      <c r="BX11" s="133">
        <v>53.808797999999996</v>
      </c>
      <c r="BY11" s="133">
        <v>2111.013222</v>
      </c>
      <c r="BZ11" s="133">
        <v>7559.0401170798878</v>
      </c>
      <c r="CA11" s="133">
        <v>2.3079180000000004</v>
      </c>
      <c r="CB11" s="133">
        <v>5.1306042600000001</v>
      </c>
      <c r="CC11" s="133">
        <v>3.530873999999999</v>
      </c>
      <c r="CD11" s="133">
        <v>4.8209279999999985</v>
      </c>
      <c r="CE11" s="133">
        <v>356.69423400000005</v>
      </c>
      <c r="CF11" s="133">
        <v>20.544038860000001</v>
      </c>
      <c r="CG11" s="133">
        <v>168.31676210000001</v>
      </c>
      <c r="CH11" s="133">
        <v>141.76794599999999</v>
      </c>
      <c r="CI11" s="133"/>
      <c r="CJ11" s="133">
        <v>11.678647439999999</v>
      </c>
      <c r="CK11" s="133">
        <v>524.63976839999998</v>
      </c>
      <c r="CL11" s="133">
        <v>211.68499542500004</v>
      </c>
      <c r="CM11" s="133">
        <v>178.80507662835251</v>
      </c>
      <c r="CN11" s="133">
        <v>8498.5499999999993</v>
      </c>
      <c r="CO11" s="133">
        <v>1095.1724675999999</v>
      </c>
      <c r="CP11" s="133">
        <v>8042.9142681000012</v>
      </c>
      <c r="CQ11" s="25"/>
      <c r="CR11" s="133">
        <v>466.14313529999998</v>
      </c>
      <c r="CS11" s="133">
        <v>295.81356</v>
      </c>
      <c r="CT11" s="133">
        <v>275.13851399999999</v>
      </c>
      <c r="CU11" s="133">
        <v>72.393677999999994</v>
      </c>
      <c r="CV11" s="133">
        <v>1218.1356144000001</v>
      </c>
      <c r="CW11" s="133">
        <v>392.37488716609556</v>
      </c>
      <c r="CX11" s="133">
        <v>5.967924</v>
      </c>
      <c r="CY11" s="133">
        <v>77.134847999999991</v>
      </c>
      <c r="CZ11" s="133">
        <v>1581.1858920000002</v>
      </c>
      <c r="DA11" s="133">
        <v>2565.9288000000001</v>
      </c>
      <c r="DB11" s="133">
        <v>10.125467999999998</v>
      </c>
      <c r="DC11" s="39">
        <v>593.80590600000005</v>
      </c>
      <c r="DD11" s="133">
        <v>1253.223528</v>
      </c>
      <c r="DE11" s="133">
        <v>6586.2723829201086</v>
      </c>
      <c r="DF11" s="133">
        <v>8.7581880000000023</v>
      </c>
      <c r="DG11" s="133">
        <v>3.5230754399999999</v>
      </c>
      <c r="DH11" s="133">
        <v>1238.934186</v>
      </c>
      <c r="DI11" s="133">
        <v>18.225335999999999</v>
      </c>
      <c r="DJ11" s="133">
        <v>1877.3995080000002</v>
      </c>
      <c r="DK11" s="133"/>
      <c r="DL11" s="133">
        <v>223.05935120000007</v>
      </c>
      <c r="DM11" s="133">
        <v>98.935368000000011</v>
      </c>
      <c r="DN11" s="133"/>
      <c r="DO11" s="133">
        <v>8.6883047999999974</v>
      </c>
      <c r="DP11" s="133">
        <v>876.1941690000001</v>
      </c>
      <c r="DQ11" s="133">
        <v>364.11122735499998</v>
      </c>
      <c r="DR11" s="133">
        <v>322.34933748403586</v>
      </c>
      <c r="DS11" s="133">
        <v>14744.625999999998</v>
      </c>
      <c r="DT11" s="133">
        <v>5056.9016742000003</v>
      </c>
      <c r="DU11" s="133">
        <v>10861.37625324</v>
      </c>
      <c r="DV11" s="39"/>
    </row>
    <row r="12" spans="1:126">
      <c r="A12" s="12" t="s">
        <v>117</v>
      </c>
      <c r="B12" s="133">
        <f t="shared" si="0"/>
        <v>164.90556346266561</v>
      </c>
      <c r="C12" s="133">
        <v>852.86683200000004</v>
      </c>
      <c r="D12" s="133">
        <v>185.515254</v>
      </c>
      <c r="E12" s="133">
        <v>194.922585</v>
      </c>
      <c r="F12" s="133">
        <v>19.366485000000001</v>
      </c>
      <c r="G12" s="133">
        <v>997.22943539999994</v>
      </c>
      <c r="H12" s="133">
        <v>345.94309665588514</v>
      </c>
      <c r="I12" s="133">
        <v>7.3001310000000004</v>
      </c>
      <c r="J12" s="133">
        <v>107.106342</v>
      </c>
      <c r="K12" s="133">
        <v>1061.7733020000001</v>
      </c>
      <c r="L12" s="133">
        <v>2028.9702</v>
      </c>
      <c r="M12" s="133">
        <v>117.64102499999998</v>
      </c>
      <c r="N12" s="133">
        <v>223.01287799999997</v>
      </c>
      <c r="O12" s="133">
        <v>729.94724999999994</v>
      </c>
      <c r="P12" s="133">
        <v>2675.0150065122593</v>
      </c>
      <c r="Q12" s="133">
        <v>8.9608679999999978</v>
      </c>
      <c r="R12" s="133">
        <v>6.480877979999998</v>
      </c>
      <c r="S12" s="133">
        <v>20.655828</v>
      </c>
      <c r="T12" s="133">
        <v>3.5242920000000004</v>
      </c>
      <c r="U12" s="133">
        <v>851.61983852399999</v>
      </c>
      <c r="V12" s="133">
        <v>105.47628389999998</v>
      </c>
      <c r="W12" s="133">
        <v>248.75056559999993</v>
      </c>
      <c r="X12" s="133">
        <v>183.49365900000001</v>
      </c>
      <c r="Y12" s="133"/>
      <c r="Z12" s="133">
        <v>8.9254143599999995</v>
      </c>
      <c r="AA12" s="133">
        <v>1031.8145811000002</v>
      </c>
      <c r="AB12" s="133">
        <v>275.84752435199999</v>
      </c>
      <c r="AC12" s="133">
        <v>487.18585958005247</v>
      </c>
      <c r="AD12" s="133">
        <v>13420.823999999999</v>
      </c>
      <c r="AE12" s="133">
        <v>2623.8986319999995</v>
      </c>
      <c r="AF12" s="133">
        <v>6791.030810964</v>
      </c>
      <c r="AG12" s="25"/>
      <c r="AH12" s="133">
        <v>579.9882715</v>
      </c>
      <c r="AI12" s="133">
        <v>295.82190599999996</v>
      </c>
      <c r="AJ12" s="133">
        <v>486.26669099999998</v>
      </c>
      <c r="AK12" s="133">
        <v>33.900897000000001</v>
      </c>
      <c r="AL12" s="133">
        <v>1028.1701430000001</v>
      </c>
      <c r="AM12" s="133">
        <v>324.41434086136428</v>
      </c>
      <c r="AN12" s="133">
        <v>15.839559000000001</v>
      </c>
      <c r="AO12" s="133">
        <v>190.463223</v>
      </c>
      <c r="AP12" s="133">
        <v>2510.0070839999994</v>
      </c>
      <c r="AQ12" s="133">
        <v>2180.0300999999999</v>
      </c>
      <c r="AR12" s="133">
        <v>150.17751000000001</v>
      </c>
      <c r="AS12" s="133">
        <v>297.73287299999998</v>
      </c>
      <c r="AT12" s="133">
        <v>1422.363951</v>
      </c>
      <c r="AU12" s="133">
        <v>4544.501387394529</v>
      </c>
      <c r="AV12" s="133">
        <v>14.896586999999997</v>
      </c>
      <c r="AW12" s="133">
        <v>14.012800979999994</v>
      </c>
      <c r="AX12" s="133">
        <v>76.068602999999996</v>
      </c>
      <c r="AY12" s="133">
        <v>7.786103999999999</v>
      </c>
      <c r="AZ12" s="133">
        <v>1126.3405440000001</v>
      </c>
      <c r="BA12" s="133">
        <v>114.0557925</v>
      </c>
      <c r="BB12" s="133">
        <v>401.6869931999999</v>
      </c>
      <c r="BC12" s="133">
        <v>219.92714699999999</v>
      </c>
      <c r="BD12" s="133"/>
      <c r="BE12" s="133">
        <v>28.183707810000001</v>
      </c>
      <c r="BF12" s="133">
        <v>1543.37913</v>
      </c>
      <c r="BG12" s="133">
        <v>478.73735884799999</v>
      </c>
      <c r="BH12" s="133">
        <v>366.27952755905505</v>
      </c>
      <c r="BI12" s="133">
        <v>9007.487000000001</v>
      </c>
      <c r="BJ12" s="133">
        <v>2341.9282010000002</v>
      </c>
      <c r="BK12" s="133">
        <v>10613.198417790001</v>
      </c>
      <c r="BL12" s="25"/>
      <c r="BM12" s="133">
        <v>71.059619999999981</v>
      </c>
      <c r="BN12" s="133">
        <v>237.41558999999998</v>
      </c>
      <c r="BO12" s="133">
        <v>457.32034800000002</v>
      </c>
      <c r="BP12" s="133">
        <v>19.935429000000003</v>
      </c>
      <c r="BQ12" s="133">
        <v>846.6195451000001</v>
      </c>
      <c r="BR12" s="133">
        <v>113.72184315903465</v>
      </c>
      <c r="BS12" s="133">
        <v>0.93902099999999999</v>
      </c>
      <c r="BT12" s="133">
        <v>89.815448999999987</v>
      </c>
      <c r="BU12" s="133">
        <v>1656.2038859999998</v>
      </c>
      <c r="BV12" s="133">
        <v>2152.7682</v>
      </c>
      <c r="BW12" s="133">
        <v>345.51363300000003</v>
      </c>
      <c r="BX12" s="133">
        <v>54.140552999999997</v>
      </c>
      <c r="BY12" s="133">
        <v>2142.7023690000001</v>
      </c>
      <c r="BZ12" s="133">
        <v>7485.8757574041556</v>
      </c>
      <c r="CA12" s="133">
        <v>2.5154699999999992</v>
      </c>
      <c r="CB12" s="133">
        <v>6.0610052099999985</v>
      </c>
      <c r="CC12" s="133">
        <v>3.7995450000000002</v>
      </c>
      <c r="CD12" s="133">
        <v>5.0151360000000009</v>
      </c>
      <c r="CE12" s="133">
        <v>358.75870199999997</v>
      </c>
      <c r="CF12" s="133">
        <v>20.134103339999996</v>
      </c>
      <c r="CG12" s="133">
        <v>197.40299679999995</v>
      </c>
      <c r="CH12" s="133">
        <v>150.08005200000002</v>
      </c>
      <c r="CI12" s="133"/>
      <c r="CJ12" s="133">
        <v>11.429255250000001</v>
      </c>
      <c r="CK12" s="133">
        <v>538.0112259</v>
      </c>
      <c r="CL12" s="133">
        <v>221.20231526399996</v>
      </c>
      <c r="CM12" s="133">
        <v>179.99589895013119</v>
      </c>
      <c r="CN12" s="133">
        <v>8569.1</v>
      </c>
      <c r="CO12" s="133">
        <v>1150.5046439999999</v>
      </c>
      <c r="CP12" s="133">
        <v>8232.4248693600002</v>
      </c>
      <c r="CQ12" s="25"/>
      <c r="CR12" s="133">
        <v>512.46034299999997</v>
      </c>
      <c r="CS12" s="133">
        <v>336.82538399999993</v>
      </c>
      <c r="CT12" s="133">
        <v>289.21320000000003</v>
      </c>
      <c r="CU12" s="133">
        <v>77.143275000000003</v>
      </c>
      <c r="CV12" s="133">
        <v>1241.9782984999999</v>
      </c>
      <c r="CW12" s="133">
        <v>439.47237115297389</v>
      </c>
      <c r="CX12" s="133">
        <v>6.1872659999999993</v>
      </c>
      <c r="CY12" s="133">
        <v>81.341870999999998</v>
      </c>
      <c r="CZ12" s="133">
        <v>1722.3383579999997</v>
      </c>
      <c r="DA12" s="133">
        <v>2617.0106999999994</v>
      </c>
      <c r="DB12" s="133">
        <v>11.344638</v>
      </c>
      <c r="DC12" s="39">
        <v>660.62036999999998</v>
      </c>
      <c r="DD12" s="133">
        <v>1357.9257750000002</v>
      </c>
      <c r="DE12" s="133">
        <v>6452.1040262755523</v>
      </c>
      <c r="DF12" s="133">
        <v>10.671650999999997</v>
      </c>
      <c r="DG12" s="133">
        <v>3.8119247999999994</v>
      </c>
      <c r="DH12" s="133">
        <v>1387.965228</v>
      </c>
      <c r="DI12" s="133">
        <v>17.140755000000002</v>
      </c>
      <c r="DJ12" s="133">
        <v>2001.6938129999999</v>
      </c>
      <c r="DK12" s="133"/>
      <c r="DL12" s="133">
        <v>244.95758679999994</v>
      </c>
      <c r="DM12" s="133">
        <v>108.18364800000001</v>
      </c>
      <c r="DN12" s="133"/>
      <c r="DO12" s="133">
        <v>9.3081082199999994</v>
      </c>
      <c r="DP12" s="133">
        <v>979.44578819999992</v>
      </c>
      <c r="DQ12" s="133">
        <v>378.96006451199997</v>
      </c>
      <c r="DR12" s="133">
        <v>349.4799868766404</v>
      </c>
      <c r="DS12" s="133">
        <v>15128.49</v>
      </c>
      <c r="DT12" s="133">
        <v>5452.1061069999996</v>
      </c>
      <c r="DU12" s="133">
        <v>11678.171753219996</v>
      </c>
      <c r="DV12" s="39"/>
    </row>
    <row r="13" spans="1:126">
      <c r="A13" s="12" t="s">
        <v>118</v>
      </c>
      <c r="B13" s="133">
        <f t="shared" si="0"/>
        <v>169.42183919719454</v>
      </c>
      <c r="C13" s="133">
        <v>892.42109319999975</v>
      </c>
      <c r="D13" s="133">
        <v>191.48354040000001</v>
      </c>
      <c r="E13" s="133">
        <v>201.38547340000002</v>
      </c>
      <c r="F13" s="133">
        <v>20.240696400000001</v>
      </c>
      <c r="G13" s="133">
        <v>992.99490500000002</v>
      </c>
      <c r="H13" s="133">
        <v>356.34037393868829</v>
      </c>
      <c r="I13" s="133">
        <v>8.0267586000000009</v>
      </c>
      <c r="J13" s="133">
        <v>110.5740268</v>
      </c>
      <c r="K13" s="133">
        <v>1097.3938774000001</v>
      </c>
      <c r="L13" s="133">
        <v>2039.5185200000001</v>
      </c>
      <c r="M13" s="133">
        <v>124.56858119999998</v>
      </c>
      <c r="N13" s="133">
        <v>234.13976259999995</v>
      </c>
      <c r="O13" s="133">
        <v>760.43116400000008</v>
      </c>
      <c r="P13" s="133">
        <v>2637.4300304154922</v>
      </c>
      <c r="Q13" s="133">
        <v>10.1110256</v>
      </c>
      <c r="R13" s="133">
        <v>7.2248285480000005</v>
      </c>
      <c r="S13" s="133">
        <v>22.988199800000007</v>
      </c>
      <c r="T13" s="133">
        <v>3.7103947999999991</v>
      </c>
      <c r="U13" s="133">
        <v>879.04066603100011</v>
      </c>
      <c r="V13" s="133">
        <v>110.18961359999999</v>
      </c>
      <c r="W13" s="133">
        <v>260.18749559999998</v>
      </c>
      <c r="X13" s="133">
        <v>188.95178859999996</v>
      </c>
      <c r="Y13" s="133"/>
      <c r="Z13" s="133">
        <v>9.4225782259999988</v>
      </c>
      <c r="AA13" s="133">
        <v>1076.7911977599997</v>
      </c>
      <c r="AB13" s="133">
        <v>283.55551580399998</v>
      </c>
      <c r="AC13" s="133">
        <v>489.97787791888572</v>
      </c>
      <c r="AD13" s="133">
        <v>13617.17</v>
      </c>
      <c r="AE13" s="133">
        <v>2678.861218</v>
      </c>
      <c r="AF13" s="133">
        <v>6986.0030801649991</v>
      </c>
      <c r="AG13" s="25"/>
      <c r="AH13" s="133">
        <v>615.94781560000001</v>
      </c>
      <c r="AI13" s="133">
        <v>297.12724360000004</v>
      </c>
      <c r="AJ13" s="133">
        <v>510.49625340000006</v>
      </c>
      <c r="AK13" s="133">
        <v>35.345972000000003</v>
      </c>
      <c r="AL13" s="133">
        <v>1068.8493639999999</v>
      </c>
      <c r="AM13" s="133">
        <v>335.63013194844416</v>
      </c>
      <c r="AN13" s="133">
        <v>16.900542000000002</v>
      </c>
      <c r="AO13" s="133">
        <v>197.56453920000001</v>
      </c>
      <c r="AP13" s="133">
        <v>2576.0487998000003</v>
      </c>
      <c r="AQ13" s="133">
        <v>2198.0027200000004</v>
      </c>
      <c r="AR13" s="133">
        <v>151.8837992</v>
      </c>
      <c r="AS13" s="133">
        <v>316.20927399999999</v>
      </c>
      <c r="AT13" s="133">
        <v>1455.5881464000004</v>
      </c>
      <c r="AU13" s="133">
        <v>4462.3578982615736</v>
      </c>
      <c r="AV13" s="133">
        <v>16.813974999999999</v>
      </c>
      <c r="AW13" s="133">
        <v>17.497334898000002</v>
      </c>
      <c r="AX13" s="133">
        <v>93.182050600000025</v>
      </c>
      <c r="AY13" s="133">
        <v>8.2052198000000001</v>
      </c>
      <c r="AZ13" s="133">
        <v>1148.9198876000003</v>
      </c>
      <c r="BA13" s="133">
        <v>120.277872</v>
      </c>
      <c r="BB13" s="133">
        <v>436.5188255999999</v>
      </c>
      <c r="BC13" s="133">
        <v>227.16645779999996</v>
      </c>
      <c r="BD13" s="133"/>
      <c r="BE13" s="133">
        <v>30.414955864000003</v>
      </c>
      <c r="BF13" s="133">
        <v>1621.1155707</v>
      </c>
      <c r="BG13" s="133">
        <v>510.080633568</v>
      </c>
      <c r="BH13" s="133">
        <v>386.70217124129454</v>
      </c>
      <c r="BI13" s="133">
        <v>9255.4120000000003</v>
      </c>
      <c r="BJ13" s="133">
        <v>2308.5167841999996</v>
      </c>
      <c r="BK13" s="133">
        <v>10918.482741862003</v>
      </c>
      <c r="BL13" s="25"/>
      <c r="BM13" s="133">
        <v>71.824703599999978</v>
      </c>
      <c r="BN13" s="133">
        <v>257.72594060000006</v>
      </c>
      <c r="BO13" s="133">
        <v>472.95813860000004</v>
      </c>
      <c r="BP13" s="133">
        <v>21.299477400000001</v>
      </c>
      <c r="BQ13" s="133">
        <v>827.34655140000007</v>
      </c>
      <c r="BR13" s="133">
        <v>115.13533499490968</v>
      </c>
      <c r="BS13" s="133">
        <v>1.0467948</v>
      </c>
      <c r="BT13" s="133">
        <v>88.964240000000004</v>
      </c>
      <c r="BU13" s="133">
        <v>1699.3674774000001</v>
      </c>
      <c r="BV13" s="133">
        <v>2161.6445799999997</v>
      </c>
      <c r="BW13" s="133">
        <v>359.17846919999994</v>
      </c>
      <c r="BX13" s="133">
        <v>56.598836400000003</v>
      </c>
      <c r="BY13" s="133">
        <v>2219.7856408000002</v>
      </c>
      <c r="BZ13" s="133">
        <v>7390.9470658816308</v>
      </c>
      <c r="CA13" s="133">
        <v>2.7142084</v>
      </c>
      <c r="CB13" s="133">
        <v>6.0222264660000011</v>
      </c>
      <c r="CC13" s="133">
        <v>3.8635518000000006</v>
      </c>
      <c r="CD13" s="133">
        <v>5.0062362</v>
      </c>
      <c r="CE13" s="133">
        <v>365.37267100000014</v>
      </c>
      <c r="CF13" s="133">
        <v>20.123698320000003</v>
      </c>
      <c r="CG13" s="133">
        <v>195.03561119999995</v>
      </c>
      <c r="CH13" s="133">
        <v>150.16444539999998</v>
      </c>
      <c r="CI13" s="133"/>
      <c r="CJ13" s="133">
        <v>12.537764970000001</v>
      </c>
      <c r="CK13" s="133">
        <v>545.70411774000002</v>
      </c>
      <c r="CL13" s="133">
        <v>215.84213959200002</v>
      </c>
      <c r="CM13" s="133">
        <v>176.76689881196234</v>
      </c>
      <c r="CN13" s="133">
        <v>8748.235999999999</v>
      </c>
      <c r="CO13" s="133">
        <v>1134.1707575</v>
      </c>
      <c r="CP13" s="133">
        <v>8429.9548171759998</v>
      </c>
      <c r="CQ13" s="25"/>
      <c r="CR13" s="133">
        <v>550.88462519999996</v>
      </c>
      <c r="CS13" s="133">
        <v>365.52183260000004</v>
      </c>
      <c r="CT13" s="133">
        <v>304.17779280000002</v>
      </c>
      <c r="CU13" s="133">
        <v>79.440538200000006</v>
      </c>
      <c r="CV13" s="133">
        <v>1280.9610806000001</v>
      </c>
      <c r="CW13" s="133">
        <v>445.07648371107535</v>
      </c>
      <c r="CX13" s="133">
        <v>6.3939718000000001</v>
      </c>
      <c r="CY13" s="133">
        <v>87.274185799999998</v>
      </c>
      <c r="CZ13" s="133">
        <v>1828.4974736000001</v>
      </c>
      <c r="DA13" s="133">
        <v>2737.7812599999997</v>
      </c>
      <c r="DB13" s="133">
        <v>10.782252800000002</v>
      </c>
      <c r="DC13" s="39">
        <v>689.19717739999987</v>
      </c>
      <c r="DD13" s="133">
        <v>1409.8541344000002</v>
      </c>
      <c r="DE13" s="133">
        <v>6436.2837291067899</v>
      </c>
      <c r="DF13" s="133">
        <v>11.894305800000001</v>
      </c>
      <c r="DG13" s="133">
        <v>4.2598422080000002</v>
      </c>
      <c r="DH13" s="133">
        <v>1447.2564056000003</v>
      </c>
      <c r="DI13" s="133">
        <v>18.606577799999997</v>
      </c>
      <c r="DJ13" s="133">
        <v>2107.5535230000005</v>
      </c>
      <c r="DK13" s="133"/>
      <c r="DL13" s="133">
        <v>254.50139279999996</v>
      </c>
      <c r="DM13" s="133">
        <v>119.302644</v>
      </c>
      <c r="DN13" s="133"/>
      <c r="DO13" s="133">
        <v>7.9193622480000014</v>
      </c>
      <c r="DP13" s="133">
        <v>1097.5626164599998</v>
      </c>
      <c r="DQ13" s="133">
        <v>426.95208190400001</v>
      </c>
      <c r="DR13" s="133">
        <v>362.23760753789429</v>
      </c>
      <c r="DS13" s="133">
        <v>15705.558000000001</v>
      </c>
      <c r="DT13" s="133">
        <v>5909.1007436999989</v>
      </c>
      <c r="DU13" s="133">
        <v>12333.275896516001</v>
      </c>
      <c r="DV13" s="39"/>
    </row>
    <row r="14" spans="1:126">
      <c r="A14" s="12" t="s">
        <v>119</v>
      </c>
      <c r="B14" s="133">
        <f t="shared" si="0"/>
        <v>174.41737155921925</v>
      </c>
      <c r="C14" s="133">
        <v>981.83844799999997</v>
      </c>
      <c r="D14" s="133">
        <v>194.45174250000002</v>
      </c>
      <c r="E14" s="133">
        <v>208.51314850000006</v>
      </c>
      <c r="F14" s="133">
        <v>21.809224499999999</v>
      </c>
      <c r="G14" s="133">
        <v>1099.2111726000001</v>
      </c>
      <c r="H14" s="133">
        <v>371.01509193627339</v>
      </c>
      <c r="I14" s="133">
        <v>8.9011455000000019</v>
      </c>
      <c r="J14" s="133">
        <v>115.73379849999999</v>
      </c>
      <c r="K14" s="133">
        <v>1145.8951984999999</v>
      </c>
      <c r="L14" s="133">
        <v>2065.9948999999997</v>
      </c>
      <c r="M14" s="133">
        <v>132.87974650000004</v>
      </c>
      <c r="N14" s="133">
        <v>244.68088899999998</v>
      </c>
      <c r="O14" s="133">
        <v>794.95426850000013</v>
      </c>
      <c r="P14" s="133">
        <v>2612.362928606924</v>
      </c>
      <c r="Q14" s="133">
        <v>11.406323</v>
      </c>
      <c r="R14" s="133">
        <v>8.3645918500000018</v>
      </c>
      <c r="S14" s="133">
        <v>24.268484999999995</v>
      </c>
      <c r="T14" s="133">
        <v>3.9002440000000003</v>
      </c>
      <c r="U14" s="133">
        <v>904.38749832000019</v>
      </c>
      <c r="V14" s="133">
        <v>122.73349919999998</v>
      </c>
      <c r="W14" s="133">
        <v>277.35462539999997</v>
      </c>
      <c r="X14" s="133">
        <v>196.19388749999999</v>
      </c>
      <c r="Y14" s="133"/>
      <c r="Z14" s="133">
        <v>10.126170545000001</v>
      </c>
      <c r="AA14" s="133">
        <v>1139.0233143000003</v>
      </c>
      <c r="AB14" s="133">
        <v>297.07094840800005</v>
      </c>
      <c r="AC14" s="133">
        <v>487.78968737312215</v>
      </c>
      <c r="AD14" s="133">
        <v>13930.008</v>
      </c>
      <c r="AE14" s="133">
        <v>2810.9643936000002</v>
      </c>
      <c r="AF14" s="133">
        <v>7231.4845765150021</v>
      </c>
      <c r="AG14" s="25"/>
      <c r="AH14" s="133">
        <v>661.15682140000001</v>
      </c>
      <c r="AI14" s="133">
        <v>318.12918200000007</v>
      </c>
      <c r="AJ14" s="133">
        <v>536.48882600000013</v>
      </c>
      <c r="AK14" s="133">
        <v>37.574961500000001</v>
      </c>
      <c r="AL14" s="133">
        <v>1135.2834438</v>
      </c>
      <c r="AM14" s="133">
        <v>341.0770128985215</v>
      </c>
      <c r="AN14" s="133">
        <v>17.914382500000002</v>
      </c>
      <c r="AO14" s="133">
        <v>208.392954</v>
      </c>
      <c r="AP14" s="133">
        <v>2680.5817905000004</v>
      </c>
      <c r="AQ14" s="133">
        <v>2252.22885</v>
      </c>
      <c r="AR14" s="133">
        <v>160.40698800000004</v>
      </c>
      <c r="AS14" s="133">
        <v>330.7009865</v>
      </c>
      <c r="AT14" s="133">
        <v>1527.4317060000001</v>
      </c>
      <c r="AU14" s="133">
        <v>4300.2633758489319</v>
      </c>
      <c r="AV14" s="133">
        <v>18.688219</v>
      </c>
      <c r="AW14" s="133">
        <v>19.052556890000002</v>
      </c>
      <c r="AX14" s="133">
        <v>110.98138899999999</v>
      </c>
      <c r="AY14" s="133">
        <v>8.8471254999999989</v>
      </c>
      <c r="AZ14" s="133">
        <v>1189.0544775000001</v>
      </c>
      <c r="BA14" s="133">
        <v>134.44988959999998</v>
      </c>
      <c r="BB14" s="133">
        <v>476.02869429999998</v>
      </c>
      <c r="BC14" s="133">
        <v>241.39647299999996</v>
      </c>
      <c r="BD14" s="133"/>
      <c r="BE14" s="133">
        <v>32.907066289999996</v>
      </c>
      <c r="BF14" s="133">
        <v>1753.9397268000002</v>
      </c>
      <c r="BG14" s="133">
        <v>549.91145834400004</v>
      </c>
      <c r="BH14" s="133">
        <v>402.68615509541212</v>
      </c>
      <c r="BI14" s="133">
        <v>9558.8140000000003</v>
      </c>
      <c r="BJ14" s="133">
        <v>2375.4752736000005</v>
      </c>
      <c r="BK14" s="133">
        <v>11444.717660980003</v>
      </c>
      <c r="BL14" s="25"/>
      <c r="BM14" s="133">
        <v>77.739636199999993</v>
      </c>
      <c r="BN14" s="133">
        <v>273.49785800000006</v>
      </c>
      <c r="BO14" s="133">
        <v>474.79528500000009</v>
      </c>
      <c r="BP14" s="133">
        <v>21.212303499999997</v>
      </c>
      <c r="BQ14" s="133">
        <v>847.09704720000013</v>
      </c>
      <c r="BR14" s="133">
        <v>113.01473830462281</v>
      </c>
      <c r="BS14" s="133">
        <v>0.79544450000000011</v>
      </c>
      <c r="BT14" s="133">
        <v>94.104190500000001</v>
      </c>
      <c r="BU14" s="133">
        <v>1726.3914175</v>
      </c>
      <c r="BV14" s="133">
        <v>2195.3728000000001</v>
      </c>
      <c r="BW14" s="133">
        <v>354.96542000000011</v>
      </c>
      <c r="BX14" s="133">
        <v>56.876307499999996</v>
      </c>
      <c r="BY14" s="133">
        <v>2254.2140850000001</v>
      </c>
      <c r="BZ14" s="133">
        <v>7242.3786648997839</v>
      </c>
      <c r="CA14" s="133">
        <v>2.7199070000000001</v>
      </c>
      <c r="CB14" s="133">
        <v>5.9555024250000033</v>
      </c>
      <c r="CC14" s="133">
        <v>4.1527874999999996</v>
      </c>
      <c r="CD14" s="133">
        <v>5.0805809999999987</v>
      </c>
      <c r="CE14" s="133">
        <v>373.44431150000003</v>
      </c>
      <c r="CF14" s="133">
        <v>22.115764319999997</v>
      </c>
      <c r="CG14" s="133">
        <v>195.61013539999999</v>
      </c>
      <c r="CH14" s="133">
        <v>150.15804349999996</v>
      </c>
      <c r="CI14" s="133"/>
      <c r="CJ14" s="133">
        <v>11.38709188</v>
      </c>
      <c r="CK14" s="133">
        <v>549.3916380500001</v>
      </c>
      <c r="CL14" s="133">
        <v>211.91050692000002</v>
      </c>
      <c r="CM14" s="133">
        <v>172.17783191230205</v>
      </c>
      <c r="CN14" s="133">
        <v>8818.6589999999997</v>
      </c>
      <c r="CO14" s="133">
        <v>1156.9664831999999</v>
      </c>
      <c r="CP14" s="133">
        <v>8554.514974355001</v>
      </c>
      <c r="CQ14" s="25"/>
      <c r="CR14" s="133">
        <v>604.62500440000008</v>
      </c>
      <c r="CS14" s="133">
        <v>370.30574950000005</v>
      </c>
      <c r="CT14" s="133">
        <v>312.25180600000004</v>
      </c>
      <c r="CU14" s="133">
        <v>81.95239149999999</v>
      </c>
      <c r="CV14" s="133">
        <v>1421.2084902000001</v>
      </c>
      <c r="CW14" s="133">
        <v>460.95625276067926</v>
      </c>
      <c r="CX14" s="133">
        <v>6.6066460000000005</v>
      </c>
      <c r="CY14" s="133">
        <v>92.625393000000003</v>
      </c>
      <c r="CZ14" s="133">
        <v>1932.2832455000002</v>
      </c>
      <c r="DA14" s="133">
        <v>2763.2580499999999</v>
      </c>
      <c r="DB14" s="133">
        <v>11.706134000000002</v>
      </c>
      <c r="DC14" s="39">
        <v>725.69387600000016</v>
      </c>
      <c r="DD14" s="133">
        <v>1480.6625405000002</v>
      </c>
      <c r="DE14" s="133">
        <v>6309.2115289050853</v>
      </c>
      <c r="DF14" s="133">
        <v>13.545514999999998</v>
      </c>
      <c r="DG14" s="133">
        <v>4.9728651200000007</v>
      </c>
      <c r="DH14" s="133">
        <v>1510.3532829999999</v>
      </c>
      <c r="DI14" s="133">
        <v>20.582970499999998</v>
      </c>
      <c r="DJ14" s="133">
        <v>2154.0339950000002</v>
      </c>
      <c r="DK14" s="133"/>
      <c r="DL14" s="133">
        <v>275.80475530000001</v>
      </c>
      <c r="DM14" s="133">
        <v>134.07223799999997</v>
      </c>
      <c r="DN14" s="133"/>
      <c r="DO14" s="133">
        <v>8.8931775500000008</v>
      </c>
      <c r="DP14" s="133">
        <v>1185.5399363000004</v>
      </c>
      <c r="DQ14" s="133">
        <v>446.52592952400005</v>
      </c>
      <c r="DR14" s="133">
        <v>372.01461632155917</v>
      </c>
      <c r="DS14" s="133">
        <v>16167.962</v>
      </c>
      <c r="DT14" s="133">
        <v>6495.7842048000011</v>
      </c>
      <c r="DU14" s="133">
        <v>12809.339812470002</v>
      </c>
      <c r="DV14" s="39"/>
    </row>
    <row r="15" spans="1:126">
      <c r="A15" s="12" t="s">
        <v>120</v>
      </c>
      <c r="B15" s="133">
        <f t="shared" si="0"/>
        <v>183.26148166627252</v>
      </c>
      <c r="C15" s="133">
        <v>1044.7990331999999</v>
      </c>
      <c r="D15" s="133">
        <v>206.87586369999997</v>
      </c>
      <c r="E15" s="133">
        <v>224.2011838</v>
      </c>
      <c r="F15" s="133">
        <v>23.859003299999991</v>
      </c>
      <c r="G15" s="133">
        <v>1188.9687222000002</v>
      </c>
      <c r="H15" s="133">
        <v>398.03075980012744</v>
      </c>
      <c r="I15" s="133">
        <v>9.9635832999999998</v>
      </c>
      <c r="J15" s="133">
        <v>125.2672113</v>
      </c>
      <c r="K15" s="133">
        <v>1233.0100937000002</v>
      </c>
      <c r="L15" s="133">
        <v>2164.4243499999998</v>
      </c>
      <c r="M15" s="133">
        <v>146.47332370000001</v>
      </c>
      <c r="N15" s="133">
        <v>264.87789899999996</v>
      </c>
      <c r="O15" s="133">
        <v>851.22350389999997</v>
      </c>
      <c r="P15" s="133">
        <v>2657.6072004755033</v>
      </c>
      <c r="Q15" s="133">
        <v>12.809308600000001</v>
      </c>
      <c r="R15" s="133">
        <v>9.9687728139999994</v>
      </c>
      <c r="S15" s="133">
        <v>26.354507299999995</v>
      </c>
      <c r="T15" s="133">
        <v>4.1714618000000003</v>
      </c>
      <c r="U15" s="133">
        <v>965.47396540649993</v>
      </c>
      <c r="V15" s="133">
        <v>123.00831399999998</v>
      </c>
      <c r="W15" s="133">
        <v>311.81189760000001</v>
      </c>
      <c r="X15" s="133">
        <v>210.61628389999996</v>
      </c>
      <c r="Y15" s="133"/>
      <c r="Z15" s="133">
        <v>11.376591545000002</v>
      </c>
      <c r="AA15" s="133">
        <v>1218.1882178400001</v>
      </c>
      <c r="AB15" s="133">
        <v>309.71747667</v>
      </c>
      <c r="AC15" s="133">
        <v>513.89515027322409</v>
      </c>
      <c r="AD15" s="133">
        <v>14147.670999999998</v>
      </c>
      <c r="AE15" s="133">
        <v>2924.8445797999993</v>
      </c>
      <c r="AF15" s="133">
        <v>7709.1351249055006</v>
      </c>
      <c r="AG15" s="25"/>
      <c r="AH15" s="133">
        <v>743.48306500000001</v>
      </c>
      <c r="AI15" s="133">
        <v>342.88366749999994</v>
      </c>
      <c r="AJ15" s="133">
        <v>583.48853640000004</v>
      </c>
      <c r="AK15" s="133">
        <v>40.411567899999987</v>
      </c>
      <c r="AL15" s="133">
        <v>1209.2038266000002</v>
      </c>
      <c r="AM15" s="133">
        <v>367.00503921840908</v>
      </c>
      <c r="AN15" s="133">
        <v>19.800973499999998</v>
      </c>
      <c r="AO15" s="133">
        <v>222.70813509999996</v>
      </c>
      <c r="AP15" s="133">
        <v>2855.6108987999996</v>
      </c>
      <c r="AQ15" s="133">
        <v>2365.0572000000002</v>
      </c>
      <c r="AR15" s="133">
        <v>174.43572959999997</v>
      </c>
      <c r="AS15" s="133">
        <v>359.31571059999993</v>
      </c>
      <c r="AT15" s="133">
        <v>1630.4531353000002</v>
      </c>
      <c r="AU15" s="133">
        <v>4471.4197163963654</v>
      </c>
      <c r="AV15" s="133">
        <v>21.756257600000005</v>
      </c>
      <c r="AW15" s="133">
        <v>21.494258038000002</v>
      </c>
      <c r="AX15" s="133">
        <v>133.84408839999998</v>
      </c>
      <c r="AY15" s="133">
        <v>9.9834339000000014</v>
      </c>
      <c r="AZ15" s="133">
        <v>1251.6909261999999</v>
      </c>
      <c r="BA15" s="133">
        <v>134.57919800000002</v>
      </c>
      <c r="BB15" s="133">
        <v>525.97573760000012</v>
      </c>
      <c r="BC15" s="133">
        <v>258.06488949999994</v>
      </c>
      <c r="BD15" s="133"/>
      <c r="BE15" s="133">
        <v>37.439536068000002</v>
      </c>
      <c r="BF15" s="133">
        <v>1891.7587770399998</v>
      </c>
      <c r="BG15" s="133">
        <v>582.18264257999999</v>
      </c>
      <c r="BH15" s="133">
        <v>442.40437158469945</v>
      </c>
      <c r="BI15" s="133">
        <v>9879.219000000001</v>
      </c>
      <c r="BJ15" s="133">
        <v>2507.4567035999994</v>
      </c>
      <c r="BK15" s="133">
        <v>12220.197721446</v>
      </c>
      <c r="BL15" s="25"/>
      <c r="BM15" s="133">
        <v>86.288785700000005</v>
      </c>
      <c r="BN15" s="133">
        <v>298.89615579999997</v>
      </c>
      <c r="BO15" s="133">
        <v>507.03111470000005</v>
      </c>
      <c r="BP15" s="133">
        <v>22.326253399999988</v>
      </c>
      <c r="BQ15" s="133">
        <v>892.20918360000007</v>
      </c>
      <c r="BR15" s="133">
        <v>119.53876766187626</v>
      </c>
      <c r="BS15" s="133">
        <v>0.96842569999999994</v>
      </c>
      <c r="BT15" s="133">
        <v>90.876046799999983</v>
      </c>
      <c r="BU15" s="133">
        <v>1837.4013119000001</v>
      </c>
      <c r="BV15" s="133">
        <v>2289.1995499999998</v>
      </c>
      <c r="BW15" s="133">
        <v>378.47579330000002</v>
      </c>
      <c r="BX15" s="133">
        <v>72.753866899999991</v>
      </c>
      <c r="BY15" s="133">
        <v>2382.4080422999996</v>
      </c>
      <c r="BZ15" s="133">
        <v>7442.3460983272471</v>
      </c>
      <c r="CA15" s="133">
        <v>2.9137845000000002</v>
      </c>
      <c r="CB15" s="133">
        <v>6.2204123739999986</v>
      </c>
      <c r="CC15" s="133">
        <v>4.3671319999999998</v>
      </c>
      <c r="CD15" s="133">
        <v>5.2178719999999998</v>
      </c>
      <c r="CE15" s="133">
        <v>388.05796149999992</v>
      </c>
      <c r="CF15" s="133">
        <v>22.248278000000006</v>
      </c>
      <c r="CG15" s="133">
        <v>228.03762559999998</v>
      </c>
      <c r="CH15" s="133">
        <v>160.47508619999996</v>
      </c>
      <c r="CI15" s="133"/>
      <c r="CJ15" s="133">
        <v>11.752547730000002</v>
      </c>
      <c r="CK15" s="133">
        <v>562.71176412000011</v>
      </c>
      <c r="CL15" s="133">
        <v>213.63081053999997</v>
      </c>
      <c r="CM15" s="133">
        <v>177.87653688524591</v>
      </c>
      <c r="CN15" s="133">
        <v>8906.9290000000001</v>
      </c>
      <c r="CO15" s="133">
        <v>1221.6005911999998</v>
      </c>
      <c r="CP15" s="133">
        <v>9022.0531212239985</v>
      </c>
      <c r="CQ15" s="25"/>
      <c r="CR15" s="133">
        <v>613.26009939999994</v>
      </c>
      <c r="CS15" s="133">
        <v>386.99737229999999</v>
      </c>
      <c r="CT15" s="133">
        <v>342.93754769999998</v>
      </c>
      <c r="CU15" s="133">
        <v>85.215789999999956</v>
      </c>
      <c r="CV15" s="133">
        <v>1546.1371520000002</v>
      </c>
      <c r="CW15" s="133">
        <v>502.93117446826648</v>
      </c>
      <c r="CX15" s="133">
        <v>7.1419623000000012</v>
      </c>
      <c r="CY15" s="133">
        <v>96.061307099999993</v>
      </c>
      <c r="CZ15" s="133">
        <v>2124.7656869999996</v>
      </c>
      <c r="DA15" s="133">
        <v>2942.4260799999993</v>
      </c>
      <c r="DB15" s="133">
        <v>12.866024600000001</v>
      </c>
      <c r="DC15" s="39">
        <v>801.65371989999994</v>
      </c>
      <c r="DD15" s="133">
        <v>1531.6425201</v>
      </c>
      <c r="DE15" s="133">
        <v>6398.5700942515068</v>
      </c>
      <c r="DF15" s="133">
        <v>16.149881000000004</v>
      </c>
      <c r="DG15" s="133">
        <v>5.6563859329999993</v>
      </c>
      <c r="DH15" s="133">
        <v>1597.7620328999997</v>
      </c>
      <c r="DI15" s="133">
        <v>22.859383800000003</v>
      </c>
      <c r="DJ15" s="133">
        <v>2392.1291646999998</v>
      </c>
      <c r="DK15" s="133"/>
      <c r="DL15" s="133">
        <v>296.90097919999999</v>
      </c>
      <c r="DM15" s="133">
        <v>147.04473739999997</v>
      </c>
      <c r="DN15" s="133"/>
      <c r="DO15" s="133">
        <v>9.871972781000002</v>
      </c>
      <c r="DP15" s="133">
        <v>1301.66268485</v>
      </c>
      <c r="DQ15" s="133">
        <v>471.50033616000002</v>
      </c>
      <c r="DR15" s="133">
        <v>404.85058060109293</v>
      </c>
      <c r="DS15" s="133">
        <v>16808.868000000002</v>
      </c>
      <c r="DT15" s="133">
        <v>6872.013694199999</v>
      </c>
      <c r="DU15" s="133">
        <v>13824.844254363998</v>
      </c>
      <c r="DV15" s="39"/>
    </row>
    <row r="16" spans="1:126">
      <c r="A16" s="12" t="s">
        <v>121</v>
      </c>
      <c r="B16" s="133">
        <f t="shared" si="0"/>
        <v>190.99221831293474</v>
      </c>
      <c r="C16" s="133">
        <v>1058.8193691000001</v>
      </c>
      <c r="D16" s="133">
        <v>216.8476905</v>
      </c>
      <c r="E16" s="133">
        <v>238.21816620000001</v>
      </c>
      <c r="F16" s="133">
        <v>25.312759499999999</v>
      </c>
      <c r="G16" s="133">
        <v>1299.0405106000003</v>
      </c>
      <c r="H16" s="133">
        <v>422.42484147324569</v>
      </c>
      <c r="I16" s="133">
        <v>10.799325599999998</v>
      </c>
      <c r="J16" s="133">
        <v>132.81433409999997</v>
      </c>
      <c r="K16" s="133">
        <v>1314.1760561999999</v>
      </c>
      <c r="L16" s="133">
        <v>2239.0640999999996</v>
      </c>
      <c r="M16" s="133">
        <v>158.99416050000002</v>
      </c>
      <c r="N16" s="133">
        <v>283.04655539999999</v>
      </c>
      <c r="O16" s="133">
        <v>905.72571809999977</v>
      </c>
      <c r="P16" s="133">
        <v>2754.8716437266057</v>
      </c>
      <c r="Q16" s="133">
        <v>14.352975000000001</v>
      </c>
      <c r="R16" s="133">
        <v>11.314251459000001</v>
      </c>
      <c r="S16" s="133">
        <v>28.379143800000001</v>
      </c>
      <c r="T16" s="133">
        <v>4.4074674000000007</v>
      </c>
      <c r="U16" s="133">
        <v>1010.0570252472</v>
      </c>
      <c r="V16" s="133">
        <v>129.649644</v>
      </c>
      <c r="W16" s="133">
        <v>318.29044199999998</v>
      </c>
      <c r="X16" s="133">
        <v>224.2052463</v>
      </c>
      <c r="Y16" s="133"/>
      <c r="Z16" s="133">
        <v>12.688854275999999</v>
      </c>
      <c r="AA16" s="133">
        <v>1294.47332259</v>
      </c>
      <c r="AB16" s="133">
        <v>333.36669440000003</v>
      </c>
      <c r="AC16" s="133">
        <v>542.41388494318187</v>
      </c>
      <c r="AD16" s="133">
        <v>14350.589</v>
      </c>
      <c r="AE16" s="133">
        <v>2898.8081360999995</v>
      </c>
      <c r="AF16" s="133">
        <v>8124.8771521721983</v>
      </c>
      <c r="AG16" s="25"/>
      <c r="AH16" s="133">
        <v>755.52808619999996</v>
      </c>
      <c r="AI16" s="133">
        <v>371.31367139999998</v>
      </c>
      <c r="AJ16" s="133">
        <v>622.15509509999993</v>
      </c>
      <c r="AK16" s="133">
        <v>43.739035200000011</v>
      </c>
      <c r="AL16" s="133">
        <v>1305.2170250000004</v>
      </c>
      <c r="AM16" s="133">
        <v>388.56228765268793</v>
      </c>
      <c r="AN16" s="133">
        <v>21.857740799999998</v>
      </c>
      <c r="AO16" s="133">
        <v>240.45281399999996</v>
      </c>
      <c r="AP16" s="133">
        <v>2977.9773344999994</v>
      </c>
      <c r="AQ16" s="133">
        <v>2503.6004699999999</v>
      </c>
      <c r="AR16" s="133">
        <v>190.99761450000003</v>
      </c>
      <c r="AS16" s="133">
        <v>375.82712999999995</v>
      </c>
      <c r="AT16" s="133">
        <v>1779.6599646</v>
      </c>
      <c r="AU16" s="133">
        <v>4709.8717910931655</v>
      </c>
      <c r="AV16" s="133">
        <v>24.173354100000001</v>
      </c>
      <c r="AW16" s="133">
        <v>24.176018601000006</v>
      </c>
      <c r="AX16" s="133">
        <v>156.94941360000001</v>
      </c>
      <c r="AY16" s="133">
        <v>10.959784499999998</v>
      </c>
      <c r="AZ16" s="133">
        <v>1304.8223328000001</v>
      </c>
      <c r="BA16" s="133">
        <v>140.97403800000001</v>
      </c>
      <c r="BB16" s="133">
        <v>552.03451410000002</v>
      </c>
      <c r="BC16" s="133">
        <v>276.69738810000001</v>
      </c>
      <c r="BD16" s="133"/>
      <c r="BE16" s="133">
        <v>41.107906707000005</v>
      </c>
      <c r="BF16" s="133">
        <v>2019.1117505999998</v>
      </c>
      <c r="BG16" s="133">
        <v>648.05783488000009</v>
      </c>
      <c r="BH16" s="133">
        <v>488.59641335227275</v>
      </c>
      <c r="BI16" s="133">
        <v>10141.925999999999</v>
      </c>
      <c r="BJ16" s="133">
        <v>2518.4526637999998</v>
      </c>
      <c r="BK16" s="133">
        <v>12985.578819107999</v>
      </c>
      <c r="BL16" s="25"/>
      <c r="BM16" s="133">
        <v>83.081118899999979</v>
      </c>
      <c r="BN16" s="133">
        <v>271.86006749999996</v>
      </c>
      <c r="BO16" s="133">
        <v>519.8632824</v>
      </c>
      <c r="BP16" s="133">
        <v>23.298926700000006</v>
      </c>
      <c r="BQ16" s="133">
        <v>970.40833260000034</v>
      </c>
      <c r="BR16" s="133">
        <v>118.12491688952696</v>
      </c>
      <c r="BS16" s="133">
        <v>1.1099633999999998</v>
      </c>
      <c r="BT16" s="133">
        <v>96.802351799999997</v>
      </c>
      <c r="BU16" s="133">
        <v>1914.8222982</v>
      </c>
      <c r="BV16" s="133">
        <v>2387.59899</v>
      </c>
      <c r="BW16" s="133">
        <v>400.15063830000008</v>
      </c>
      <c r="BX16" s="133">
        <v>66.007491899999991</v>
      </c>
      <c r="BY16" s="133">
        <v>2405.9575490999996</v>
      </c>
      <c r="BZ16" s="133">
        <v>7827.2634029885949</v>
      </c>
      <c r="CA16" s="133">
        <v>3.3225297</v>
      </c>
      <c r="CB16" s="133">
        <v>7.3490176199999988</v>
      </c>
      <c r="CC16" s="133">
        <v>4.5679262999999999</v>
      </c>
      <c r="CD16" s="133">
        <v>5.6351987999999995</v>
      </c>
      <c r="CE16" s="133">
        <v>396.93998820000002</v>
      </c>
      <c r="CF16" s="133">
        <v>23.147553600000002</v>
      </c>
      <c r="CG16" s="133">
        <v>226.02082379999999</v>
      </c>
      <c r="CH16" s="133">
        <v>172.6567206</v>
      </c>
      <c r="CI16" s="133"/>
      <c r="CJ16" s="133">
        <v>12.770997456000002</v>
      </c>
      <c r="CK16" s="133">
        <v>576.30815991000009</v>
      </c>
      <c r="CL16" s="133">
        <v>228.87690944000002</v>
      </c>
      <c r="CM16" s="133">
        <v>181.66015625000003</v>
      </c>
      <c r="CN16" s="133">
        <v>9014.2789999999986</v>
      </c>
      <c r="CO16" s="133">
        <v>1261.9578466999999</v>
      </c>
      <c r="CP16" s="133">
        <v>9267.0220978859979</v>
      </c>
      <c r="CQ16" s="25"/>
      <c r="CR16" s="133">
        <v>632.14773720000005</v>
      </c>
      <c r="CS16" s="133">
        <v>410.96468490000001</v>
      </c>
      <c r="CT16" s="133">
        <v>376.24079010000003</v>
      </c>
      <c r="CU16" s="133">
        <v>88.942809900000015</v>
      </c>
      <c r="CV16" s="133">
        <v>1693.5623082000002</v>
      </c>
      <c r="CW16" s="133">
        <v>550.48030958720915</v>
      </c>
      <c r="CX16" s="133">
        <v>7.581315</v>
      </c>
      <c r="CY16" s="133">
        <v>98.406940800000015</v>
      </c>
      <c r="CZ16" s="133">
        <v>2331.5929455</v>
      </c>
      <c r="DA16" s="133">
        <v>3022.6629299999995</v>
      </c>
      <c r="DB16" s="133">
        <v>14.980089600000001</v>
      </c>
      <c r="DC16" s="39">
        <v>863.57507879999991</v>
      </c>
      <c r="DD16" s="133">
        <v>1658.5723791</v>
      </c>
      <c r="DE16" s="133">
        <v>6676.8775973356142</v>
      </c>
      <c r="DF16" s="133">
        <v>18.192211799999999</v>
      </c>
      <c r="DG16" s="133">
        <v>6.4669794630000004</v>
      </c>
      <c r="DH16" s="133">
        <v>1727.1913764000001</v>
      </c>
      <c r="DI16" s="133">
        <v>8.9636168999999981</v>
      </c>
      <c r="DJ16" s="133">
        <v>2581.2817149000002</v>
      </c>
      <c r="DK16" s="133"/>
      <c r="DL16" s="133">
        <v>334.39769129999991</v>
      </c>
      <c r="DM16" s="133">
        <v>161.73668280000001</v>
      </c>
      <c r="DN16" s="133"/>
      <c r="DO16" s="133">
        <v>10.897499949000002</v>
      </c>
      <c r="DP16" s="133">
        <v>1437.9003200099999</v>
      </c>
      <c r="DQ16" s="133">
        <v>518.67198656000016</v>
      </c>
      <c r="DR16" s="133">
        <v>435.17933238636363</v>
      </c>
      <c r="DS16" s="133">
        <v>17281.963</v>
      </c>
      <c r="DT16" s="133">
        <v>6769.3665985999987</v>
      </c>
      <c r="DU16" s="133">
        <v>14826.150365922002</v>
      </c>
      <c r="DV16" s="39"/>
    </row>
    <row r="17" spans="1:126">
      <c r="A17" s="12" t="s">
        <v>122</v>
      </c>
      <c r="B17" s="133">
        <f t="shared" si="0"/>
        <v>204.61275939589274</v>
      </c>
      <c r="C17" s="133">
        <v>1126.2138875999999</v>
      </c>
      <c r="D17" s="133">
        <v>235.96089479999998</v>
      </c>
      <c r="E17" s="133">
        <v>260.5248368</v>
      </c>
      <c r="F17" s="133">
        <v>27.927154399999999</v>
      </c>
      <c r="G17" s="133">
        <v>1286.2937051999997</v>
      </c>
      <c r="H17" s="133">
        <v>464.82196277822504</v>
      </c>
      <c r="I17" s="133">
        <v>12.134128800000001</v>
      </c>
      <c r="J17" s="133">
        <v>145.44510080000001</v>
      </c>
      <c r="K17" s="133">
        <v>1434.5911359999998</v>
      </c>
      <c r="L17" s="133">
        <v>2388.2444799999998</v>
      </c>
      <c r="M17" s="133">
        <v>176.97739119999997</v>
      </c>
      <c r="N17" s="133">
        <v>310.61409039999995</v>
      </c>
      <c r="O17" s="133">
        <v>982.60827840000013</v>
      </c>
      <c r="P17" s="133">
        <v>2946.2431481892208</v>
      </c>
      <c r="Q17" s="133">
        <v>15.517896800000001</v>
      </c>
      <c r="R17" s="133">
        <v>12.841304687999996</v>
      </c>
      <c r="S17" s="133">
        <v>31.097460399999996</v>
      </c>
      <c r="T17" s="133">
        <v>4.8700960000000002</v>
      </c>
      <c r="U17" s="133">
        <v>1095.4270248959999</v>
      </c>
      <c r="V17" s="133">
        <v>135.69326099999998</v>
      </c>
      <c r="W17" s="133">
        <v>345.41046149999994</v>
      </c>
      <c r="X17" s="133">
        <v>244.3349299999999</v>
      </c>
      <c r="Y17" s="133"/>
      <c r="Z17" s="133">
        <v>14.164990456000004</v>
      </c>
      <c r="AA17" s="133">
        <v>1409.0498542799999</v>
      </c>
      <c r="AB17" s="133">
        <v>348.24418610200001</v>
      </c>
      <c r="AC17" s="133">
        <v>617.67751032329534</v>
      </c>
      <c r="AD17" s="133">
        <v>14507.741000000002</v>
      </c>
      <c r="AE17" s="133">
        <v>2937.6680999999999</v>
      </c>
      <c r="AF17" s="133">
        <v>8802.3310491200009</v>
      </c>
      <c r="AG17" s="25"/>
      <c r="AH17" s="133">
        <v>813.61866809999992</v>
      </c>
      <c r="AI17" s="133">
        <v>405.22519240000003</v>
      </c>
      <c r="AJ17" s="133">
        <v>696.36996719999991</v>
      </c>
      <c r="AK17" s="133">
        <v>48.501728800000002</v>
      </c>
      <c r="AL17" s="133">
        <v>1341.3144402</v>
      </c>
      <c r="AM17" s="133">
        <v>432.09602376355986</v>
      </c>
      <c r="AN17" s="133">
        <v>23.945692800000003</v>
      </c>
      <c r="AO17" s="133">
        <v>261.88150639999998</v>
      </c>
      <c r="AP17" s="133">
        <v>3247.8195863999995</v>
      </c>
      <c r="AQ17" s="133">
        <v>2704.1682399999995</v>
      </c>
      <c r="AR17" s="133">
        <v>217.8150436</v>
      </c>
      <c r="AS17" s="133">
        <v>431.65020679999992</v>
      </c>
      <c r="AT17" s="133">
        <v>2019.0643228000001</v>
      </c>
      <c r="AU17" s="133">
        <v>5033.2958398022874</v>
      </c>
      <c r="AV17" s="133">
        <v>27.816470400000004</v>
      </c>
      <c r="AW17" s="133">
        <v>29.374363511999995</v>
      </c>
      <c r="AX17" s="133">
        <v>168.46262919999998</v>
      </c>
      <c r="AY17" s="133">
        <v>12.2653684</v>
      </c>
      <c r="AZ17" s="133">
        <v>1432.8581407999998</v>
      </c>
      <c r="BA17" s="133">
        <v>147.99409800000001</v>
      </c>
      <c r="BB17" s="133">
        <v>632.98014650000005</v>
      </c>
      <c r="BC17" s="133">
        <v>308.35613679999989</v>
      </c>
      <c r="BD17" s="133"/>
      <c r="BE17" s="133">
        <v>47.163369496000001</v>
      </c>
      <c r="BF17" s="133">
        <v>2179.0110831599995</v>
      </c>
      <c r="BG17" s="133">
        <v>696.73433045600007</v>
      </c>
      <c r="BH17" s="133">
        <v>559.13787894047744</v>
      </c>
      <c r="BI17" s="133">
        <v>10344.052</v>
      </c>
      <c r="BJ17" s="133">
        <v>2632.9922999999999</v>
      </c>
      <c r="BK17" s="133">
        <v>14261.749048967997</v>
      </c>
      <c r="BL17" s="25"/>
      <c r="BM17" s="133">
        <v>87.872178500000004</v>
      </c>
      <c r="BN17" s="133">
        <v>302.33334599999995</v>
      </c>
      <c r="BO17" s="133">
        <v>566.47596839999994</v>
      </c>
      <c r="BP17" s="133">
        <v>24.298300399999999</v>
      </c>
      <c r="BQ17" s="133">
        <v>966.26862359999984</v>
      </c>
      <c r="BR17" s="133">
        <v>130.69738477555893</v>
      </c>
      <c r="BS17" s="133">
        <v>1.4104303999999999</v>
      </c>
      <c r="BT17" s="133">
        <v>105.1165948</v>
      </c>
      <c r="BU17" s="133">
        <v>2122.357794</v>
      </c>
      <c r="BV17" s="133">
        <v>2620.2065199999997</v>
      </c>
      <c r="BW17" s="133">
        <v>441.21014200000008</v>
      </c>
      <c r="BX17" s="133">
        <v>78.191921199999982</v>
      </c>
      <c r="BY17" s="133">
        <v>2713.0577464000003</v>
      </c>
      <c r="BZ17" s="133">
        <v>8560.5414910807649</v>
      </c>
      <c r="CA17" s="133">
        <v>4.2534280000000004</v>
      </c>
      <c r="CB17" s="133">
        <v>7.1266423320000003</v>
      </c>
      <c r="CC17" s="133">
        <v>5.2448403999999993</v>
      </c>
      <c r="CD17" s="133">
        <v>5.9421495999999987</v>
      </c>
      <c r="CE17" s="133">
        <v>442.45928999999995</v>
      </c>
      <c r="CF17" s="133">
        <v>23.559491099999995</v>
      </c>
      <c r="CG17" s="133">
        <v>212.8606532</v>
      </c>
      <c r="CH17" s="133">
        <v>185.79890599999996</v>
      </c>
      <c r="CI17" s="133"/>
      <c r="CJ17" s="133">
        <v>14.460532548000002</v>
      </c>
      <c r="CK17" s="133">
        <v>611.16099664000012</v>
      </c>
      <c r="CL17" s="133">
        <v>219.56973886600005</v>
      </c>
      <c r="CM17" s="133">
        <v>206.65424514049752</v>
      </c>
      <c r="CN17" s="133">
        <v>9207.1119999999992</v>
      </c>
      <c r="CO17" s="133">
        <v>1259.7609750000001</v>
      </c>
      <c r="CP17" s="133">
        <v>10251.105549119999</v>
      </c>
      <c r="CQ17" s="25"/>
      <c r="CR17" s="133">
        <v>683.06819559999985</v>
      </c>
      <c r="CS17" s="133">
        <v>450.01900719999998</v>
      </c>
      <c r="CT17" s="133">
        <v>417.66291159999992</v>
      </c>
      <c r="CU17" s="133">
        <v>93.932767200000001</v>
      </c>
      <c r="CV17" s="133">
        <v>1753.9157033999998</v>
      </c>
      <c r="CW17" s="133">
        <v>580.38530960543972</v>
      </c>
      <c r="CX17" s="133">
        <v>8.1700604000000006</v>
      </c>
      <c r="CY17" s="133">
        <v>107.93587439999999</v>
      </c>
      <c r="CZ17" s="133">
        <v>2623.80375</v>
      </c>
      <c r="DA17" s="133">
        <v>3348.9815999999996</v>
      </c>
      <c r="DB17" s="133">
        <v>17.399524799999998</v>
      </c>
      <c r="DC17" s="39">
        <v>1006.3294407999998</v>
      </c>
      <c r="DD17" s="133">
        <v>1798.06158</v>
      </c>
      <c r="DE17" s="133">
        <v>7360.1527201292738</v>
      </c>
      <c r="DF17" s="133">
        <v>21.986586000000006</v>
      </c>
      <c r="DG17" s="133">
        <v>7.7249367879999991</v>
      </c>
      <c r="DH17" s="133">
        <v>2038.4640656000001</v>
      </c>
      <c r="DI17" s="133">
        <v>11.147459999999999</v>
      </c>
      <c r="DJ17" s="133">
        <v>2829.8056483999994</v>
      </c>
      <c r="DK17" s="133"/>
      <c r="DL17" s="133">
        <v>360.01891119999999</v>
      </c>
      <c r="DM17" s="133">
        <v>183.29902879999992</v>
      </c>
      <c r="DN17" s="133"/>
      <c r="DO17" s="133">
        <v>12.483969300000002</v>
      </c>
      <c r="DP17" s="133">
        <v>1538.5072837599998</v>
      </c>
      <c r="DQ17" s="133">
        <v>552.71157787599998</v>
      </c>
      <c r="DR17" s="133">
        <v>501.08117635209987</v>
      </c>
      <c r="DS17" s="133">
        <v>17670.714</v>
      </c>
      <c r="DT17" s="133">
        <v>7263.789787499999</v>
      </c>
      <c r="DU17" s="133">
        <v>16515.715495047996</v>
      </c>
      <c r="DV17" s="39"/>
    </row>
    <row r="18" spans="1:126">
      <c r="A18" s="12" t="s">
        <v>123</v>
      </c>
      <c r="B18" s="133">
        <f t="shared" si="0"/>
        <v>206.26537112388954</v>
      </c>
      <c r="C18" s="133">
        <v>1216.0569536</v>
      </c>
      <c r="D18" s="133">
        <v>235.80579400000002</v>
      </c>
      <c r="E18" s="133">
        <v>265.95759679999998</v>
      </c>
      <c r="F18" s="133">
        <v>29.119260800000003</v>
      </c>
      <c r="G18" s="133">
        <v>1316.3238031999999</v>
      </c>
      <c r="H18" s="133">
        <v>474.72816801041188</v>
      </c>
      <c r="I18" s="133">
        <v>12.466171199999998</v>
      </c>
      <c r="J18" s="133">
        <v>148.97768200000002</v>
      </c>
      <c r="K18" s="133">
        <v>1459.1836252000001</v>
      </c>
      <c r="L18" s="133">
        <v>2382.7285999999999</v>
      </c>
      <c r="M18" s="133">
        <v>182.49509880000005</v>
      </c>
      <c r="N18" s="133">
        <v>314.34834760000001</v>
      </c>
      <c r="O18" s="133">
        <v>997.21014679999996</v>
      </c>
      <c r="P18" s="133">
        <v>2955.5695960176145</v>
      </c>
      <c r="Q18" s="133">
        <v>15.732472000000005</v>
      </c>
      <c r="R18" s="133">
        <v>13.729750384000001</v>
      </c>
      <c r="S18" s="133">
        <v>31.895301199999995</v>
      </c>
      <c r="T18" s="133">
        <v>4.9893060000000009</v>
      </c>
      <c r="U18" s="133">
        <v>1107.2771062079999</v>
      </c>
      <c r="V18" s="133">
        <v>131.44146420000001</v>
      </c>
      <c r="W18" s="133">
        <v>353.93638950000002</v>
      </c>
      <c r="X18" s="133">
        <v>247.17794359999999</v>
      </c>
      <c r="Y18" s="133"/>
      <c r="Z18" s="133">
        <v>14.631356599999998</v>
      </c>
      <c r="AA18" s="133">
        <v>1437.3438643199997</v>
      </c>
      <c r="AB18" s="133">
        <v>375.11852872000003</v>
      </c>
      <c r="AC18" s="133">
        <v>608.93549975381586</v>
      </c>
      <c r="AD18" s="133">
        <v>14440.43</v>
      </c>
      <c r="AE18" s="133">
        <v>2980.1230074000005</v>
      </c>
      <c r="AF18" s="133">
        <v>8901.069423511999</v>
      </c>
      <c r="AG18" s="25"/>
      <c r="AH18" s="133">
        <v>865.37998440000001</v>
      </c>
      <c r="AI18" s="133">
        <v>409.0616124</v>
      </c>
      <c r="AJ18" s="133">
        <v>723.23497959999997</v>
      </c>
      <c r="AK18" s="133">
        <v>50.446376400000005</v>
      </c>
      <c r="AL18" s="133">
        <v>1322.4672543999998</v>
      </c>
      <c r="AM18" s="133">
        <v>437.63232014831942</v>
      </c>
      <c r="AN18" s="133">
        <v>24.287594799999997</v>
      </c>
      <c r="AO18" s="133">
        <v>275.20633560000005</v>
      </c>
      <c r="AP18" s="133">
        <v>3336.1258616</v>
      </c>
      <c r="AQ18" s="133">
        <v>2718.0288800000003</v>
      </c>
      <c r="AR18" s="133">
        <v>227.08357280000001</v>
      </c>
      <c r="AS18" s="133">
        <v>454.49503680000004</v>
      </c>
      <c r="AT18" s="133">
        <v>2028.9576412000001</v>
      </c>
      <c r="AU18" s="133">
        <v>5089.5194332758947</v>
      </c>
      <c r="AV18" s="133">
        <v>28.684174400000011</v>
      </c>
      <c r="AW18" s="133">
        <v>29.504659071999999</v>
      </c>
      <c r="AX18" s="133">
        <v>167.82669679999998</v>
      </c>
      <c r="AY18" s="133">
        <v>12.595436000000001</v>
      </c>
      <c r="AZ18" s="133">
        <v>1449.0158451999998</v>
      </c>
      <c r="BA18" s="133">
        <v>147.84059980000001</v>
      </c>
      <c r="BB18" s="133">
        <v>663.96171000000004</v>
      </c>
      <c r="BC18" s="133">
        <v>322.11054119999994</v>
      </c>
      <c r="BD18" s="133"/>
      <c r="BE18" s="133">
        <v>49.102101300000001</v>
      </c>
      <c r="BF18" s="133">
        <v>2231.4511080399998</v>
      </c>
      <c r="BG18" s="133">
        <v>766.48013417999982</v>
      </c>
      <c r="BH18" s="133">
        <v>554.85475135401282</v>
      </c>
      <c r="BI18" s="133">
        <v>10549.455999999998</v>
      </c>
      <c r="BJ18" s="133">
        <v>2633.3858943</v>
      </c>
      <c r="BK18" s="133">
        <v>14537.218453212001</v>
      </c>
      <c r="BL18" s="25"/>
      <c r="BM18" s="133">
        <v>104.1691448</v>
      </c>
      <c r="BN18" s="133">
        <v>304.2231304</v>
      </c>
      <c r="BO18" s="133">
        <v>557.28104599999995</v>
      </c>
      <c r="BP18" s="133">
        <v>23.335449200000003</v>
      </c>
      <c r="BQ18" s="133">
        <v>972.40839359999995</v>
      </c>
      <c r="BR18" s="133">
        <v>127.22709720770759</v>
      </c>
      <c r="BS18" s="133">
        <v>1.4770867999999999</v>
      </c>
      <c r="BT18" s="133">
        <v>107.34968719999999</v>
      </c>
      <c r="BU18" s="133">
        <v>2089.5513043999999</v>
      </c>
      <c r="BV18" s="133">
        <v>2612.8829999999998</v>
      </c>
      <c r="BW18" s="133">
        <v>431.80591160000006</v>
      </c>
      <c r="BX18" s="133">
        <v>87.307337600000011</v>
      </c>
      <c r="BY18" s="133">
        <v>2665.3124875999997</v>
      </c>
      <c r="BZ18" s="133">
        <v>8553.1370859659201</v>
      </c>
      <c r="CA18" s="133">
        <v>4.8348188000000025</v>
      </c>
      <c r="CB18" s="133">
        <v>7.1912688119999988</v>
      </c>
      <c r="CC18" s="133">
        <v>5.3061623999999998</v>
      </c>
      <c r="CD18" s="133">
        <v>6.0265772000000002</v>
      </c>
      <c r="CE18" s="133">
        <v>449.39065359999995</v>
      </c>
      <c r="CF18" s="133">
        <v>22.969456439999998</v>
      </c>
      <c r="CG18" s="133">
        <v>210.44658750000002</v>
      </c>
      <c r="CH18" s="133">
        <v>185.37360519999999</v>
      </c>
      <c r="CI18" s="133"/>
      <c r="CJ18" s="133">
        <v>13.279514780000001</v>
      </c>
      <c r="CK18" s="133">
        <v>618.10864695999987</v>
      </c>
      <c r="CL18" s="133">
        <v>220.12042778</v>
      </c>
      <c r="CM18" s="133">
        <v>202.61152141802069</v>
      </c>
      <c r="CN18" s="133">
        <v>9310.7720000000008</v>
      </c>
      <c r="CO18" s="133">
        <v>1263.2219453</v>
      </c>
      <c r="CP18" s="133">
        <v>10170.037688552</v>
      </c>
      <c r="CQ18" s="25"/>
      <c r="CR18" s="133">
        <v>713.43325700000014</v>
      </c>
      <c r="CS18" s="133">
        <v>458.09553440000002</v>
      </c>
      <c r="CT18" s="133">
        <v>472.11130680000002</v>
      </c>
      <c r="CU18" s="133">
        <v>92.862571200000005</v>
      </c>
      <c r="CV18" s="133">
        <v>1745.8008591999999</v>
      </c>
      <c r="CW18" s="133">
        <v>588.14682752729857</v>
      </c>
      <c r="CX18" s="133">
        <v>8.0270287999999983</v>
      </c>
      <c r="CY18" s="133">
        <v>113.07990120000001</v>
      </c>
      <c r="CZ18" s="133">
        <v>2630.9548495999998</v>
      </c>
      <c r="DA18" s="133">
        <v>3292.9419600000001</v>
      </c>
      <c r="DB18" s="133">
        <v>18.628318800000002</v>
      </c>
      <c r="DC18" s="39">
        <v>1025.2779488000001</v>
      </c>
      <c r="DD18" s="133">
        <v>1882.4454488000003</v>
      </c>
      <c r="DE18" s="133">
        <v>7021.6006126747097</v>
      </c>
      <c r="DF18" s="133">
        <v>23.097412800000011</v>
      </c>
      <c r="DG18" s="133">
        <v>8.3915397720000016</v>
      </c>
      <c r="DH18" s="133">
        <v>2087.6107559999996</v>
      </c>
      <c r="DI18" s="133">
        <v>11.835611200000001</v>
      </c>
      <c r="DJ18" s="133">
        <v>2834.5059231999994</v>
      </c>
      <c r="DK18" s="133"/>
      <c r="DL18" s="133">
        <v>387.98473050000007</v>
      </c>
      <c r="DM18" s="133">
        <v>207.19098119999995</v>
      </c>
      <c r="DN18" s="133"/>
      <c r="DO18" s="133">
        <v>13.154916124000001</v>
      </c>
      <c r="DP18" s="133">
        <v>1619.1568548399998</v>
      </c>
      <c r="DQ18" s="133">
        <v>597.51397958000007</v>
      </c>
      <c r="DR18" s="133">
        <v>497.15509601181679</v>
      </c>
      <c r="DS18" s="133">
        <v>17865.221999999998</v>
      </c>
      <c r="DT18" s="133">
        <v>7162.399751500001</v>
      </c>
      <c r="DU18" s="133">
        <v>16799.368863535998</v>
      </c>
      <c r="DV18" s="39"/>
    </row>
    <row r="19" spans="1:126">
      <c r="A19" s="12" t="s">
        <v>124</v>
      </c>
      <c r="B19" s="133">
        <f t="shared" si="0"/>
        <v>196.50028547512287</v>
      </c>
      <c r="C19" s="133">
        <v>1016.447138</v>
      </c>
      <c r="D19" s="133">
        <v>217.17532169999998</v>
      </c>
      <c r="E19" s="133">
        <v>246.23186620000001</v>
      </c>
      <c r="F19" s="133">
        <v>27.484644799999998</v>
      </c>
      <c r="G19" s="133">
        <v>1309.8911928000002</v>
      </c>
      <c r="H19" s="133">
        <v>430.8295090964159</v>
      </c>
      <c r="I19" s="133">
        <v>11.595442099999998</v>
      </c>
      <c r="J19" s="133">
        <v>137.86089580000001</v>
      </c>
      <c r="K19" s="133">
        <v>1349.3636139</v>
      </c>
      <c r="L19" s="133">
        <v>2160.7542100000001</v>
      </c>
      <c r="M19" s="133">
        <v>170.69486259999996</v>
      </c>
      <c r="N19" s="133">
        <v>290.22360329999998</v>
      </c>
      <c r="O19" s="133">
        <v>909.71370899999999</v>
      </c>
      <c r="P19" s="133">
        <v>2858.1147159988845</v>
      </c>
      <c r="Q19" s="133">
        <v>14.557593399999998</v>
      </c>
      <c r="R19" s="133">
        <v>13.137820408</v>
      </c>
      <c r="S19" s="133">
        <v>30.033439399999999</v>
      </c>
      <c r="T19" s="133">
        <v>4.6713598000000003</v>
      </c>
      <c r="U19" s="133">
        <v>1018.3359716675998</v>
      </c>
      <c r="V19" s="133">
        <v>115.94944619999998</v>
      </c>
      <c r="W19" s="133">
        <v>312.41244419999998</v>
      </c>
      <c r="X19" s="133">
        <v>226.37215069999999</v>
      </c>
      <c r="Y19" s="133"/>
      <c r="Z19" s="133">
        <v>13.783786796999999</v>
      </c>
      <c r="AA19" s="133">
        <v>1304.9639552400004</v>
      </c>
      <c r="AB19" s="133">
        <v>362.21172156900002</v>
      </c>
      <c r="AC19" s="133">
        <v>569.598580010923</v>
      </c>
      <c r="AD19" s="133">
        <v>14557.089999999998</v>
      </c>
      <c r="AE19" s="133">
        <v>2691.4450385999999</v>
      </c>
      <c r="AF19" s="133">
        <v>8146.9542468126001</v>
      </c>
      <c r="AG19" s="25"/>
      <c r="AH19" s="133">
        <v>745.81004959999996</v>
      </c>
      <c r="AI19" s="133">
        <v>373.75455359999995</v>
      </c>
      <c r="AJ19" s="133">
        <v>681.77824040000007</v>
      </c>
      <c r="AK19" s="133">
        <v>48.959168999999996</v>
      </c>
      <c r="AL19" s="133">
        <v>1299.3107229000002</v>
      </c>
      <c r="AM19" s="133">
        <v>396.91800969890727</v>
      </c>
      <c r="AN19" s="133">
        <v>22.8376001</v>
      </c>
      <c r="AO19" s="133">
        <v>260.1172186</v>
      </c>
      <c r="AP19" s="133">
        <v>3091.0628087</v>
      </c>
      <c r="AQ19" s="133">
        <v>2490.72442</v>
      </c>
      <c r="AR19" s="133">
        <v>215.20436829999994</v>
      </c>
      <c r="AS19" s="133">
        <v>438.13521720000006</v>
      </c>
      <c r="AT19" s="133">
        <v>1842.9701559999999</v>
      </c>
      <c r="AU19" s="133">
        <v>4937.649902389142</v>
      </c>
      <c r="AV19" s="133">
        <v>27.354487500000001</v>
      </c>
      <c r="AW19" s="133">
        <v>27.562553241000003</v>
      </c>
      <c r="AX19" s="133">
        <v>152.17819880000002</v>
      </c>
      <c r="AY19" s="133">
        <v>12.3549314</v>
      </c>
      <c r="AZ19" s="133">
        <v>1312.9839333999998</v>
      </c>
      <c r="BA19" s="133">
        <v>132.70788719999996</v>
      </c>
      <c r="BB19" s="133">
        <v>608.03767779999998</v>
      </c>
      <c r="BC19" s="133">
        <v>296.43110530000001</v>
      </c>
      <c r="BD19" s="133"/>
      <c r="BE19" s="133">
        <v>47.121219196999988</v>
      </c>
      <c r="BF19" s="133">
        <v>2065.3812338800003</v>
      </c>
      <c r="BG19" s="133">
        <v>758.90469526200013</v>
      </c>
      <c r="BH19" s="133">
        <v>523.08301474604048</v>
      </c>
      <c r="BI19" s="133">
        <v>10687.028</v>
      </c>
      <c r="BJ19" s="133">
        <v>2400.1429726000001</v>
      </c>
      <c r="BK19" s="133">
        <v>13406.911414618002</v>
      </c>
      <c r="BL19" s="25"/>
      <c r="BM19" s="133">
        <v>88.015037599999999</v>
      </c>
      <c r="BN19" s="133">
        <v>279.19742059999999</v>
      </c>
      <c r="BO19" s="133">
        <v>516.65725689999999</v>
      </c>
      <c r="BP19" s="133">
        <v>21.192755099999996</v>
      </c>
      <c r="BQ19" s="133">
        <v>952.32204570000022</v>
      </c>
      <c r="BR19" s="133">
        <v>109.33249874868513</v>
      </c>
      <c r="BS19" s="133">
        <v>1.4002636999999998</v>
      </c>
      <c r="BT19" s="133">
        <v>89.250720000000001</v>
      </c>
      <c r="BU19" s="133">
        <v>1952.8930018999997</v>
      </c>
      <c r="BV19" s="133">
        <v>2404.7633900000001</v>
      </c>
      <c r="BW19" s="133">
        <v>404.85642709999991</v>
      </c>
      <c r="BX19" s="133">
        <v>96.938582499999981</v>
      </c>
      <c r="BY19" s="133">
        <v>2442.0699049</v>
      </c>
      <c r="BZ19" s="133">
        <v>8258.5060890582899</v>
      </c>
      <c r="CA19" s="133">
        <v>4.3209362999999996</v>
      </c>
      <c r="CB19" s="133">
        <v>6.5998618959999984</v>
      </c>
      <c r="CC19" s="133">
        <v>4.8344139999999989</v>
      </c>
      <c r="CD19" s="133">
        <v>5.6268001999999999</v>
      </c>
      <c r="CE19" s="133">
        <v>418.86621559999992</v>
      </c>
      <c r="CF19" s="133">
        <v>18.953833499999998</v>
      </c>
      <c r="CG19" s="133">
        <v>198.98493980000003</v>
      </c>
      <c r="CH19" s="133">
        <v>173.60981399999997</v>
      </c>
      <c r="CI19" s="133"/>
      <c r="CJ19" s="133">
        <v>12.347307901000001</v>
      </c>
      <c r="CK19" s="133">
        <v>582.69578123000019</v>
      </c>
      <c r="CL19" s="133">
        <v>223.49066707800003</v>
      </c>
      <c r="CM19" s="133">
        <v>187.79992718004735</v>
      </c>
      <c r="CN19" s="133">
        <v>9810.4459999999999</v>
      </c>
      <c r="CO19" s="133">
        <v>1233.8565381000001</v>
      </c>
      <c r="CP19" s="133">
        <v>9418.1208538269984</v>
      </c>
      <c r="CQ19" s="25"/>
      <c r="CR19" s="133">
        <v>635.65060159999996</v>
      </c>
      <c r="CS19" s="133">
        <v>437.07393459999997</v>
      </c>
      <c r="CT19" s="133">
        <v>437.02387409999994</v>
      </c>
      <c r="CU19" s="133">
        <v>88.685751499999981</v>
      </c>
      <c r="CV19" s="133">
        <v>1707.9238389000002</v>
      </c>
      <c r="CW19" s="133">
        <v>533.86563849417098</v>
      </c>
      <c r="CX19" s="133">
        <v>7.2501906999999983</v>
      </c>
      <c r="CY19" s="133">
        <v>108.71710299999999</v>
      </c>
      <c r="CZ19" s="133">
        <v>2430.5273838999997</v>
      </c>
      <c r="DA19" s="133">
        <v>3059.9838199999999</v>
      </c>
      <c r="DB19" s="133">
        <v>18.166240299999998</v>
      </c>
      <c r="DC19" s="39">
        <v>968.68640829999993</v>
      </c>
      <c r="DD19" s="133">
        <v>1736.6416539999998</v>
      </c>
      <c r="DE19" s="133">
        <v>6752.683833782653</v>
      </c>
      <c r="DF19" s="133">
        <v>21.729117599999999</v>
      </c>
      <c r="DG19" s="133">
        <v>7.6200948860000004</v>
      </c>
      <c r="DH19" s="133">
        <v>2035.8875896999996</v>
      </c>
      <c r="DI19" s="133">
        <v>13.5792682</v>
      </c>
      <c r="DJ19" s="133">
        <v>2569.5954528999996</v>
      </c>
      <c r="DK19" s="133"/>
      <c r="DL19" s="133">
        <v>356.60245040000001</v>
      </c>
      <c r="DM19" s="133">
        <v>196.56612899999999</v>
      </c>
      <c r="DN19" s="133"/>
      <c r="DO19" s="133">
        <v>12.366631254000001</v>
      </c>
      <c r="DP19" s="133">
        <v>1466.33326184</v>
      </c>
      <c r="DQ19" s="133">
        <v>599.93550055800006</v>
      </c>
      <c r="DR19" s="133">
        <v>466.22838157655207</v>
      </c>
      <c r="DS19" s="133">
        <v>18159.032999999999</v>
      </c>
      <c r="DT19" s="133">
        <v>6316.2310923000005</v>
      </c>
      <c r="DU19" s="133">
        <v>15616.433905779997</v>
      </c>
      <c r="DV19" s="39"/>
    </row>
    <row r="20" spans="1:126">
      <c r="A20" s="12" t="s">
        <v>125</v>
      </c>
      <c r="B20" s="133">
        <f t="shared" si="0"/>
        <v>195.98131260866498</v>
      </c>
      <c r="C20" s="133">
        <v>906.56802670000002</v>
      </c>
      <c r="D20" s="133">
        <v>214.59457320000001</v>
      </c>
      <c r="E20" s="133">
        <v>244.13062229999997</v>
      </c>
      <c r="F20" s="133">
        <v>27.512517299999999</v>
      </c>
      <c r="G20" s="133">
        <v>1144.6949399999999</v>
      </c>
      <c r="H20" s="133">
        <v>430.15890102403375</v>
      </c>
      <c r="I20" s="133">
        <v>11.308954200000001</v>
      </c>
      <c r="J20" s="133">
        <v>135.00603359999999</v>
      </c>
      <c r="K20" s="133">
        <v>1329.6440969999999</v>
      </c>
      <c r="L20" s="133">
        <v>2096.4568800000002</v>
      </c>
      <c r="M20" s="133">
        <v>168.99134760000001</v>
      </c>
      <c r="N20" s="133">
        <v>281.29040399999997</v>
      </c>
      <c r="O20" s="133">
        <v>888.55452389999994</v>
      </c>
      <c r="P20" s="133">
        <v>3186.7127991675334</v>
      </c>
      <c r="Q20" s="133">
        <v>14.422187099999999</v>
      </c>
      <c r="R20" s="133">
        <v>12.918803175000003</v>
      </c>
      <c r="S20" s="133">
        <v>28.968235500000002</v>
      </c>
      <c r="T20" s="133">
        <v>4.6371443999999995</v>
      </c>
      <c r="U20" s="133">
        <v>1004.3502056745</v>
      </c>
      <c r="V20" s="133">
        <v>100.79031950000001</v>
      </c>
      <c r="W20" s="133">
        <v>267.37352340000001</v>
      </c>
      <c r="X20" s="133">
        <v>221.61709140000002</v>
      </c>
      <c r="Y20" s="133"/>
      <c r="Z20" s="133">
        <v>13.510122588</v>
      </c>
      <c r="AA20" s="133">
        <v>1275.76484901</v>
      </c>
      <c r="AB20" s="133">
        <v>297.49831700000004</v>
      </c>
      <c r="AC20" s="133">
        <v>589.31263018367747</v>
      </c>
      <c r="AD20" s="133">
        <v>14218.706</v>
      </c>
      <c r="AE20" s="133">
        <v>2172.3012936</v>
      </c>
      <c r="AF20" s="133">
        <v>7973.6785919475005</v>
      </c>
      <c r="AG20" s="25"/>
      <c r="AH20" s="133">
        <v>688.44221700000014</v>
      </c>
      <c r="AI20" s="133">
        <v>369.92221019999999</v>
      </c>
      <c r="AJ20" s="133">
        <v>696.20905859999993</v>
      </c>
      <c r="AK20" s="133">
        <v>49.473543300000003</v>
      </c>
      <c r="AL20" s="133">
        <v>1151.4787772</v>
      </c>
      <c r="AM20" s="133">
        <v>398.15869061201863</v>
      </c>
      <c r="AN20" s="133">
        <v>22.5691989</v>
      </c>
      <c r="AO20" s="133">
        <v>262.45652789999997</v>
      </c>
      <c r="AP20" s="133">
        <v>3022.9505375999997</v>
      </c>
      <c r="AQ20" s="133">
        <v>2481.54027</v>
      </c>
      <c r="AR20" s="133">
        <v>214.12557029999999</v>
      </c>
      <c r="AS20" s="133">
        <v>456.54996840000001</v>
      </c>
      <c r="AT20" s="133">
        <v>1766.1257513999999</v>
      </c>
      <c r="AU20" s="133">
        <v>5687.7908428720075</v>
      </c>
      <c r="AV20" s="133">
        <v>26.488226099999999</v>
      </c>
      <c r="AW20" s="133">
        <v>25.417786128000007</v>
      </c>
      <c r="AX20" s="133">
        <v>147.9613689</v>
      </c>
      <c r="AY20" s="133">
        <v>12.284535900000002</v>
      </c>
      <c r="AZ20" s="133">
        <v>1270.5455565</v>
      </c>
      <c r="BA20" s="133">
        <v>117.66342900000001</v>
      </c>
      <c r="BB20" s="133">
        <v>541.29713679999998</v>
      </c>
      <c r="BC20" s="133">
        <v>292.5729159</v>
      </c>
      <c r="BD20" s="133"/>
      <c r="BE20" s="133">
        <v>47.039028572999996</v>
      </c>
      <c r="BF20" s="133">
        <v>2031.8732322899998</v>
      </c>
      <c r="BG20" s="133">
        <v>652.67244549999998</v>
      </c>
      <c r="BH20" s="133">
        <v>541.94376065139181</v>
      </c>
      <c r="BI20" s="133">
        <v>10715.246999999999</v>
      </c>
      <c r="BJ20" s="133">
        <v>2082.5591135999998</v>
      </c>
      <c r="BK20" s="133">
        <v>13196.105286890997</v>
      </c>
      <c r="BL20" s="25"/>
      <c r="BM20" s="133">
        <v>86.155938900000024</v>
      </c>
      <c r="BN20" s="133">
        <v>280.85897699999998</v>
      </c>
      <c r="BO20" s="133">
        <v>540.45277799999997</v>
      </c>
      <c r="BP20" s="133">
        <v>21.045287400000003</v>
      </c>
      <c r="BQ20" s="133">
        <v>887.03574920000017</v>
      </c>
      <c r="BR20" s="133">
        <v>135.58690716287435</v>
      </c>
      <c r="BS20" s="133">
        <v>1.3485573</v>
      </c>
      <c r="BT20" s="133">
        <v>93.415079099999986</v>
      </c>
      <c r="BU20" s="133">
        <v>2059.3499829000002</v>
      </c>
      <c r="BV20" s="133">
        <v>2449.6703399999997</v>
      </c>
      <c r="BW20" s="133">
        <v>399.72407399999997</v>
      </c>
      <c r="BX20" s="133">
        <v>109.0730958</v>
      </c>
      <c r="BY20" s="133">
        <v>2408.2171638</v>
      </c>
      <c r="BZ20" s="133">
        <v>9429.4921956295511</v>
      </c>
      <c r="CA20" s="133">
        <v>6.6885101999999996</v>
      </c>
      <c r="CB20" s="133">
        <v>6.3871375650000006</v>
      </c>
      <c r="CC20" s="133">
        <v>8.3084490000000013</v>
      </c>
      <c r="CD20" s="133">
        <v>5.800605599999999</v>
      </c>
      <c r="CE20" s="133">
        <v>512.14420830000006</v>
      </c>
      <c r="CF20" s="133">
        <v>17.8411714</v>
      </c>
      <c r="CG20" s="133">
        <v>191.20180060000001</v>
      </c>
      <c r="CH20" s="133">
        <v>183.05447610000002</v>
      </c>
      <c r="CI20" s="133"/>
      <c r="CJ20" s="133">
        <v>12.228450390000001</v>
      </c>
      <c r="CK20" s="133">
        <v>640.0824934499999</v>
      </c>
      <c r="CL20" s="133">
        <v>182.48464900000002</v>
      </c>
      <c r="CM20" s="133">
        <v>195.87388752130283</v>
      </c>
      <c r="CN20" s="133">
        <v>10358.072</v>
      </c>
      <c r="CO20" s="133">
        <v>1136.8066392000001</v>
      </c>
      <c r="CP20" s="133">
        <v>9737.8496659049997</v>
      </c>
      <c r="CQ20" s="25"/>
      <c r="CR20" s="133">
        <v>563.59561610000003</v>
      </c>
      <c r="CS20" s="133">
        <v>467.72671110000005</v>
      </c>
      <c r="CT20" s="133">
        <v>456.27580349999988</v>
      </c>
      <c r="CU20" s="133">
        <v>81.880669499999996</v>
      </c>
      <c r="CV20" s="133">
        <v>1569.2256015999999</v>
      </c>
      <c r="CW20" s="133">
        <v>574.27212056993596</v>
      </c>
      <c r="CX20" s="133">
        <v>6.7288694999999992</v>
      </c>
      <c r="CY20" s="133">
        <v>108.96454319999999</v>
      </c>
      <c r="CZ20" s="133">
        <v>2445.0846884999996</v>
      </c>
      <c r="DA20" s="133">
        <v>3087.6256199999998</v>
      </c>
      <c r="DB20" s="133">
        <v>17.994681</v>
      </c>
      <c r="DC20" s="39">
        <v>1123.4860091999999</v>
      </c>
      <c r="DD20" s="133">
        <v>1789.4979611999997</v>
      </c>
      <c r="DE20" s="133">
        <v>7354.8095733610817</v>
      </c>
      <c r="DF20" s="133">
        <v>24.027700500000002</v>
      </c>
      <c r="DG20" s="133">
        <v>6.8404003380000002</v>
      </c>
      <c r="DH20" s="133">
        <v>1720.3750055999999</v>
      </c>
      <c r="DI20" s="133">
        <v>12.853741199999996</v>
      </c>
      <c r="DJ20" s="133">
        <v>2454.5941746000003</v>
      </c>
      <c r="DK20" s="133"/>
      <c r="DL20" s="133">
        <v>347.46106400000002</v>
      </c>
      <c r="DM20" s="133">
        <v>200.06661690000001</v>
      </c>
      <c r="DN20" s="133"/>
      <c r="DO20" s="133">
        <v>12.426475382999998</v>
      </c>
      <c r="DP20" s="133">
        <v>1443.8880541499998</v>
      </c>
      <c r="DQ20" s="133">
        <v>487.12602400000003</v>
      </c>
      <c r="DR20" s="133">
        <v>491.89168718045818</v>
      </c>
      <c r="DS20" s="133">
        <v>17931.185000000001</v>
      </c>
      <c r="DT20" s="133">
        <v>5413.882279200001</v>
      </c>
      <c r="DU20" s="133">
        <v>15460.337725370999</v>
      </c>
      <c r="DV20" s="39"/>
    </row>
    <row r="21" spans="1:126">
      <c r="A21" s="12" t="s">
        <v>126</v>
      </c>
      <c r="B21" s="133">
        <f t="shared" si="0"/>
        <v>193.31175368997637</v>
      </c>
      <c r="C21" s="133">
        <v>900.36363729999994</v>
      </c>
      <c r="D21" s="133">
        <v>203.16924359999996</v>
      </c>
      <c r="E21" s="133">
        <v>236.17441440000002</v>
      </c>
      <c r="F21" s="133">
        <v>26.655923999999999</v>
      </c>
      <c r="G21" s="133">
        <v>1124.1430573999999</v>
      </c>
      <c r="H21" s="133">
        <v>410.72647844965172</v>
      </c>
      <c r="I21" s="133">
        <v>10.7076168</v>
      </c>
      <c r="J21" s="133">
        <v>129.98589000000001</v>
      </c>
      <c r="K21" s="133">
        <v>1284.4575515999998</v>
      </c>
      <c r="L21" s="133">
        <v>1993.9376399999999</v>
      </c>
      <c r="M21" s="133">
        <v>161.73877800000002</v>
      </c>
      <c r="N21" s="133">
        <v>267.6850968</v>
      </c>
      <c r="O21" s="133">
        <v>856.40440079999996</v>
      </c>
      <c r="P21" s="133">
        <v>3261.9033878379828</v>
      </c>
      <c r="Q21" s="133">
        <v>13.217505600000003</v>
      </c>
      <c r="R21" s="133">
        <v>12.201759191999999</v>
      </c>
      <c r="S21" s="133">
        <v>27.688624799999999</v>
      </c>
      <c r="T21" s="133">
        <v>4.520727599999999</v>
      </c>
      <c r="U21" s="133">
        <v>969.53559168959998</v>
      </c>
      <c r="V21" s="133">
        <v>98.526574300000007</v>
      </c>
      <c r="W21" s="133">
        <v>279.02568680000002</v>
      </c>
      <c r="X21" s="133">
        <v>211.490736</v>
      </c>
      <c r="Y21" s="133"/>
      <c r="Z21" s="133">
        <v>13.044528215999998</v>
      </c>
      <c r="AA21" s="133">
        <v>1209.60324552</v>
      </c>
      <c r="AB21" s="133">
        <v>280.5162551360001</v>
      </c>
      <c r="AC21" s="133">
        <v>550.94437144108622</v>
      </c>
      <c r="AD21" s="133">
        <v>14150.974000000002</v>
      </c>
      <c r="AE21" s="133">
        <v>2161.2265818000001</v>
      </c>
      <c r="AF21" s="133">
        <v>7632.2192746175997</v>
      </c>
      <c r="AG21" s="25"/>
      <c r="AH21" s="133">
        <v>674.16198170000007</v>
      </c>
      <c r="AI21" s="133">
        <v>352.77644880000003</v>
      </c>
      <c r="AJ21" s="133">
        <v>674.32434479999995</v>
      </c>
      <c r="AK21" s="133">
        <v>47.759750400000001</v>
      </c>
      <c r="AL21" s="133">
        <v>1127.3047786</v>
      </c>
      <c r="AM21" s="133">
        <v>385.88851004672557</v>
      </c>
      <c r="AN21" s="133">
        <v>20.8496436</v>
      </c>
      <c r="AO21" s="133">
        <v>257.68147320000003</v>
      </c>
      <c r="AP21" s="133">
        <v>2902.0409591999992</v>
      </c>
      <c r="AQ21" s="133">
        <v>2371.7517599999996</v>
      </c>
      <c r="AR21" s="133">
        <v>203.9677236</v>
      </c>
      <c r="AS21" s="133">
        <v>430.76532119999996</v>
      </c>
      <c r="AT21" s="133">
        <v>1726.2192732000001</v>
      </c>
      <c r="AU21" s="133">
        <v>5755.6449716789575</v>
      </c>
      <c r="AV21" s="133">
        <v>24.432157200000002</v>
      </c>
      <c r="AW21" s="133">
        <v>22.504599863999992</v>
      </c>
      <c r="AX21" s="133">
        <v>146.88438839999998</v>
      </c>
      <c r="AY21" s="133">
        <v>12.084994800000002</v>
      </c>
      <c r="AZ21" s="133">
        <v>1226.9550144</v>
      </c>
      <c r="BA21" s="133">
        <v>116.01519160000002</v>
      </c>
      <c r="BB21" s="133">
        <v>558.68519000000003</v>
      </c>
      <c r="BC21" s="133">
        <v>287.51667840000005</v>
      </c>
      <c r="BD21" s="133"/>
      <c r="BE21" s="133">
        <v>45.728563668</v>
      </c>
      <c r="BF21" s="133">
        <v>1966.0416765599998</v>
      </c>
      <c r="BG21" s="133">
        <v>609.61395145600011</v>
      </c>
      <c r="BH21" s="133">
        <v>513.68199737187922</v>
      </c>
      <c r="BI21" s="133">
        <v>10629.035999999998</v>
      </c>
      <c r="BJ21" s="133">
        <v>2047.3854170999998</v>
      </c>
      <c r="BK21" s="133">
        <v>12720.284771291997</v>
      </c>
      <c r="BL21" s="25"/>
      <c r="BM21" s="133">
        <v>93.626215500000001</v>
      </c>
      <c r="BN21" s="133">
        <v>281.04899039999998</v>
      </c>
      <c r="BO21" s="133">
        <v>524.98196880000012</v>
      </c>
      <c r="BP21" s="133">
        <v>21.7572492</v>
      </c>
      <c r="BQ21" s="133">
        <v>910.48645049999993</v>
      </c>
      <c r="BR21" s="133">
        <v>132.65834446889164</v>
      </c>
      <c r="BS21" s="133">
        <v>1.4678724000000001</v>
      </c>
      <c r="BT21" s="133">
        <v>102.2799648</v>
      </c>
      <c r="BU21" s="133">
        <v>2075.8590263999999</v>
      </c>
      <c r="BV21" s="133">
        <v>2374.9456799999998</v>
      </c>
      <c r="BW21" s="133">
        <v>409.09058160000006</v>
      </c>
      <c r="BX21" s="133">
        <v>113.94043440000002</v>
      </c>
      <c r="BY21" s="133">
        <v>2446.1062176</v>
      </c>
      <c r="BZ21" s="133">
        <v>9643.7950197712962</v>
      </c>
      <c r="CA21" s="133">
        <v>6.9866999999999999</v>
      </c>
      <c r="CB21" s="133">
        <v>6.6919411079999973</v>
      </c>
      <c r="CC21" s="133">
        <v>8.1990587999999995</v>
      </c>
      <c r="CD21" s="133">
        <v>5.509512</v>
      </c>
      <c r="CE21" s="133">
        <v>509.32776840000008</v>
      </c>
      <c r="CF21" s="133">
        <v>19.820376730000003</v>
      </c>
      <c r="CG21" s="133">
        <v>180.89544480000001</v>
      </c>
      <c r="CH21" s="133">
        <v>180.42587159999999</v>
      </c>
      <c r="CI21" s="133"/>
      <c r="CJ21" s="133">
        <v>13.065475007999996</v>
      </c>
      <c r="CK21" s="133">
        <v>656.17010352000011</v>
      </c>
      <c r="CL21" s="133">
        <v>155.189351104</v>
      </c>
      <c r="CM21" s="133">
        <v>178.62724485326322</v>
      </c>
      <c r="CN21" s="133">
        <v>10804.142</v>
      </c>
      <c r="CO21" s="133">
        <v>1149.7116405000002</v>
      </c>
      <c r="CP21" s="133">
        <v>9737.8544160360016</v>
      </c>
      <c r="CQ21" s="25"/>
      <c r="CR21" s="133">
        <v>548.85003069999993</v>
      </c>
      <c r="CS21" s="133">
        <v>434.37045839999996</v>
      </c>
      <c r="CT21" s="133">
        <v>443.20563959999998</v>
      </c>
      <c r="CU21" s="133">
        <v>78.216439200000011</v>
      </c>
      <c r="CV21" s="133">
        <v>1497.6290130999998</v>
      </c>
      <c r="CW21" s="133">
        <v>554.84250017954116</v>
      </c>
      <c r="CX21" s="133">
        <v>5.8901208000000009</v>
      </c>
      <c r="CY21" s="133">
        <v>101.293842</v>
      </c>
      <c r="CZ21" s="133">
        <v>2362.1314067999997</v>
      </c>
      <c r="DA21" s="133">
        <v>2978.9958000000001</v>
      </c>
      <c r="DB21" s="133">
        <v>16.229105999999998</v>
      </c>
      <c r="DC21" s="39">
        <v>1113.0012720000002</v>
      </c>
      <c r="DD21" s="133">
        <v>1766.3508780000002</v>
      </c>
      <c r="DE21" s="133">
        <v>7396.7970503366469</v>
      </c>
      <c r="DF21" s="133">
        <v>22.125880800000001</v>
      </c>
      <c r="DG21" s="133">
        <v>5.7468202559999995</v>
      </c>
      <c r="DH21" s="133">
        <v>1648.6988423999999</v>
      </c>
      <c r="DI21" s="133">
        <v>12.3152232</v>
      </c>
      <c r="DJ21" s="133">
        <v>2412.9692976000001</v>
      </c>
      <c r="DK21" s="133"/>
      <c r="DL21" s="133">
        <v>351.67104840000007</v>
      </c>
      <c r="DM21" s="133">
        <v>214.67400959999998</v>
      </c>
      <c r="DN21" s="133"/>
      <c r="DO21" s="133">
        <v>12.063994776000001</v>
      </c>
      <c r="DP21" s="133">
        <v>1426.8586078800001</v>
      </c>
      <c r="DQ21" s="133">
        <v>485.36764640000001</v>
      </c>
      <c r="DR21" s="133">
        <v>457.11519929916778</v>
      </c>
      <c r="DS21" s="133">
        <v>17431.776000000002</v>
      </c>
      <c r="DT21" s="133">
        <v>5391.9928908000002</v>
      </c>
      <c r="DU21" s="133">
        <v>15055.137639312003</v>
      </c>
      <c r="DV21" s="39"/>
    </row>
    <row r="22" spans="1:126">
      <c r="A22" s="12" t="s">
        <v>127</v>
      </c>
      <c r="B22" s="133">
        <f t="shared" si="0"/>
        <v>201.15888014270462</v>
      </c>
      <c r="C22" s="133">
        <v>1072.2249216</v>
      </c>
      <c r="D22" s="133">
        <v>215.5194722</v>
      </c>
      <c r="E22" s="133">
        <v>254.52931220000002</v>
      </c>
      <c r="F22" s="133">
        <v>28.758449800000005</v>
      </c>
      <c r="G22" s="133">
        <v>1227.3529191999999</v>
      </c>
      <c r="H22" s="133">
        <v>437.41940179277293</v>
      </c>
      <c r="I22" s="133">
        <v>11.287412399999999</v>
      </c>
      <c r="J22" s="133">
        <v>140.25450879999997</v>
      </c>
      <c r="K22" s="133">
        <v>1375.1392620000001</v>
      </c>
      <c r="L22" s="133">
        <v>2124.19886</v>
      </c>
      <c r="M22" s="133">
        <v>172.36413000000002</v>
      </c>
      <c r="N22" s="133">
        <v>283.37539279999999</v>
      </c>
      <c r="O22" s="133">
        <v>928.60662680000007</v>
      </c>
      <c r="P22" s="133">
        <v>3128.3865995272836</v>
      </c>
      <c r="Q22" s="133">
        <v>13.748141799999999</v>
      </c>
      <c r="R22" s="133">
        <v>12.548970838000001</v>
      </c>
      <c r="S22" s="133">
        <v>30.071498399999999</v>
      </c>
      <c r="T22" s="133">
        <v>4.9299392000000006</v>
      </c>
      <c r="U22" s="133">
        <v>1038.1149365760002</v>
      </c>
      <c r="V22" s="133">
        <v>115.1870478</v>
      </c>
      <c r="W22" s="133">
        <v>298.07033050000001</v>
      </c>
      <c r="X22" s="133">
        <v>226.22315040000001</v>
      </c>
      <c r="Y22" s="133"/>
      <c r="Z22" s="133">
        <v>13.978879350000001</v>
      </c>
      <c r="AA22" s="133">
        <v>1292.5554307200002</v>
      </c>
      <c r="AB22" s="133">
        <v>304.33310424600006</v>
      </c>
      <c r="AC22" s="133">
        <v>588.98381877022655</v>
      </c>
      <c r="AD22" s="133">
        <v>14129.344999999999</v>
      </c>
      <c r="AE22" s="133">
        <v>2481.5826815999999</v>
      </c>
      <c r="AF22" s="133">
        <v>8166.2043742840006</v>
      </c>
      <c r="AG22" s="25"/>
      <c r="AH22" s="133">
        <v>759.98845440000002</v>
      </c>
      <c r="AI22" s="133">
        <v>372.92417660000001</v>
      </c>
      <c r="AJ22" s="133">
        <v>721.92655820000004</v>
      </c>
      <c r="AK22" s="133">
        <v>51.757294600000016</v>
      </c>
      <c r="AL22" s="133">
        <v>1205.8959822999998</v>
      </c>
      <c r="AM22" s="133">
        <v>404.67844542655757</v>
      </c>
      <c r="AN22" s="133">
        <v>21.446931600000003</v>
      </c>
      <c r="AO22" s="133">
        <v>278.86381999999998</v>
      </c>
      <c r="AP22" s="133">
        <v>3093.2188330000004</v>
      </c>
      <c r="AQ22" s="133">
        <v>2509.3503599999999</v>
      </c>
      <c r="AR22" s="133">
        <v>214.28840079999998</v>
      </c>
      <c r="AS22" s="133">
        <v>450.72053940000006</v>
      </c>
      <c r="AT22" s="133">
        <v>1865.0138081999999</v>
      </c>
      <c r="AU22" s="133">
        <v>5480.3535094029385</v>
      </c>
      <c r="AV22" s="133">
        <v>25.315407399999998</v>
      </c>
      <c r="AW22" s="133">
        <v>22.937630446</v>
      </c>
      <c r="AX22" s="133">
        <v>162.2498396</v>
      </c>
      <c r="AY22" s="133">
        <v>13.1106984</v>
      </c>
      <c r="AZ22" s="133">
        <v>1310.5044800000001</v>
      </c>
      <c r="BA22" s="133">
        <v>132.72609019999999</v>
      </c>
      <c r="BB22" s="133">
        <v>584.5215455</v>
      </c>
      <c r="BC22" s="133">
        <v>309.84272120000003</v>
      </c>
      <c r="BD22" s="133"/>
      <c r="BE22" s="133">
        <v>48.600508102000006</v>
      </c>
      <c r="BF22" s="133">
        <v>2083.4085600200006</v>
      </c>
      <c r="BG22" s="133">
        <v>650.29690588499989</v>
      </c>
      <c r="BH22" s="133">
        <v>557.02635228848817</v>
      </c>
      <c r="BI22" s="133">
        <v>10539.569</v>
      </c>
      <c r="BJ22" s="133">
        <v>2226.8556576000001</v>
      </c>
      <c r="BK22" s="133">
        <v>13555.480567568002</v>
      </c>
      <c r="BL22" s="25"/>
      <c r="BM22" s="133">
        <v>128.6264448</v>
      </c>
      <c r="BN22" s="133">
        <v>304.26968499999998</v>
      </c>
      <c r="BO22" s="133">
        <v>566.20945340000003</v>
      </c>
      <c r="BP22" s="133">
        <v>26.870147400000004</v>
      </c>
      <c r="BQ22" s="133">
        <v>991.52993559999993</v>
      </c>
      <c r="BR22" s="133">
        <v>147.41951724121284</v>
      </c>
      <c r="BS22" s="133">
        <v>1.604209</v>
      </c>
      <c r="BT22" s="133">
        <v>100.37542779999998</v>
      </c>
      <c r="BU22" s="133">
        <v>2333.1969045999999</v>
      </c>
      <c r="BV22" s="133">
        <v>2596.2744600000001</v>
      </c>
      <c r="BW22" s="133">
        <v>461.08500159999988</v>
      </c>
      <c r="BX22" s="133">
        <v>135.9591862</v>
      </c>
      <c r="BY22" s="133">
        <v>2619.6704702000002</v>
      </c>
      <c r="BZ22" s="133">
        <v>9481.4273969787282</v>
      </c>
      <c r="CA22" s="133">
        <v>7.6705218000000004</v>
      </c>
      <c r="CB22" s="133">
        <v>8.4495313439999986</v>
      </c>
      <c r="CC22" s="133">
        <v>8.7588397999999987</v>
      </c>
      <c r="CD22" s="133">
        <v>6.0550055999999994</v>
      </c>
      <c r="CE22" s="133">
        <v>530.01086600000008</v>
      </c>
      <c r="CF22" s="133">
        <v>24.911663149999999</v>
      </c>
      <c r="CG22" s="133">
        <v>183.78405050000001</v>
      </c>
      <c r="CH22" s="133">
        <v>203.59037619999998</v>
      </c>
      <c r="CI22" s="133"/>
      <c r="CJ22" s="133">
        <v>16.319950306000003</v>
      </c>
      <c r="CK22" s="133">
        <v>752.42405536000001</v>
      </c>
      <c r="CL22" s="133">
        <v>170.29824305099999</v>
      </c>
      <c r="CM22" s="133">
        <v>185.78178455848359</v>
      </c>
      <c r="CN22" s="133">
        <v>11311.208999999999</v>
      </c>
      <c r="CO22" s="133">
        <v>1397.8005464000003</v>
      </c>
      <c r="CP22" s="133">
        <v>10678.794091609998</v>
      </c>
      <c r="CQ22" s="25"/>
      <c r="CR22" s="133">
        <v>632.57241599999998</v>
      </c>
      <c r="CS22" s="133">
        <v>466.62835639999997</v>
      </c>
      <c r="CT22" s="133">
        <v>501.06867419999998</v>
      </c>
      <c r="CU22" s="133">
        <v>84.446409799999998</v>
      </c>
      <c r="CV22" s="133">
        <v>1590.8022541999997</v>
      </c>
      <c r="CW22" s="133">
        <v>610.53962737643155</v>
      </c>
      <c r="CX22" s="133">
        <v>5.9108388000000005</v>
      </c>
      <c r="CY22" s="133">
        <v>107.6756388</v>
      </c>
      <c r="CZ22" s="133">
        <v>2554.7600752000003</v>
      </c>
      <c r="DA22" s="133">
        <v>3163.4718799999996</v>
      </c>
      <c r="DB22" s="133">
        <v>23.538763599999996</v>
      </c>
      <c r="DC22" s="39">
        <v>1196.2961064000001</v>
      </c>
      <c r="DD22" s="133">
        <v>1939.6978642000001</v>
      </c>
      <c r="DE22" s="133">
        <v>7009.9619771863108</v>
      </c>
      <c r="DF22" s="133">
        <v>22.851851200000002</v>
      </c>
      <c r="DG22" s="133">
        <v>5.7721418579999986</v>
      </c>
      <c r="DH22" s="133">
        <v>1684.1523173999999</v>
      </c>
      <c r="DI22" s="133">
        <v>14.829392800000001</v>
      </c>
      <c r="DJ22" s="133">
        <v>2385.6510054000005</v>
      </c>
      <c r="DK22" s="133"/>
      <c r="DL22" s="133">
        <v>388.34927649999997</v>
      </c>
      <c r="DM22" s="133">
        <v>243.52740660000003</v>
      </c>
      <c r="DN22" s="133"/>
      <c r="DO22" s="133">
        <v>12.701660440000001</v>
      </c>
      <c r="DP22" s="133">
        <v>1564.7984611000002</v>
      </c>
      <c r="DQ22" s="133">
        <v>517.24484428200003</v>
      </c>
      <c r="DR22" s="133">
        <v>484.56588072122059</v>
      </c>
      <c r="DS22" s="133">
        <v>16901.968000000001</v>
      </c>
      <c r="DT22" s="133">
        <v>5918.7737607999998</v>
      </c>
      <c r="DU22" s="133">
        <v>15977.778844197999</v>
      </c>
      <c r="DV22" s="39"/>
    </row>
    <row r="23" spans="1:126">
      <c r="A23" s="12" t="s">
        <v>128</v>
      </c>
      <c r="B23" s="133">
        <f t="shared" si="0"/>
        <v>207.39037263717952</v>
      </c>
      <c r="C23" s="133">
        <v>1198.8115019999998</v>
      </c>
      <c r="D23" s="133">
        <v>225.25619759999998</v>
      </c>
      <c r="E23" s="133">
        <v>267.42218039999995</v>
      </c>
      <c r="F23" s="133">
        <v>30.420832499999992</v>
      </c>
      <c r="G23" s="133">
        <v>1332.7631747999997</v>
      </c>
      <c r="H23" s="133">
        <v>460.98305430835853</v>
      </c>
      <c r="I23" s="133">
        <v>11.5635771</v>
      </c>
      <c r="J23" s="133">
        <v>147.50333190000003</v>
      </c>
      <c r="K23" s="133">
        <v>1436.3157627000003</v>
      </c>
      <c r="L23" s="133">
        <v>2205.6750899999997</v>
      </c>
      <c r="M23" s="133">
        <v>180.27436590000002</v>
      </c>
      <c r="N23" s="133">
        <v>293.37982649999992</v>
      </c>
      <c r="O23" s="133">
        <v>966.97100520000004</v>
      </c>
      <c r="P23" s="133">
        <v>3244.1294205634108</v>
      </c>
      <c r="Q23" s="133">
        <v>13.998708000000001</v>
      </c>
      <c r="R23" s="133">
        <v>13.035535389</v>
      </c>
      <c r="S23" s="133">
        <v>31.650844499999998</v>
      </c>
      <c r="T23" s="133">
        <v>5.2919801999999994</v>
      </c>
      <c r="U23" s="133">
        <v>1083.9040200702</v>
      </c>
      <c r="V23" s="133">
        <v>127.00412969999998</v>
      </c>
      <c r="W23" s="133">
        <v>337.40918800000009</v>
      </c>
      <c r="X23" s="133">
        <v>235.77280020000001</v>
      </c>
      <c r="Y23" s="133"/>
      <c r="Z23" s="133">
        <v>14.907760082999998</v>
      </c>
      <c r="AA23" s="133">
        <v>1330.7409041400001</v>
      </c>
      <c r="AB23" s="133">
        <v>337.14667717499998</v>
      </c>
      <c r="AC23" s="133">
        <v>619.74242277524945</v>
      </c>
      <c r="AD23" s="133">
        <v>14088.559000000001</v>
      </c>
      <c r="AE23" s="133">
        <v>2411.1462618</v>
      </c>
      <c r="AF23" s="133">
        <v>8494.0847223822002</v>
      </c>
      <c r="AG23" s="25"/>
      <c r="AH23" s="133">
        <v>816.93517479999991</v>
      </c>
      <c r="AI23" s="133">
        <v>387.55335239999994</v>
      </c>
      <c r="AJ23" s="133">
        <v>754.32389490000003</v>
      </c>
      <c r="AK23" s="133">
        <v>53.114553900000004</v>
      </c>
      <c r="AL23" s="133">
        <v>1274.6176838999997</v>
      </c>
      <c r="AM23" s="133">
        <v>429.29719817111186</v>
      </c>
      <c r="AN23" s="133">
        <v>21.658461299999999</v>
      </c>
      <c r="AO23" s="133">
        <v>269.24962679999999</v>
      </c>
      <c r="AP23" s="133">
        <v>3198.9581019000007</v>
      </c>
      <c r="AQ23" s="133">
        <v>2561.64642</v>
      </c>
      <c r="AR23" s="133">
        <v>224.50208309999999</v>
      </c>
      <c r="AS23" s="133">
        <v>463.73063129999997</v>
      </c>
      <c r="AT23" s="133">
        <v>1910.3008869000003</v>
      </c>
      <c r="AU23" s="133">
        <v>5667.7691513230538</v>
      </c>
      <c r="AV23" s="133">
        <v>25.821466200000003</v>
      </c>
      <c r="AW23" s="133">
        <v>22.392675962999999</v>
      </c>
      <c r="AX23" s="133">
        <v>174.42741600000002</v>
      </c>
      <c r="AY23" s="133">
        <v>14.262282000000003</v>
      </c>
      <c r="AZ23" s="133">
        <v>1357.5774230999998</v>
      </c>
      <c r="BA23" s="133">
        <v>143.76638999999997</v>
      </c>
      <c r="BB23" s="133">
        <v>626.69891280000002</v>
      </c>
      <c r="BC23" s="133">
        <v>320.23508850000007</v>
      </c>
      <c r="BD23" s="133"/>
      <c r="BE23" s="133">
        <v>50.402816730000005</v>
      </c>
      <c r="BF23" s="133">
        <v>2164.0211729100001</v>
      </c>
      <c r="BG23" s="133">
        <v>714.0005354000001</v>
      </c>
      <c r="BH23" s="133">
        <v>592.80333107388401</v>
      </c>
      <c r="BI23" s="133">
        <v>10405.895</v>
      </c>
      <c r="BJ23" s="133">
        <v>2221.2325853999996</v>
      </c>
      <c r="BK23" s="133">
        <v>13974.178353903002</v>
      </c>
      <c r="BL23" s="25"/>
      <c r="BM23" s="133">
        <v>157.6380648</v>
      </c>
      <c r="BN23" s="133">
        <v>309.90591629999994</v>
      </c>
      <c r="BO23" s="133">
        <v>597.5735085</v>
      </c>
      <c r="BP23" s="133">
        <v>27.725056199999997</v>
      </c>
      <c r="BQ23" s="133">
        <v>1087.4839652999999</v>
      </c>
      <c r="BR23" s="133">
        <v>160.53972218705826</v>
      </c>
      <c r="BS23" s="133">
        <v>1.8508751999999999</v>
      </c>
      <c r="BT23" s="133">
        <v>102.76896690000001</v>
      </c>
      <c r="BU23" s="133">
        <v>2516.6880171000003</v>
      </c>
      <c r="BV23" s="133">
        <v>2719.3515299999995</v>
      </c>
      <c r="BW23" s="133">
        <v>497.96303670000003</v>
      </c>
      <c r="BX23" s="133">
        <v>148.20326729999999</v>
      </c>
      <c r="BY23" s="133">
        <v>2797.8687603000003</v>
      </c>
      <c r="BZ23" s="133">
        <v>9876.3431746144834</v>
      </c>
      <c r="CA23" s="133">
        <v>10.2603501</v>
      </c>
      <c r="CB23" s="133">
        <v>10.304498745</v>
      </c>
      <c r="CC23" s="133">
        <v>9.2968407000000006</v>
      </c>
      <c r="CD23" s="133">
        <v>6.3638478000000012</v>
      </c>
      <c r="CE23" s="133">
        <v>547.96302449999985</v>
      </c>
      <c r="CF23" s="133">
        <v>28.522865729999999</v>
      </c>
      <c r="CG23" s="133">
        <v>209.21538120000002</v>
      </c>
      <c r="CH23" s="133">
        <v>214.52873579999999</v>
      </c>
      <c r="CI23" s="133"/>
      <c r="CJ23" s="133">
        <v>19.454470155000003</v>
      </c>
      <c r="CK23" s="133">
        <v>816.7045392</v>
      </c>
      <c r="CL23" s="133">
        <v>190.63131770000004</v>
      </c>
      <c r="CM23" s="133">
        <v>191.67618863174201</v>
      </c>
      <c r="CN23" s="133">
        <v>11722.091</v>
      </c>
      <c r="CO23" s="133">
        <v>1480.5295847999996</v>
      </c>
      <c r="CP23" s="133">
        <v>11354.7752415</v>
      </c>
      <c r="CQ23" s="25"/>
      <c r="CR23" s="133">
        <v>668.99466800000005</v>
      </c>
      <c r="CS23" s="133">
        <v>488.05558289999988</v>
      </c>
      <c r="CT23" s="133">
        <v>551.49052319999998</v>
      </c>
      <c r="CU23" s="133">
        <v>88.410041100000001</v>
      </c>
      <c r="CV23" s="133">
        <v>1744.5643892999997</v>
      </c>
      <c r="CW23" s="133">
        <v>651.88619241271954</v>
      </c>
      <c r="CX23" s="133">
        <v>5.8249853999999992</v>
      </c>
      <c r="CY23" s="133">
        <v>109.2558159</v>
      </c>
      <c r="CZ23" s="133">
        <v>2593.7526618000002</v>
      </c>
      <c r="DA23" s="133">
        <v>3306.2429699999998</v>
      </c>
      <c r="DB23" s="133">
        <v>24.515310599999999</v>
      </c>
      <c r="DC23" s="39">
        <v>1196.6625674999998</v>
      </c>
      <c r="DD23" s="133">
        <v>2024.0652825</v>
      </c>
      <c r="DE23" s="133">
        <v>7285.1419210085842</v>
      </c>
      <c r="DF23" s="133">
        <v>23.494693500000004</v>
      </c>
      <c r="DG23" s="133">
        <v>5.6846029590000002</v>
      </c>
      <c r="DH23" s="133">
        <v>1749.9146436000001</v>
      </c>
      <c r="DI23" s="133">
        <v>15.761725200000001</v>
      </c>
      <c r="DJ23" s="133">
        <v>2508.0501113999999</v>
      </c>
      <c r="DK23" s="133"/>
      <c r="DL23" s="133">
        <v>438.80081440000004</v>
      </c>
      <c r="DM23" s="133">
        <v>257.26579560000005</v>
      </c>
      <c r="DN23" s="133"/>
      <c r="DO23" s="133">
        <v>16.167570588</v>
      </c>
      <c r="DP23" s="133">
        <v>1616.5153028699997</v>
      </c>
      <c r="DQ23" s="133">
        <v>573.02732438500004</v>
      </c>
      <c r="DR23" s="133">
        <v>509.65333591556112</v>
      </c>
      <c r="DS23" s="133">
        <v>16479.356</v>
      </c>
      <c r="DT23" s="133">
        <v>6075.228924</v>
      </c>
      <c r="DU23" s="133">
        <v>16581.130186616996</v>
      </c>
      <c r="DV23" s="39"/>
    </row>
    <row r="24" spans="1:126">
      <c r="A24" s="12" t="s">
        <v>129</v>
      </c>
      <c r="B24" s="133">
        <f t="shared" si="0"/>
        <v>207.03673890600516</v>
      </c>
      <c r="C24" s="133">
        <v>1240.1896062999999</v>
      </c>
      <c r="D24" s="133">
        <v>222.781587</v>
      </c>
      <c r="E24" s="133">
        <v>260.94452159999997</v>
      </c>
      <c r="F24" s="133">
        <v>30.524873399999997</v>
      </c>
      <c r="G24" s="133">
        <v>1412.3903409</v>
      </c>
      <c r="H24" s="133">
        <v>454.79336481771048</v>
      </c>
      <c r="I24" s="133">
        <v>11.282779199999998</v>
      </c>
      <c r="J24" s="133">
        <v>147.21779520000001</v>
      </c>
      <c r="K24" s="133">
        <v>1445.4663468000001</v>
      </c>
      <c r="L24" s="133">
        <v>2165.7980400000001</v>
      </c>
      <c r="M24" s="133">
        <v>178.7021082</v>
      </c>
      <c r="N24" s="133">
        <v>287.09861460000002</v>
      </c>
      <c r="O24" s="133">
        <v>962.88839640000003</v>
      </c>
      <c r="P24" s="133">
        <v>3375.4323007697753</v>
      </c>
      <c r="Q24" s="133">
        <v>13.563249000000003</v>
      </c>
      <c r="R24" s="133">
        <v>12.647675670000002</v>
      </c>
      <c r="S24" s="133">
        <v>31.389233400000002</v>
      </c>
      <c r="T24" s="133">
        <v>5.323017000000001</v>
      </c>
      <c r="U24" s="133">
        <v>1074.7536169355999</v>
      </c>
      <c r="V24" s="133">
        <v>129.25647000000001</v>
      </c>
      <c r="W24" s="133">
        <v>340.9977078</v>
      </c>
      <c r="X24" s="133">
        <v>232.9435794</v>
      </c>
      <c r="Y24" s="133"/>
      <c r="Z24" s="133">
        <v>14.855380764000001</v>
      </c>
      <c r="AA24" s="133">
        <v>1309.4281838400002</v>
      </c>
      <c r="AB24" s="133">
        <v>358.45124079099992</v>
      </c>
      <c r="AC24" s="133">
        <v>626.7706208102594</v>
      </c>
      <c r="AD24" s="133">
        <v>14056.634000000002</v>
      </c>
      <c r="AE24" s="133">
        <v>2440.6345568000002</v>
      </c>
      <c r="AF24" s="133">
        <v>8407.6089984095997</v>
      </c>
      <c r="AG24" s="25"/>
      <c r="AH24" s="133">
        <v>827.87599630000011</v>
      </c>
      <c r="AI24" s="133">
        <v>380.76642659999999</v>
      </c>
      <c r="AJ24" s="133">
        <v>744.4286093999998</v>
      </c>
      <c r="AK24" s="133">
        <v>51.884649600000003</v>
      </c>
      <c r="AL24" s="133">
        <v>1314.4715661</v>
      </c>
      <c r="AM24" s="133">
        <v>425.91054682562861</v>
      </c>
      <c r="AN24" s="133">
        <v>20.825313599999994</v>
      </c>
      <c r="AO24" s="133">
        <v>257.96824200000009</v>
      </c>
      <c r="AP24" s="133">
        <v>3146.2387068000007</v>
      </c>
      <c r="AQ24" s="133">
        <v>2531.4223200000001</v>
      </c>
      <c r="AR24" s="133">
        <v>222.1938222</v>
      </c>
      <c r="AS24" s="133">
        <v>453.16522020000002</v>
      </c>
      <c r="AT24" s="133">
        <v>1877.2084044000001</v>
      </c>
      <c r="AU24" s="133">
        <v>5896.9484214049326</v>
      </c>
      <c r="AV24" s="133">
        <v>25.818433200000005</v>
      </c>
      <c r="AW24" s="133">
        <v>20.968883796</v>
      </c>
      <c r="AX24" s="133">
        <v>172.90801500000001</v>
      </c>
      <c r="AY24" s="133">
        <v>14.3426136</v>
      </c>
      <c r="AZ24" s="133">
        <v>1320.3214247999997</v>
      </c>
      <c r="BA24" s="133">
        <v>141.5073275</v>
      </c>
      <c r="BB24" s="133">
        <v>602.44925360000002</v>
      </c>
      <c r="BC24" s="133">
        <v>311.35255619999998</v>
      </c>
      <c r="BD24" s="133"/>
      <c r="BE24" s="133">
        <v>49.810992336000005</v>
      </c>
      <c r="BF24" s="133">
        <v>2122.6585527000002</v>
      </c>
      <c r="BG24" s="133">
        <v>747.17203175999975</v>
      </c>
      <c r="BH24" s="133">
        <v>606.81628291071593</v>
      </c>
      <c r="BI24" s="133">
        <v>10197.383</v>
      </c>
      <c r="BJ24" s="133">
        <v>2211.6316948000003</v>
      </c>
      <c r="BK24" s="133">
        <v>13724.283186432001</v>
      </c>
      <c r="BL24" s="25"/>
      <c r="BM24" s="133">
        <v>171.5738102</v>
      </c>
      <c r="BN24" s="133">
        <v>331.35960899999998</v>
      </c>
      <c r="BO24" s="133">
        <v>586.72468679999986</v>
      </c>
      <c r="BP24" s="133">
        <v>24.570873599999995</v>
      </c>
      <c r="BQ24" s="133">
        <v>1160.5507683000001</v>
      </c>
      <c r="BR24" s="133">
        <v>151.41268551803086</v>
      </c>
      <c r="BS24" s="133">
        <v>2.0009934</v>
      </c>
      <c r="BT24" s="133">
        <v>107.58977040000002</v>
      </c>
      <c r="BU24" s="133">
        <v>2448.9191580000002</v>
      </c>
      <c r="BV24" s="133">
        <v>2685.1343400000001</v>
      </c>
      <c r="BW24" s="133">
        <v>465.38583000000006</v>
      </c>
      <c r="BX24" s="133">
        <v>147.49006860000003</v>
      </c>
      <c r="BY24" s="133">
        <v>2665.1359308000001</v>
      </c>
      <c r="BZ24" s="133">
        <v>10451.295600758622</v>
      </c>
      <c r="CA24" s="133">
        <v>10.468840199999999</v>
      </c>
      <c r="CB24" s="133">
        <v>11.487013062000001</v>
      </c>
      <c r="CC24" s="133">
        <v>8.8092690000000022</v>
      </c>
      <c r="CD24" s="133">
        <v>6.4697346000000007</v>
      </c>
      <c r="CE24" s="133">
        <v>534.88469579999992</v>
      </c>
      <c r="CF24" s="133">
        <v>29.950261320000003</v>
      </c>
      <c r="CG24" s="133">
        <v>193.67411479999998</v>
      </c>
      <c r="CH24" s="133">
        <v>217.98438900000005</v>
      </c>
      <c r="CI24" s="133"/>
      <c r="CJ24" s="133">
        <v>19.125938622</v>
      </c>
      <c r="CK24" s="133">
        <v>853.27847262</v>
      </c>
      <c r="CL24" s="133">
        <v>212.14104090899997</v>
      </c>
      <c r="CM24" s="133">
        <v>189.41416496648205</v>
      </c>
      <c r="CN24" s="133">
        <v>12006.674999999999</v>
      </c>
      <c r="CO24" s="133">
        <v>1548.8079683999999</v>
      </c>
      <c r="CP24" s="133">
        <v>11126.819613504</v>
      </c>
      <c r="CQ24" s="25"/>
      <c r="CR24" s="133">
        <v>706.17301190000012</v>
      </c>
      <c r="CS24" s="133">
        <v>468.45286739999995</v>
      </c>
      <c r="CT24" s="133">
        <v>569.83941419999996</v>
      </c>
      <c r="CU24" s="133">
        <v>86.542604400000002</v>
      </c>
      <c r="CV24" s="133">
        <v>1845.0057318000001</v>
      </c>
      <c r="CW24" s="133">
        <v>638.11201935883412</v>
      </c>
      <c r="CX24" s="133">
        <v>4.169096399999999</v>
      </c>
      <c r="CY24" s="133">
        <v>111.47506860000001</v>
      </c>
      <c r="CZ24" s="133">
        <v>2537.4123348000007</v>
      </c>
      <c r="DA24" s="133">
        <v>3227.5202400000003</v>
      </c>
      <c r="DB24" s="133">
        <v>25.896225600000001</v>
      </c>
      <c r="DC24" s="39">
        <v>1206.5961390000002</v>
      </c>
      <c r="DD24" s="133">
        <v>2040.1345019999999</v>
      </c>
      <c r="DE24" s="133">
        <v>7487.4047078948361</v>
      </c>
      <c r="DF24" s="133">
        <v>21.496633200000005</v>
      </c>
      <c r="DG24" s="133">
        <v>5.1338518139999998</v>
      </c>
      <c r="DH24" s="133">
        <v>1615.0307292000005</v>
      </c>
      <c r="DI24" s="133">
        <v>16.170735000000001</v>
      </c>
      <c r="DJ24" s="133">
        <v>2578.1265719999997</v>
      </c>
      <c r="DK24" s="133"/>
      <c r="DL24" s="133">
        <v>442.12491080000001</v>
      </c>
      <c r="DM24" s="133">
        <v>269.44838340000001</v>
      </c>
      <c r="DN24" s="133"/>
      <c r="DO24" s="133">
        <v>15.785360094000003</v>
      </c>
      <c r="DP24" s="133">
        <v>1589.2738096200001</v>
      </c>
      <c r="DQ24" s="133">
        <v>593.3677325939999</v>
      </c>
      <c r="DR24" s="133">
        <v>513.53346934810065</v>
      </c>
      <c r="DS24" s="133">
        <v>16051.973</v>
      </c>
      <c r="DT24" s="133">
        <v>5941.3998468</v>
      </c>
      <c r="DU24" s="133">
        <v>16388.504566728003</v>
      </c>
      <c r="DV24" s="39"/>
    </row>
    <row r="25" spans="1:126">
      <c r="A25" s="12" t="s">
        <v>130</v>
      </c>
      <c r="B25" s="133">
        <f t="shared" si="0"/>
        <v>200.93848409510082</v>
      </c>
      <c r="C25" s="133">
        <v>1286.5500195999998</v>
      </c>
      <c r="D25" s="133">
        <v>209.94081660000001</v>
      </c>
      <c r="E25" s="133">
        <v>246.8180127</v>
      </c>
      <c r="F25" s="133">
        <v>29.155077000000002</v>
      </c>
      <c r="G25" s="133">
        <v>1443.7741263999999</v>
      </c>
      <c r="H25" s="133">
        <v>435.20372312950781</v>
      </c>
      <c r="I25" s="133">
        <v>10.4206149</v>
      </c>
      <c r="J25" s="133">
        <v>139.38768689999998</v>
      </c>
      <c r="K25" s="133">
        <v>1359.7763469000001</v>
      </c>
      <c r="L25" s="133">
        <v>2018.3454600000002</v>
      </c>
      <c r="M25" s="133">
        <v>167.1369042</v>
      </c>
      <c r="N25" s="133">
        <v>264.42023879999999</v>
      </c>
      <c r="O25" s="133">
        <v>912.63208830000019</v>
      </c>
      <c r="P25" s="133">
        <v>3322.6857772877615</v>
      </c>
      <c r="Q25" s="133">
        <v>12.399332100000002</v>
      </c>
      <c r="R25" s="133">
        <v>11.632687017000002</v>
      </c>
      <c r="S25" s="133">
        <v>29.6079714</v>
      </c>
      <c r="T25" s="133">
        <v>5.0721476999999986</v>
      </c>
      <c r="U25" s="133">
        <v>1010.6536839048</v>
      </c>
      <c r="V25" s="133">
        <v>127.95067739999999</v>
      </c>
      <c r="W25" s="133">
        <v>335.92814640000006</v>
      </c>
      <c r="X25" s="133">
        <v>217.76941979999992</v>
      </c>
      <c r="Y25" s="133"/>
      <c r="Z25" s="133">
        <v>14.147450568000004</v>
      </c>
      <c r="AA25" s="133">
        <v>1219.4183067900001</v>
      </c>
      <c r="AB25" s="133">
        <v>354.84410434</v>
      </c>
      <c r="AC25" s="133">
        <v>612.21303776066122</v>
      </c>
      <c r="AD25" s="133">
        <v>14003.617000000002</v>
      </c>
      <c r="AE25" s="133">
        <v>2307.7364017</v>
      </c>
      <c r="AF25" s="133">
        <v>7878.7342455797998</v>
      </c>
      <c r="AG25" s="25"/>
      <c r="AH25" s="133">
        <v>840.64315039999997</v>
      </c>
      <c r="AI25" s="133">
        <v>359.51727960000005</v>
      </c>
      <c r="AJ25" s="133">
        <v>689.92800659999989</v>
      </c>
      <c r="AK25" s="133">
        <v>50.038091700000003</v>
      </c>
      <c r="AL25" s="133">
        <v>1344.0312048000001</v>
      </c>
      <c r="AM25" s="133">
        <v>404.2067595220575</v>
      </c>
      <c r="AN25" s="133">
        <v>19.438065900000005</v>
      </c>
      <c r="AO25" s="133">
        <v>248.74281389999999</v>
      </c>
      <c r="AP25" s="133">
        <v>2952.8256593999999</v>
      </c>
      <c r="AQ25" s="133">
        <v>2373.5171100000002</v>
      </c>
      <c r="AR25" s="133">
        <v>209.94081659999995</v>
      </c>
      <c r="AS25" s="133">
        <v>425.4444165000001</v>
      </c>
      <c r="AT25" s="133">
        <v>1755.6195315000004</v>
      </c>
      <c r="AU25" s="133">
        <v>5781.4057331863287</v>
      </c>
      <c r="AV25" s="133">
        <v>23.736518999999998</v>
      </c>
      <c r="AW25" s="133">
        <v>20.043003420000002</v>
      </c>
      <c r="AX25" s="133">
        <v>161.19401310000001</v>
      </c>
      <c r="AY25" s="133">
        <v>13.704099300000001</v>
      </c>
      <c r="AZ25" s="133">
        <v>1233.8555288999999</v>
      </c>
      <c r="BA25" s="133">
        <v>139.29399119999999</v>
      </c>
      <c r="BB25" s="133">
        <v>593.04039299999999</v>
      </c>
      <c r="BC25" s="133">
        <v>294.53097689999993</v>
      </c>
      <c r="BD25" s="133"/>
      <c r="BE25" s="133">
        <v>47.078197653000025</v>
      </c>
      <c r="BF25" s="133">
        <v>2003.3615296500002</v>
      </c>
      <c r="BG25" s="133">
        <v>722.61838959199997</v>
      </c>
      <c r="BH25" s="133">
        <v>590.81157242156678</v>
      </c>
      <c r="BI25" s="133">
        <v>10172.446000000002</v>
      </c>
      <c r="BJ25" s="133">
        <v>2111.9926164000003</v>
      </c>
      <c r="BK25" s="133">
        <v>12882.515659623001</v>
      </c>
      <c r="BL25" s="25"/>
      <c r="BM25" s="133">
        <v>194.4885912</v>
      </c>
      <c r="BN25" s="133">
        <v>313.53636690000002</v>
      </c>
      <c r="BO25" s="133">
        <v>569.98377720000008</v>
      </c>
      <c r="BP25" s="133">
        <v>24.178630200000001</v>
      </c>
      <c r="BQ25" s="133">
        <v>1191.8455040000001</v>
      </c>
      <c r="BR25" s="133">
        <v>153.25824713486944</v>
      </c>
      <c r="BS25" s="133">
        <v>1.7765322000000003</v>
      </c>
      <c r="BT25" s="133">
        <v>111.21792480000001</v>
      </c>
      <c r="BU25" s="133">
        <v>2379.1985085000001</v>
      </c>
      <c r="BV25" s="133">
        <v>2556.5619300000003</v>
      </c>
      <c r="BW25" s="133">
        <v>442.08424200000002</v>
      </c>
      <c r="BX25" s="133">
        <v>166.43330040000004</v>
      </c>
      <c r="BY25" s="133">
        <v>2571.2526921000008</v>
      </c>
      <c r="BZ25" s="133">
        <v>10433.91289966924</v>
      </c>
      <c r="CA25" s="133">
        <v>10.998864000000001</v>
      </c>
      <c r="CB25" s="133">
        <v>13.609463241000004</v>
      </c>
      <c r="CC25" s="133">
        <v>8.4850305000000006</v>
      </c>
      <c r="CD25" s="133">
        <v>6.159902999999999</v>
      </c>
      <c r="CE25" s="133">
        <v>508.83224999999999</v>
      </c>
      <c r="CF25" s="133">
        <v>31.30210902</v>
      </c>
      <c r="CG25" s="133">
        <v>191.1987297</v>
      </c>
      <c r="CH25" s="133">
        <v>213.87398879999992</v>
      </c>
      <c r="CI25" s="133"/>
      <c r="CJ25" s="133">
        <v>19.319113725000008</v>
      </c>
      <c r="CK25" s="133">
        <v>823.80898284000011</v>
      </c>
      <c r="CL25" s="133">
        <v>200.85251038600001</v>
      </c>
      <c r="CM25" s="133">
        <v>182.78320495960924</v>
      </c>
      <c r="CN25" s="133">
        <v>12450.365</v>
      </c>
      <c r="CO25" s="133">
        <v>1606.4264553</v>
      </c>
      <c r="CP25" s="133">
        <v>10741.311500405998</v>
      </c>
      <c r="CQ25" s="25"/>
      <c r="CR25" s="133">
        <v>712.04987600000004</v>
      </c>
      <c r="CS25" s="133">
        <v>444.45250230000005</v>
      </c>
      <c r="CT25" s="133">
        <v>522.34090379999998</v>
      </c>
      <c r="CU25" s="133">
        <v>81.965799000000004</v>
      </c>
      <c r="CV25" s="133">
        <v>1877.5865040000001</v>
      </c>
      <c r="CW25" s="133">
        <v>612.1541813007218</v>
      </c>
      <c r="CX25" s="133">
        <v>3.4924089000000005</v>
      </c>
      <c r="CY25" s="133">
        <v>102.8744238</v>
      </c>
      <c r="CZ25" s="133">
        <v>2506.2906516000003</v>
      </c>
      <c r="DA25" s="133">
        <v>3033.8533200000006</v>
      </c>
      <c r="DB25" s="133">
        <v>24.890321400000001</v>
      </c>
      <c r="DC25" s="39">
        <v>1146.6800964000004</v>
      </c>
      <c r="DD25" s="133">
        <v>1909.7936814000004</v>
      </c>
      <c r="DE25" s="133">
        <v>7402.9327453142232</v>
      </c>
      <c r="DF25" s="133">
        <v>18.016031399999996</v>
      </c>
      <c r="DG25" s="133">
        <v>4.4041149810000011</v>
      </c>
      <c r="DH25" s="133">
        <v>1496.1636084000002</v>
      </c>
      <c r="DI25" s="133">
        <v>15.742124099999998</v>
      </c>
      <c r="DJ25" s="133">
        <v>2476.3767069</v>
      </c>
      <c r="DK25" s="133"/>
      <c r="DL25" s="133">
        <v>436.08616920000009</v>
      </c>
      <c r="DM25" s="133">
        <v>259.31034989999995</v>
      </c>
      <c r="DN25" s="133"/>
      <c r="DO25" s="133">
        <v>14.671311903000005</v>
      </c>
      <c r="DP25" s="133">
        <v>1473.9787918800002</v>
      </c>
      <c r="DQ25" s="133">
        <v>611.00975082399998</v>
      </c>
      <c r="DR25" s="133">
        <v>501.71449370655654</v>
      </c>
      <c r="DS25" s="133">
        <v>15441.677000000001</v>
      </c>
      <c r="DT25" s="133">
        <v>5700.1301914999995</v>
      </c>
      <c r="DU25" s="133">
        <v>15535.297148064003</v>
      </c>
      <c r="DV25" s="39"/>
    </row>
    <row r="26" spans="1:126">
      <c r="A26" s="12" t="s">
        <v>131</v>
      </c>
      <c r="B26" s="133">
        <f t="shared" si="0"/>
        <v>193.20485547178143</v>
      </c>
      <c r="C26" s="133">
        <v>1205.4608456000001</v>
      </c>
      <c r="D26" s="133">
        <v>194.96164800000003</v>
      </c>
      <c r="E26" s="133">
        <v>228.33140539999999</v>
      </c>
      <c r="F26" s="133">
        <v>27.208488299999999</v>
      </c>
      <c r="G26" s="133">
        <v>1491.855845</v>
      </c>
      <c r="H26" s="133">
        <v>396.59206980631097</v>
      </c>
      <c r="I26" s="133">
        <v>9.390996300000003</v>
      </c>
      <c r="J26" s="133">
        <v>129.42959959999999</v>
      </c>
      <c r="K26" s="133">
        <v>1252.7279835000002</v>
      </c>
      <c r="L26" s="133">
        <v>1844.6994299999999</v>
      </c>
      <c r="M26" s="133">
        <v>169.62326010000001</v>
      </c>
      <c r="N26" s="133">
        <v>233.9306627</v>
      </c>
      <c r="O26" s="133">
        <v>843.82022339999992</v>
      </c>
      <c r="P26" s="133">
        <v>3264.132773170114</v>
      </c>
      <c r="Q26" s="133">
        <v>11.156793199999999</v>
      </c>
      <c r="R26" s="133">
        <v>10.449541843999999</v>
      </c>
      <c r="S26" s="133">
        <v>27.509127800000002</v>
      </c>
      <c r="T26" s="133">
        <v>4.688749099999999</v>
      </c>
      <c r="U26" s="133">
        <v>928.58966575199997</v>
      </c>
      <c r="V26" s="133">
        <v>125.42667929999999</v>
      </c>
      <c r="W26" s="133">
        <v>313.10724149999999</v>
      </c>
      <c r="X26" s="133">
        <v>199.70316240000002</v>
      </c>
      <c r="Y26" s="133"/>
      <c r="Z26" s="133">
        <v>13.166905710000002</v>
      </c>
      <c r="AA26" s="133">
        <v>1124.18962663</v>
      </c>
      <c r="AB26" s="133">
        <v>343.88328544000001</v>
      </c>
      <c r="AC26" s="133">
        <v>608.304347826087</v>
      </c>
      <c r="AD26" s="133">
        <v>13946.502</v>
      </c>
      <c r="AE26" s="133">
        <v>2269.2027527999999</v>
      </c>
      <c r="AF26" s="133">
        <v>7253.5772697360007</v>
      </c>
      <c r="AG26" s="25"/>
      <c r="AH26" s="133">
        <v>772.12009279999995</v>
      </c>
      <c r="AI26" s="133">
        <v>332.38089569999994</v>
      </c>
      <c r="AJ26" s="133">
        <v>631.55891959999997</v>
      </c>
      <c r="AK26" s="133">
        <v>46.016250000000007</v>
      </c>
      <c r="AL26" s="133">
        <v>1376.77214</v>
      </c>
      <c r="AM26" s="133">
        <v>363.52340485202461</v>
      </c>
      <c r="AN26" s="133">
        <v>17.842034000000005</v>
      </c>
      <c r="AO26" s="133">
        <v>234.9442473</v>
      </c>
      <c r="AP26" s="133">
        <v>2693.0991906000008</v>
      </c>
      <c r="AQ26" s="133">
        <v>2194.7910599999996</v>
      </c>
      <c r="AR26" s="133">
        <v>187.43093530000002</v>
      </c>
      <c r="AS26" s="133">
        <v>383.39266980000002</v>
      </c>
      <c r="AT26" s="133">
        <v>1606.7512418999997</v>
      </c>
      <c r="AU26" s="133">
        <v>5644.3178443374009</v>
      </c>
      <c r="AV26" s="133">
        <v>21.670586</v>
      </c>
      <c r="AW26" s="133">
        <v>17.880626294999999</v>
      </c>
      <c r="AX26" s="133">
        <v>145.4530714</v>
      </c>
      <c r="AY26" s="133">
        <v>12.758158699999999</v>
      </c>
      <c r="AZ26" s="133">
        <v>1141.5883094000001</v>
      </c>
      <c r="BA26" s="133">
        <v>135.56519209999999</v>
      </c>
      <c r="BB26" s="133">
        <v>561.56986529999995</v>
      </c>
      <c r="BC26" s="133">
        <v>272.68370780000004</v>
      </c>
      <c r="BD26" s="133"/>
      <c r="BE26" s="133">
        <v>42.749574819000003</v>
      </c>
      <c r="BF26" s="133">
        <v>1848.5133795100003</v>
      </c>
      <c r="BG26" s="133">
        <v>686.3787825280001</v>
      </c>
      <c r="BH26" s="133">
        <v>584.91674375578168</v>
      </c>
      <c r="BI26" s="133">
        <v>10104.168</v>
      </c>
      <c r="BJ26" s="133">
        <v>2037.2244237999996</v>
      </c>
      <c r="BK26" s="133">
        <v>11831.504858124001</v>
      </c>
      <c r="BL26" s="25"/>
      <c r="BM26" s="133">
        <v>198.17571919999997</v>
      </c>
      <c r="BN26" s="133">
        <v>297.35209910000003</v>
      </c>
      <c r="BO26" s="133">
        <v>534.35051179999994</v>
      </c>
      <c r="BP26" s="133">
        <v>22.372487200000002</v>
      </c>
      <c r="BQ26" s="133">
        <v>1241.1900800000001</v>
      </c>
      <c r="BR26" s="133">
        <v>150.67668627743623</v>
      </c>
      <c r="BS26" s="133">
        <v>1.5351021000000005</v>
      </c>
      <c r="BT26" s="133">
        <v>109.8536733</v>
      </c>
      <c r="BU26" s="133">
        <v>2260.8200839000006</v>
      </c>
      <c r="BV26" s="133">
        <v>2418.4913900000001</v>
      </c>
      <c r="BW26" s="133">
        <v>348.98478580000005</v>
      </c>
      <c r="BX26" s="133">
        <v>143.07372450000003</v>
      </c>
      <c r="BY26" s="133">
        <v>2336.9665473</v>
      </c>
      <c r="BZ26" s="133">
        <v>10651.600449096375</v>
      </c>
      <c r="CA26" s="133">
        <v>9.8830633999999993</v>
      </c>
      <c r="CB26" s="133">
        <v>12.264287762999997</v>
      </c>
      <c r="CC26" s="133">
        <v>10.310094200000002</v>
      </c>
      <c r="CD26" s="133">
        <v>5.8459043999999993</v>
      </c>
      <c r="CE26" s="133">
        <v>491.58484970000006</v>
      </c>
      <c r="CF26" s="133">
        <v>32.109055289999993</v>
      </c>
      <c r="CG26" s="133">
        <v>184.38851340000002</v>
      </c>
      <c r="CH26" s="133">
        <v>193.48667380000003</v>
      </c>
      <c r="CI26" s="133"/>
      <c r="CJ26" s="133">
        <v>17.636629730999999</v>
      </c>
      <c r="CK26" s="133">
        <v>754.79964035000012</v>
      </c>
      <c r="CL26" s="133">
        <v>190.92817439999999</v>
      </c>
      <c r="CM26" s="133">
        <v>179.66604995374652</v>
      </c>
      <c r="CN26" s="133">
        <v>12956.428</v>
      </c>
      <c r="CO26" s="133">
        <v>1692.4565539999999</v>
      </c>
      <c r="CP26" s="133">
        <v>9969.6115483440008</v>
      </c>
      <c r="CQ26" s="25"/>
      <c r="CR26" s="133">
        <v>667.02009279999993</v>
      </c>
      <c r="CS26" s="133">
        <v>403.9134631</v>
      </c>
      <c r="CT26" s="133">
        <v>472.82985329999991</v>
      </c>
      <c r="CU26" s="133">
        <v>76.805416100000016</v>
      </c>
      <c r="CV26" s="133">
        <v>1891.4473425000001</v>
      </c>
      <c r="CW26" s="133">
        <v>576.23581426601845</v>
      </c>
      <c r="CX26" s="133">
        <v>2.8530075000000013</v>
      </c>
      <c r="CY26" s="133">
        <v>92.080356900000012</v>
      </c>
      <c r="CZ26" s="133">
        <v>2325.0317727000006</v>
      </c>
      <c r="DA26" s="133">
        <v>2810.42713</v>
      </c>
      <c r="DB26" s="133">
        <v>37.449864900000001</v>
      </c>
      <c r="DC26" s="39">
        <v>1073.6008339000002</v>
      </c>
      <c r="DD26" s="133">
        <v>1890.7696724</v>
      </c>
      <c r="DE26" s="133">
        <v>7060.2915504690163</v>
      </c>
      <c r="DF26" s="133">
        <v>14.779192399999999</v>
      </c>
      <c r="DG26" s="133">
        <v>3.7070813709999997</v>
      </c>
      <c r="DH26" s="133">
        <v>1427.5835980000002</v>
      </c>
      <c r="DI26" s="133">
        <v>16.4050999</v>
      </c>
      <c r="DJ26" s="133">
        <v>2300.6542040999998</v>
      </c>
      <c r="DK26" s="133"/>
      <c r="DL26" s="133">
        <v>424.7118279</v>
      </c>
      <c r="DM26" s="133">
        <v>235.82653220000003</v>
      </c>
      <c r="DN26" s="133"/>
      <c r="DO26" s="133">
        <v>14.441285873000002</v>
      </c>
      <c r="DP26" s="133">
        <v>1283.3680569500002</v>
      </c>
      <c r="DQ26" s="133">
        <v>585.85555916800013</v>
      </c>
      <c r="DR26" s="133">
        <v>499.23265494912113</v>
      </c>
      <c r="DS26" s="133">
        <v>15191.400999999998</v>
      </c>
      <c r="DT26" s="133">
        <v>5525.5758225999998</v>
      </c>
      <c r="DU26" s="133">
        <v>14482.526421593999</v>
      </c>
      <c r="DV26" s="39"/>
    </row>
    <row r="27" spans="1:126">
      <c r="A27" s="12" t="s">
        <v>132</v>
      </c>
      <c r="B27" s="133">
        <f t="shared" si="0"/>
        <v>207.74843939570317</v>
      </c>
      <c r="C27" s="133">
        <v>1405.8626319</v>
      </c>
      <c r="D27" s="133">
        <v>217.76339360000003</v>
      </c>
      <c r="E27" s="133">
        <v>258.03591200000005</v>
      </c>
      <c r="F27" s="133">
        <v>30.787158400000006</v>
      </c>
      <c r="G27" s="133">
        <v>1499.6723112000002</v>
      </c>
      <c r="H27" s="133">
        <v>445.15005876566806</v>
      </c>
      <c r="I27" s="133">
        <v>10.372480000000003</v>
      </c>
      <c r="J27" s="133">
        <v>146.15370240000001</v>
      </c>
      <c r="K27" s="133">
        <v>1409.2965744000001</v>
      </c>
      <c r="L27" s="133">
        <v>2058.25488</v>
      </c>
      <c r="M27" s="133">
        <v>190.16031359999999</v>
      </c>
      <c r="N27" s="133">
        <v>257.23068000000001</v>
      </c>
      <c r="O27" s="133">
        <v>947.36636639999995</v>
      </c>
      <c r="P27" s="133">
        <v>3479.2669567244193</v>
      </c>
      <c r="Q27" s="133">
        <v>12.168556800000001</v>
      </c>
      <c r="R27" s="133">
        <v>11.479551167999999</v>
      </c>
      <c r="S27" s="133">
        <v>31.181585600000009</v>
      </c>
      <c r="T27" s="133">
        <v>5.2817759999999989</v>
      </c>
      <c r="U27" s="133">
        <v>1040.4858214943999</v>
      </c>
      <c r="V27" s="133">
        <v>133.53126119999999</v>
      </c>
      <c r="W27" s="133">
        <v>352.47500919999999</v>
      </c>
      <c r="X27" s="133">
        <v>222.60843359999998</v>
      </c>
      <c r="Y27" s="133"/>
      <c r="Z27" s="133">
        <v>14.842527552</v>
      </c>
      <c r="AA27" s="133">
        <v>1232.8237035200002</v>
      </c>
      <c r="AB27" s="133">
        <v>366.59290262399998</v>
      </c>
      <c r="AC27" s="133">
        <v>677.68215309046263</v>
      </c>
      <c r="AD27" s="133">
        <v>13857.648000000001</v>
      </c>
      <c r="AE27" s="133">
        <v>2394.7710284999998</v>
      </c>
      <c r="AF27" s="133">
        <v>8096.2934165344004</v>
      </c>
      <c r="AG27" s="25"/>
      <c r="AH27" s="133">
        <v>888.08696290000012</v>
      </c>
      <c r="AI27" s="133">
        <v>372.34473599999995</v>
      </c>
      <c r="AJ27" s="133">
        <v>684.59596319999991</v>
      </c>
      <c r="AK27" s="133">
        <v>51.328763200000012</v>
      </c>
      <c r="AL27" s="133">
        <v>1361.9971416000001</v>
      </c>
      <c r="AM27" s="133">
        <v>398.36346643316506</v>
      </c>
      <c r="AN27" s="133">
        <v>19.2327616</v>
      </c>
      <c r="AO27" s="133">
        <v>262.63665280000004</v>
      </c>
      <c r="AP27" s="133">
        <v>3012.1286128000002</v>
      </c>
      <c r="AQ27" s="133">
        <v>2462.6451199999997</v>
      </c>
      <c r="AR27" s="133">
        <v>202.09275999999997</v>
      </c>
      <c r="AS27" s="133">
        <v>410.94128000000006</v>
      </c>
      <c r="AT27" s="133">
        <v>1796.4152703999996</v>
      </c>
      <c r="AU27" s="133">
        <v>6020.1173180017086</v>
      </c>
      <c r="AV27" s="133">
        <v>23.972711999999998</v>
      </c>
      <c r="AW27" s="133">
        <v>19.435284271999997</v>
      </c>
      <c r="AX27" s="133">
        <v>160.71884800000001</v>
      </c>
      <c r="AY27" s="133">
        <v>14.767135999999999</v>
      </c>
      <c r="AZ27" s="133">
        <v>1252.8208896000001</v>
      </c>
      <c r="BA27" s="133">
        <v>142.86823200000003</v>
      </c>
      <c r="BB27" s="133">
        <v>624.71024959999988</v>
      </c>
      <c r="BC27" s="133">
        <v>301.7791168</v>
      </c>
      <c r="BD27" s="133"/>
      <c r="BE27" s="133">
        <v>47.650272352000002</v>
      </c>
      <c r="BF27" s="133">
        <v>2053.79389472</v>
      </c>
      <c r="BG27" s="133">
        <v>717.50885918400002</v>
      </c>
      <c r="BH27" s="133">
        <v>648.90605812525587</v>
      </c>
      <c r="BI27" s="133">
        <v>10141.870999999999</v>
      </c>
      <c r="BJ27" s="133">
        <v>2170.78692</v>
      </c>
      <c r="BK27" s="133">
        <v>13149.300073743996</v>
      </c>
      <c r="BL27" s="25"/>
      <c r="BM27" s="133">
        <v>243.9055213</v>
      </c>
      <c r="BN27" s="133">
        <v>333.6744928</v>
      </c>
      <c r="BO27" s="133">
        <v>594.5573776</v>
      </c>
      <c r="BP27" s="133">
        <v>16.340750400000001</v>
      </c>
      <c r="BQ27" s="133">
        <v>1269.540336</v>
      </c>
      <c r="BR27" s="133">
        <v>171.50926951289242</v>
      </c>
      <c r="BS27" s="133">
        <v>1.7128240000000003</v>
      </c>
      <c r="BT27" s="133">
        <v>119.04468000000001</v>
      </c>
      <c r="BU27" s="133">
        <v>2513.0267120000003</v>
      </c>
      <c r="BV27" s="133">
        <v>2719.2275200000004</v>
      </c>
      <c r="BW27" s="133">
        <v>408.79035520000002</v>
      </c>
      <c r="BX27" s="133">
        <v>173.96013760000002</v>
      </c>
      <c r="BY27" s="133">
        <v>2642.3101215999991</v>
      </c>
      <c r="BZ27" s="133">
        <v>11498.787196022065</v>
      </c>
      <c r="CA27" s="133">
        <v>11.221385599999998</v>
      </c>
      <c r="CB27" s="133">
        <v>14.323767071999999</v>
      </c>
      <c r="CC27" s="133">
        <v>11.675864000000004</v>
      </c>
      <c r="CD27" s="133">
        <v>6.6288335999999992</v>
      </c>
      <c r="CE27" s="133">
        <v>548.24288960000001</v>
      </c>
      <c r="CF27" s="133">
        <v>36.466707960000001</v>
      </c>
      <c r="CG27" s="133">
        <v>204.29003879999996</v>
      </c>
      <c r="CH27" s="133">
        <v>222.69851039999998</v>
      </c>
      <c r="CI27" s="133"/>
      <c r="CJ27" s="133">
        <v>20.076494608000001</v>
      </c>
      <c r="CK27" s="133">
        <v>867.30201216000012</v>
      </c>
      <c r="CL27" s="133">
        <v>199.51275450600002</v>
      </c>
      <c r="CM27" s="133">
        <v>198.36880884158822</v>
      </c>
      <c r="CN27" s="133">
        <v>13390.554000000002</v>
      </c>
      <c r="CO27" s="133">
        <v>1913.3045304999998</v>
      </c>
      <c r="CP27" s="133">
        <v>11224.814728240002</v>
      </c>
      <c r="CQ27" s="25"/>
      <c r="CR27" s="133">
        <v>724.58806980000008</v>
      </c>
      <c r="CS27" s="133">
        <v>452.8802192</v>
      </c>
      <c r="CT27" s="133">
        <v>528.73443840000004</v>
      </c>
      <c r="CU27" s="133">
        <v>83.087659200000004</v>
      </c>
      <c r="CV27" s="133">
        <v>1928.702532</v>
      </c>
      <c r="CW27" s="133">
        <v>638.72131334662606</v>
      </c>
      <c r="CX27" s="133">
        <v>2.4197904000000006</v>
      </c>
      <c r="CY27" s="133">
        <v>101.60936000000001</v>
      </c>
      <c r="CZ27" s="133">
        <v>2606.69976</v>
      </c>
      <c r="DA27" s="133">
        <v>3051.1468800000002</v>
      </c>
      <c r="DB27" s="133">
        <v>27.0626192</v>
      </c>
      <c r="DC27" s="39">
        <v>1179.0561792000001</v>
      </c>
      <c r="DD27" s="133">
        <v>2102.2150879999999</v>
      </c>
      <c r="DE27" s="133">
        <v>7665.9521404708257</v>
      </c>
      <c r="DF27" s="133">
        <v>15.584651199999998</v>
      </c>
      <c r="DG27" s="133">
        <v>3.8241695999999994</v>
      </c>
      <c r="DH27" s="133">
        <v>1540.0362256000001</v>
      </c>
      <c r="DI27" s="133">
        <v>18.385220799999999</v>
      </c>
      <c r="DJ27" s="133">
        <v>2629.1111407999997</v>
      </c>
      <c r="DK27" s="133"/>
      <c r="DL27" s="133">
        <v>456.81288539999991</v>
      </c>
      <c r="DM27" s="133">
        <v>265.74293759999995</v>
      </c>
      <c r="DN27" s="133"/>
      <c r="DO27" s="133">
        <v>15.935159136000003</v>
      </c>
      <c r="DP27" s="133">
        <v>1479.4247752000001</v>
      </c>
      <c r="DQ27" s="133">
        <v>599.57973316800008</v>
      </c>
      <c r="DR27" s="133">
        <v>557.93670691772411</v>
      </c>
      <c r="DS27" s="133">
        <v>14982.188999999998</v>
      </c>
      <c r="DT27" s="133">
        <v>6193.1203459999988</v>
      </c>
      <c r="DU27" s="133">
        <v>16102.956273536001</v>
      </c>
      <c r="DV27" s="39"/>
    </row>
    <row r="28" spans="1:126">
      <c r="A28" s="12" t="s">
        <v>133</v>
      </c>
      <c r="B28" s="133">
        <f t="shared" si="0"/>
        <v>207.61968180554493</v>
      </c>
      <c r="C28" s="133">
        <v>1513.9743966000003</v>
      </c>
      <c r="D28" s="133">
        <v>216.68353680000001</v>
      </c>
      <c r="E28" s="133">
        <v>257.14634520000004</v>
      </c>
      <c r="F28" s="133">
        <v>30.696522600000002</v>
      </c>
      <c r="G28" s="133">
        <v>1560.5985875000001</v>
      </c>
      <c r="H28" s="133">
        <v>437.29810989846942</v>
      </c>
      <c r="I28" s="133">
        <v>10.060249799999999</v>
      </c>
      <c r="J28" s="133">
        <v>144.97235520000001</v>
      </c>
      <c r="K28" s="133">
        <v>1411.7928426000001</v>
      </c>
      <c r="L28" s="133">
        <v>2015.3904600000001</v>
      </c>
      <c r="M28" s="133">
        <v>185.6890416</v>
      </c>
      <c r="N28" s="133">
        <v>251.18822940000007</v>
      </c>
      <c r="O28" s="133">
        <v>935.68073099999992</v>
      </c>
      <c r="P28" s="133">
        <v>3603.6783651710348</v>
      </c>
      <c r="Q28" s="133">
        <v>11.828042400000001</v>
      </c>
      <c r="R28" s="133">
        <v>11.103100452</v>
      </c>
      <c r="S28" s="133">
        <v>31.507596000000003</v>
      </c>
      <c r="T28" s="133">
        <v>5.2298868000000001</v>
      </c>
      <c r="U28" s="133">
        <v>1023.4815831768001</v>
      </c>
      <c r="V28" s="133">
        <v>140.15749859999997</v>
      </c>
      <c r="W28" s="133">
        <v>362.40436900000003</v>
      </c>
      <c r="X28" s="133">
        <v>218.07852959999997</v>
      </c>
      <c r="Y28" s="133"/>
      <c r="Z28" s="133">
        <v>14.705896511999999</v>
      </c>
      <c r="AA28" s="133">
        <v>1209.4977746400002</v>
      </c>
      <c r="AB28" s="133">
        <v>397.91618393400006</v>
      </c>
      <c r="AC28" s="133">
        <v>717.31368780696152</v>
      </c>
      <c r="AD28" s="133">
        <v>13865.063999999998</v>
      </c>
      <c r="AE28" s="133">
        <v>2372.9019284999999</v>
      </c>
      <c r="AF28" s="133">
        <v>7984.7327237808004</v>
      </c>
      <c r="AG28" s="25"/>
      <c r="AH28" s="133">
        <v>917.7967467000002</v>
      </c>
      <c r="AI28" s="133">
        <v>367.93202339999993</v>
      </c>
      <c r="AJ28" s="133">
        <v>662.12718600000017</v>
      </c>
      <c r="AK28" s="133">
        <v>50.873142600000001</v>
      </c>
      <c r="AL28" s="133">
        <v>1400.3777000000002</v>
      </c>
      <c r="AM28" s="133">
        <v>387.7761444785213</v>
      </c>
      <c r="AN28" s="133">
        <v>18.837747599999997</v>
      </c>
      <c r="AO28" s="133">
        <v>252.40684379999996</v>
      </c>
      <c r="AP28" s="133">
        <v>2983.2188268</v>
      </c>
      <c r="AQ28" s="133">
        <v>2396.6083199999998</v>
      </c>
      <c r="AR28" s="133">
        <v>202.48507560000002</v>
      </c>
      <c r="AS28" s="133">
        <v>442.30090680000006</v>
      </c>
      <c r="AT28" s="133">
        <v>1768.9350509999997</v>
      </c>
      <c r="AU28" s="133">
        <v>6219.7023545091051</v>
      </c>
      <c r="AV28" s="133">
        <v>24.304141800000007</v>
      </c>
      <c r="AW28" s="133">
        <v>18.286017258000001</v>
      </c>
      <c r="AX28" s="133">
        <v>155.99734140000001</v>
      </c>
      <c r="AY28" s="133">
        <v>14.686174199999998</v>
      </c>
      <c r="AZ28" s="133">
        <v>1237.0552961999999</v>
      </c>
      <c r="BA28" s="133">
        <v>150.04814959999999</v>
      </c>
      <c r="BB28" s="133">
        <v>639.95482820000007</v>
      </c>
      <c r="BC28" s="133">
        <v>305.09989079999997</v>
      </c>
      <c r="BD28" s="133"/>
      <c r="BE28" s="133">
        <v>46.007276766000004</v>
      </c>
      <c r="BF28" s="133">
        <v>2001.6000742800002</v>
      </c>
      <c r="BG28" s="133">
        <v>757.13284332700016</v>
      </c>
      <c r="BH28" s="133">
        <v>685.61392269912449</v>
      </c>
      <c r="BI28" s="133">
        <v>10065.733</v>
      </c>
      <c r="BJ28" s="133">
        <v>2099.4043820000002</v>
      </c>
      <c r="BK28" s="133">
        <v>12948.761336303998</v>
      </c>
      <c r="BL28" s="25"/>
      <c r="BM28" s="133">
        <v>268.41363660000007</v>
      </c>
      <c r="BN28" s="133">
        <v>326.96413139999999</v>
      </c>
      <c r="BO28" s="133">
        <v>572.59109639999997</v>
      </c>
      <c r="BP28" s="133">
        <v>14.964103799999998</v>
      </c>
      <c r="BQ28" s="133">
        <v>1315.1653375000001</v>
      </c>
      <c r="BR28" s="133">
        <v>158.5838773384846</v>
      </c>
      <c r="BS28" s="133">
        <v>1.7878356</v>
      </c>
      <c r="BT28" s="133">
        <v>120.27537059999999</v>
      </c>
      <c r="BU28" s="133">
        <v>2442.4306265999999</v>
      </c>
      <c r="BV28" s="133">
        <v>2933.0926199999999</v>
      </c>
      <c r="BW28" s="133">
        <v>387.40179359999996</v>
      </c>
      <c r="BX28" s="133">
        <v>164.36729820000005</v>
      </c>
      <c r="BY28" s="133">
        <v>2480.8049543999996</v>
      </c>
      <c r="BZ28" s="133">
        <v>12031.692581075076</v>
      </c>
      <c r="CA28" s="133">
        <v>11.407139400000004</v>
      </c>
      <c r="CB28" s="133">
        <v>14.809919682</v>
      </c>
      <c r="CC28" s="133">
        <v>11.039684400000001</v>
      </c>
      <c r="CD28" s="133">
        <v>6.4150961999999989</v>
      </c>
      <c r="CE28" s="133">
        <v>537.28067520000002</v>
      </c>
      <c r="CF28" s="133">
        <v>42.260166359999992</v>
      </c>
      <c r="CG28" s="133">
        <v>210.6192408</v>
      </c>
      <c r="CH28" s="133">
        <v>226.93085459999995</v>
      </c>
      <c r="CI28" s="133"/>
      <c r="CJ28" s="133">
        <v>19.822633895999999</v>
      </c>
      <c r="CK28" s="133">
        <v>853.35811710000007</v>
      </c>
      <c r="CL28" s="133">
        <v>220.83136457600006</v>
      </c>
      <c r="CM28" s="133">
        <v>206.56950672645743</v>
      </c>
      <c r="CN28" s="133">
        <v>13747.822999999999</v>
      </c>
      <c r="CO28" s="133">
        <v>1895.5794130000002</v>
      </c>
      <c r="CP28" s="133">
        <v>11125.743951078</v>
      </c>
      <c r="CQ28" s="25"/>
      <c r="CR28" s="133">
        <v>757.25427960000013</v>
      </c>
      <c r="CS28" s="133">
        <v>433.78931279999995</v>
      </c>
      <c r="CT28" s="133">
        <v>508.46685840000015</v>
      </c>
      <c r="CU28" s="133">
        <v>78.393517799999998</v>
      </c>
      <c r="CV28" s="133">
        <v>1996.0189375000002</v>
      </c>
      <c r="CW28" s="133">
        <v>629.75417956576109</v>
      </c>
      <c r="CX28" s="133">
        <v>2.1900318000000003</v>
      </c>
      <c r="CY28" s="133">
        <v>105.67604940000001</v>
      </c>
      <c r="CZ28" s="133">
        <v>2534.3986002000001</v>
      </c>
      <c r="DA28" s="133">
        <v>2857.9981800000005</v>
      </c>
      <c r="DB28" s="133">
        <v>26.276373</v>
      </c>
      <c r="DC28" s="39">
        <v>1183.8544932000002</v>
      </c>
      <c r="DD28" s="133">
        <v>2065.7090795999993</v>
      </c>
      <c r="DE28" s="133">
        <v>7966.6907637009808</v>
      </c>
      <c r="DF28" s="133">
        <v>14.012729400000003</v>
      </c>
      <c r="DG28" s="133">
        <v>3.4100358480000006</v>
      </c>
      <c r="DH28" s="133">
        <v>1493.3277666000001</v>
      </c>
      <c r="DI28" s="133">
        <v>16.7439222</v>
      </c>
      <c r="DJ28" s="133">
        <v>2549.0834382000003</v>
      </c>
      <c r="DK28" s="133"/>
      <c r="DL28" s="133">
        <v>450.7322466</v>
      </c>
      <c r="DM28" s="133">
        <v>282.77866979999999</v>
      </c>
      <c r="DN28" s="133"/>
      <c r="DO28" s="133">
        <v>15.552312401999998</v>
      </c>
      <c r="DP28" s="133">
        <v>1456.3139576400001</v>
      </c>
      <c r="DQ28" s="133">
        <v>638.01439996800013</v>
      </c>
      <c r="DR28" s="133">
        <v>588.04292120435616</v>
      </c>
      <c r="DS28" s="133">
        <v>15022.753000000001</v>
      </c>
      <c r="DT28" s="133">
        <v>5803.6090759999988</v>
      </c>
      <c r="DU28" s="133">
        <v>15627.97532829</v>
      </c>
      <c r="DV28" s="39"/>
    </row>
    <row r="29" spans="1:126">
      <c r="A29" s="12" t="s">
        <v>134</v>
      </c>
      <c r="B29" s="133">
        <f t="shared" si="0"/>
        <v>215.50425883873481</v>
      </c>
      <c r="C29" s="133">
        <v>1554.5775068999999</v>
      </c>
      <c r="D29" s="133">
        <v>228.26244830000005</v>
      </c>
      <c r="E29" s="133">
        <v>276.96830639999996</v>
      </c>
      <c r="F29" s="133">
        <v>33.03695780000001</v>
      </c>
      <c r="G29" s="133">
        <v>1615.3304556000001</v>
      </c>
      <c r="H29" s="133">
        <v>455.3453830429396</v>
      </c>
      <c r="I29" s="133">
        <v>10.589897800000001</v>
      </c>
      <c r="J29" s="133">
        <v>155.43026280000004</v>
      </c>
      <c r="K29" s="133">
        <v>1520.3095391000004</v>
      </c>
      <c r="L29" s="133">
        <v>2137.1590099999999</v>
      </c>
      <c r="M29" s="133">
        <v>195.48405790000004</v>
      </c>
      <c r="N29" s="133">
        <v>267.15553150000005</v>
      </c>
      <c r="O29" s="133">
        <v>1003.3878441000001</v>
      </c>
      <c r="P29" s="133">
        <v>3605.3399198283191</v>
      </c>
      <c r="Q29" s="133">
        <v>12.2691652</v>
      </c>
      <c r="R29" s="133">
        <v>11.731103489000002</v>
      </c>
      <c r="S29" s="133">
        <v>34.238869999999999</v>
      </c>
      <c r="T29" s="133">
        <v>5.6245513000000003</v>
      </c>
      <c r="U29" s="133">
        <v>1090.3163968496001</v>
      </c>
      <c r="V29" s="133">
        <v>139.22402069999998</v>
      </c>
      <c r="W29" s="133">
        <v>386.05069250000003</v>
      </c>
      <c r="X29" s="133">
        <v>230.8736949</v>
      </c>
      <c r="Y29" s="133"/>
      <c r="Z29" s="133">
        <v>15.555272714000001</v>
      </c>
      <c r="AA29" s="133">
        <v>1270.6127057600002</v>
      </c>
      <c r="AB29" s="133">
        <v>421.72004159999989</v>
      </c>
      <c r="AC29" s="133">
        <v>741.4124972689533</v>
      </c>
      <c r="AD29" s="133">
        <v>13889.049000000001</v>
      </c>
      <c r="AE29" s="133">
        <v>2427.6409079999999</v>
      </c>
      <c r="AF29" s="133">
        <v>8499.0056159126016</v>
      </c>
      <c r="AG29" s="25"/>
      <c r="AH29" s="133">
        <v>934.67844030000003</v>
      </c>
      <c r="AI29" s="133">
        <v>392.60192080000007</v>
      </c>
      <c r="AJ29" s="133">
        <v>720.34746589999997</v>
      </c>
      <c r="AK29" s="133">
        <v>55.231133200000002</v>
      </c>
      <c r="AL29" s="133">
        <v>1475.9365907999997</v>
      </c>
      <c r="AM29" s="133">
        <v>423.12530614355563</v>
      </c>
      <c r="AN29" s="133">
        <v>20.144105300000003</v>
      </c>
      <c r="AO29" s="133">
        <v>272.27999640000007</v>
      </c>
      <c r="AP29" s="133">
        <v>3205.7669290000003</v>
      </c>
      <c r="AQ29" s="133">
        <v>2474.8593999999998</v>
      </c>
      <c r="AR29" s="133">
        <v>212.85069470000002</v>
      </c>
      <c r="AS29" s="133">
        <v>478.11811590000002</v>
      </c>
      <c r="AT29" s="133">
        <v>1897.3036497000001</v>
      </c>
      <c r="AU29" s="133">
        <v>6170.9964773049369</v>
      </c>
      <c r="AV29" s="133">
        <v>23.607771900000003</v>
      </c>
      <c r="AW29" s="133">
        <v>19.419917682000001</v>
      </c>
      <c r="AX29" s="133">
        <v>167.57440640000002</v>
      </c>
      <c r="AY29" s="133">
        <v>15.849329200000001</v>
      </c>
      <c r="AZ29" s="133">
        <v>1314.5097785</v>
      </c>
      <c r="BA29" s="133">
        <v>148.60217989999998</v>
      </c>
      <c r="BB29" s="133">
        <v>683.48039749999998</v>
      </c>
      <c r="BC29" s="133">
        <v>331.12539040000001</v>
      </c>
      <c r="BD29" s="133"/>
      <c r="BE29" s="133">
        <v>49.456257632999986</v>
      </c>
      <c r="BF29" s="133">
        <v>2108.3325807900005</v>
      </c>
      <c r="BG29" s="133">
        <v>812.21756615999993</v>
      </c>
      <c r="BH29" s="133">
        <v>711.84509504041944</v>
      </c>
      <c r="BI29" s="133">
        <v>10060.625</v>
      </c>
      <c r="BJ29" s="133">
        <v>2165.1063770000001</v>
      </c>
      <c r="BK29" s="133">
        <v>13759.378843405002</v>
      </c>
      <c r="BL29" s="25"/>
      <c r="BM29" s="133">
        <v>291.50916959999995</v>
      </c>
      <c r="BN29" s="133">
        <v>351.95995590000007</v>
      </c>
      <c r="BO29" s="133">
        <v>612.44245949999993</v>
      </c>
      <c r="BP29" s="133">
        <v>16.568203400000002</v>
      </c>
      <c r="BQ29" s="133">
        <v>1352.4942672</v>
      </c>
      <c r="BR29" s="133">
        <v>172.1091420956009</v>
      </c>
      <c r="BS29" s="133">
        <v>1.7744543000000002</v>
      </c>
      <c r="BT29" s="133">
        <v>128.96688390000003</v>
      </c>
      <c r="BU29" s="133">
        <v>2597.1944563000002</v>
      </c>
      <c r="BV29" s="133">
        <v>3079.0831100000005</v>
      </c>
      <c r="BW29" s="133">
        <v>424.6557542000001</v>
      </c>
      <c r="BX29" s="133">
        <v>183.15522329999999</v>
      </c>
      <c r="BY29" s="133">
        <v>2687.5467142000002</v>
      </c>
      <c r="BZ29" s="133">
        <v>12096.795157306555</v>
      </c>
      <c r="CA29" s="133">
        <v>12.097260499999999</v>
      </c>
      <c r="CB29" s="133">
        <v>16.102100143999998</v>
      </c>
      <c r="CC29" s="133">
        <v>11.801754900000002</v>
      </c>
      <c r="CD29" s="133">
        <v>6.8364083999999998</v>
      </c>
      <c r="CE29" s="133">
        <v>562.96516129999998</v>
      </c>
      <c r="CF29" s="133">
        <v>45.142382519999991</v>
      </c>
      <c r="CG29" s="133">
        <v>224.09472100000002</v>
      </c>
      <c r="CH29" s="133">
        <v>235.38015529999996</v>
      </c>
      <c r="CI29" s="133"/>
      <c r="CJ29" s="133">
        <v>24.880747513999999</v>
      </c>
      <c r="CK29" s="133">
        <v>973.24769360000016</v>
      </c>
      <c r="CL29" s="133">
        <v>221.2600104</v>
      </c>
      <c r="CM29" s="133">
        <v>212.64037579200351</v>
      </c>
      <c r="CN29" s="133">
        <v>13921.817000000003</v>
      </c>
      <c r="CO29" s="133">
        <v>1948.2349039999999</v>
      </c>
      <c r="CP29" s="133">
        <v>11926.658496658001</v>
      </c>
      <c r="CQ29" s="25"/>
      <c r="CR29" s="133">
        <v>768.65525879999984</v>
      </c>
      <c r="CS29" s="133">
        <v>455.49488910000008</v>
      </c>
      <c r="CT29" s="133">
        <v>544.03149239999993</v>
      </c>
      <c r="CU29" s="133">
        <v>89.001172200000013</v>
      </c>
      <c r="CV29" s="133">
        <v>2085.1835987999998</v>
      </c>
      <c r="CW29" s="133">
        <v>646.19317339709789</v>
      </c>
      <c r="CX29" s="133">
        <v>2.5885154000000004</v>
      </c>
      <c r="CY29" s="133">
        <v>116.60253180000004</v>
      </c>
      <c r="CZ29" s="133">
        <v>2760.7738543</v>
      </c>
      <c r="DA29" s="133">
        <v>2984.8906999999999</v>
      </c>
      <c r="DB29" s="133">
        <v>27.491965700000005</v>
      </c>
      <c r="DC29" s="39">
        <v>1229.7636028000002</v>
      </c>
      <c r="DD29" s="133">
        <v>2198.4266975000005</v>
      </c>
      <c r="DE29" s="133">
        <v>8110.5838765842018</v>
      </c>
      <c r="DF29" s="133">
        <v>14.0691921</v>
      </c>
      <c r="DG29" s="133">
        <v>3.5248703560000005</v>
      </c>
      <c r="DH29" s="133">
        <v>1583.6216139000003</v>
      </c>
      <c r="DI29" s="133">
        <v>18.196325600000002</v>
      </c>
      <c r="DJ29" s="133">
        <v>2767.5520140000003</v>
      </c>
      <c r="DK29" s="133"/>
      <c r="DL29" s="133">
        <v>477.562929</v>
      </c>
      <c r="DM29" s="133">
        <v>317.37301439999993</v>
      </c>
      <c r="DN29" s="133"/>
      <c r="DO29" s="133">
        <v>16.789875220999999</v>
      </c>
      <c r="DP29" s="133">
        <v>1557.3910877300002</v>
      </c>
      <c r="DQ29" s="133">
        <v>681.03623015999995</v>
      </c>
      <c r="DR29" s="133">
        <v>601.43926152501638</v>
      </c>
      <c r="DS29" s="133">
        <v>14968.789000000001</v>
      </c>
      <c r="DT29" s="133">
        <v>6111.1617839999999</v>
      </c>
      <c r="DU29" s="133">
        <v>16687.583414506997</v>
      </c>
      <c r="DV29" s="39"/>
    </row>
    <row r="30" spans="1:126">
      <c r="A30" s="12" t="s">
        <v>135</v>
      </c>
      <c r="B30" s="133">
        <f t="shared" si="0"/>
        <v>219.9968957005695</v>
      </c>
      <c r="C30" s="133">
        <v>1642.9706592000002</v>
      </c>
      <c r="D30" s="133">
        <v>236.98005980000002</v>
      </c>
      <c r="E30" s="133">
        <v>288.64375360000003</v>
      </c>
      <c r="F30" s="133">
        <v>34.096072299999996</v>
      </c>
      <c r="G30" s="133">
        <v>1679.8201567999997</v>
      </c>
      <c r="H30" s="133">
        <v>466.91374757585675</v>
      </c>
      <c r="I30" s="133">
        <v>10.768930299999999</v>
      </c>
      <c r="J30" s="133">
        <v>160.9225926</v>
      </c>
      <c r="K30" s="133">
        <v>1573.2495183999999</v>
      </c>
      <c r="L30" s="133">
        <v>2180.8131699999999</v>
      </c>
      <c r="M30" s="133">
        <v>197.27911410000004</v>
      </c>
      <c r="N30" s="133">
        <v>269.29985840000001</v>
      </c>
      <c r="O30" s="133">
        <v>1031.5814296999999</v>
      </c>
      <c r="P30" s="133">
        <v>3624.0418672978053</v>
      </c>
      <c r="Q30" s="133">
        <v>12.029231899999999</v>
      </c>
      <c r="R30" s="133">
        <v>11.916643029999999</v>
      </c>
      <c r="S30" s="133">
        <v>35.521138100000002</v>
      </c>
      <c r="T30" s="133">
        <v>5.8115513000000014</v>
      </c>
      <c r="U30" s="133">
        <v>1113.5801898904001</v>
      </c>
      <c r="V30" s="133">
        <v>151.61124000000001</v>
      </c>
      <c r="W30" s="133">
        <v>405.3951295999999</v>
      </c>
      <c r="X30" s="133">
        <v>234.05766320000004</v>
      </c>
      <c r="Y30" s="133"/>
      <c r="Z30" s="133">
        <v>16.022957125000001</v>
      </c>
      <c r="AA30" s="133">
        <v>1295.3050316400002</v>
      </c>
      <c r="AB30" s="133">
        <v>442.765088472</v>
      </c>
      <c r="AC30" s="133">
        <v>820.87879151180914</v>
      </c>
      <c r="AD30" s="133">
        <v>13839.928999999998</v>
      </c>
      <c r="AE30" s="133">
        <v>2438.4134807999999</v>
      </c>
      <c r="AF30" s="133">
        <v>8707.8789053853998</v>
      </c>
      <c r="AG30" s="25"/>
      <c r="AH30" s="133">
        <v>959.85273960000006</v>
      </c>
      <c r="AI30" s="133">
        <v>403.03924860000001</v>
      </c>
      <c r="AJ30" s="133">
        <v>754.27027339999995</v>
      </c>
      <c r="AK30" s="133">
        <v>56.905796899999999</v>
      </c>
      <c r="AL30" s="133">
        <v>1517.9501279999999</v>
      </c>
      <c r="AM30" s="133">
        <v>439.21306922770651</v>
      </c>
      <c r="AN30" s="133">
        <v>20.873022599999999</v>
      </c>
      <c r="AO30" s="133">
        <v>278.84751019999999</v>
      </c>
      <c r="AP30" s="133">
        <v>3343.1696795999997</v>
      </c>
      <c r="AQ30" s="133">
        <v>2525.8062800000002</v>
      </c>
      <c r="AR30" s="133">
        <v>216.4799246</v>
      </c>
      <c r="AS30" s="133">
        <v>489.48986810000002</v>
      </c>
      <c r="AT30" s="133">
        <v>1945.0775135000001</v>
      </c>
      <c r="AU30" s="133">
        <v>6153.1816697951526</v>
      </c>
      <c r="AV30" s="133">
        <v>25.632395500000001</v>
      </c>
      <c r="AW30" s="133">
        <v>19.993427473000001</v>
      </c>
      <c r="AX30" s="133">
        <v>177.8094778</v>
      </c>
      <c r="AY30" s="133">
        <v>16.366577200000002</v>
      </c>
      <c r="AZ30" s="133">
        <v>1361.4509205000002</v>
      </c>
      <c r="BA30" s="133">
        <v>161.37077500000001</v>
      </c>
      <c r="BB30" s="133">
        <v>706.84627839999985</v>
      </c>
      <c r="BC30" s="133">
        <v>339.2769485</v>
      </c>
      <c r="BD30" s="133"/>
      <c r="BE30" s="133">
        <v>50.412642120000008</v>
      </c>
      <c r="BF30" s="133">
        <v>2143.6731513700001</v>
      </c>
      <c r="BG30" s="133">
        <v>852.62601127200003</v>
      </c>
      <c r="BH30" s="133">
        <v>791.32478120129485</v>
      </c>
      <c r="BI30" s="133">
        <v>10135.939</v>
      </c>
      <c r="BJ30" s="133">
        <v>2178.3432095999997</v>
      </c>
      <c r="BK30" s="133">
        <v>14168.574657962999</v>
      </c>
      <c r="BL30" s="25"/>
      <c r="BM30" s="133">
        <v>325.34193479999993</v>
      </c>
      <c r="BN30" s="133">
        <v>361.87999520000005</v>
      </c>
      <c r="BO30" s="133">
        <v>628.27191000000005</v>
      </c>
      <c r="BP30" s="133">
        <v>18.021445699999994</v>
      </c>
      <c r="BQ30" s="133">
        <v>1441.138144</v>
      </c>
      <c r="BR30" s="133">
        <v>183.51416909890472</v>
      </c>
      <c r="BS30" s="133">
        <v>1.7762737000000002</v>
      </c>
      <c r="BT30" s="133">
        <v>135.814841</v>
      </c>
      <c r="BU30" s="133">
        <v>2706.5815133999999</v>
      </c>
      <c r="BV30" s="133">
        <v>3168.2421300000005</v>
      </c>
      <c r="BW30" s="133">
        <v>399.51994310000003</v>
      </c>
      <c r="BX30" s="133">
        <v>182.35928220000002</v>
      </c>
      <c r="BY30" s="133">
        <v>2767.2291920000002</v>
      </c>
      <c r="BZ30" s="133">
        <v>12542.508365298296</v>
      </c>
      <c r="CA30" s="133">
        <v>12.893521300000002</v>
      </c>
      <c r="CB30" s="133">
        <v>16.467227892</v>
      </c>
      <c r="CC30" s="133">
        <v>12.172316599999998</v>
      </c>
      <c r="CD30" s="133">
        <v>7.1296648999999999</v>
      </c>
      <c r="CE30" s="133">
        <v>591.50058740000009</v>
      </c>
      <c r="CF30" s="133">
        <v>53.212635750000011</v>
      </c>
      <c r="CG30" s="133">
        <v>225.90545279999995</v>
      </c>
      <c r="CH30" s="133">
        <v>253.31917630000001</v>
      </c>
      <c r="CI30" s="133"/>
      <c r="CJ30" s="133">
        <v>24.503168157000005</v>
      </c>
      <c r="CK30" s="133">
        <v>1011.8958655800001</v>
      </c>
      <c r="CL30" s="133">
        <v>233.17041711600004</v>
      </c>
      <c r="CM30" s="133">
        <v>234.77880350077933</v>
      </c>
      <c r="CN30" s="133">
        <v>14175.139000000001</v>
      </c>
      <c r="CO30" s="133">
        <v>2065.3764047999998</v>
      </c>
      <c r="CP30" s="133">
        <v>12299.578054429003</v>
      </c>
      <c r="CQ30" s="25"/>
      <c r="CR30" s="133">
        <v>804.3033246</v>
      </c>
      <c r="CS30" s="133">
        <v>466.62811270000003</v>
      </c>
      <c r="CT30" s="133">
        <v>553.17701260000013</v>
      </c>
      <c r="CU30" s="133">
        <v>94.45902679999999</v>
      </c>
      <c r="CV30" s="133">
        <v>2194.0165184000002</v>
      </c>
      <c r="CW30" s="133">
        <v>650.12704684755101</v>
      </c>
      <c r="CX30" s="133">
        <v>2.4035339000000002</v>
      </c>
      <c r="CY30" s="133">
        <v>124.8666935</v>
      </c>
      <c r="CZ30" s="133">
        <v>2840.1908265999996</v>
      </c>
      <c r="DA30" s="133">
        <v>3099.3013200000005</v>
      </c>
      <c r="DB30" s="133">
        <v>46.025578500000002</v>
      </c>
      <c r="DC30" s="39">
        <v>1240.8305184000001</v>
      </c>
      <c r="DD30" s="133">
        <v>2253.8673037999997</v>
      </c>
      <c r="DE30" s="133">
        <v>7783.759895535788</v>
      </c>
      <c r="DF30" s="133">
        <v>13.832966300000002</v>
      </c>
      <c r="DG30" s="133">
        <v>3.5137410950000003</v>
      </c>
      <c r="DH30" s="133">
        <v>1663.4492461</v>
      </c>
      <c r="DI30" s="133">
        <v>17.251100800000003</v>
      </c>
      <c r="DJ30" s="133">
        <v>2893.2275554000003</v>
      </c>
      <c r="DK30" s="133"/>
      <c r="DL30" s="133">
        <v>482.69307519999995</v>
      </c>
      <c r="DM30" s="133">
        <v>319.86223360000002</v>
      </c>
      <c r="DN30" s="133"/>
      <c r="DO30" s="133">
        <v>16.218939805000002</v>
      </c>
      <c r="DP30" s="133">
        <v>1563.4664272299999</v>
      </c>
      <c r="DQ30" s="133">
        <v>715.32044639999992</v>
      </c>
      <c r="DR30" s="133">
        <v>659.81776765375866</v>
      </c>
      <c r="DS30" s="133">
        <v>14849.625</v>
      </c>
      <c r="DT30" s="133">
        <v>6190.5529656000008</v>
      </c>
      <c r="DU30" s="133">
        <v>17212.572137130002</v>
      </c>
      <c r="DV30" s="39"/>
    </row>
    <row r="31" spans="1:126">
      <c r="A31" s="12" t="s">
        <v>136</v>
      </c>
      <c r="B31" s="133">
        <f t="shared" si="0"/>
        <v>215.37457638435765</v>
      </c>
      <c r="C31" s="133">
        <v>1499.2815259999998</v>
      </c>
      <c r="D31" s="133">
        <v>222.81435330000005</v>
      </c>
      <c r="E31" s="133">
        <v>273.26426190000006</v>
      </c>
      <c r="F31" s="133">
        <v>32.218157999999995</v>
      </c>
      <c r="G31" s="133">
        <v>1687.2507830999998</v>
      </c>
      <c r="H31" s="133">
        <v>434.78790809581915</v>
      </c>
      <c r="I31" s="133">
        <v>9.9638636999999974</v>
      </c>
      <c r="J31" s="133">
        <v>152.72433119999999</v>
      </c>
      <c r="K31" s="133">
        <v>1481.2223873999997</v>
      </c>
      <c r="L31" s="133">
        <v>2052.8610899999999</v>
      </c>
      <c r="M31" s="133">
        <v>181.82059560000002</v>
      </c>
      <c r="N31" s="133">
        <v>249.30048779999998</v>
      </c>
      <c r="O31" s="133">
        <v>968.78488769999979</v>
      </c>
      <c r="P31" s="133">
        <v>3793.6080750932242</v>
      </c>
      <c r="Q31" s="133">
        <v>11.260151700000002</v>
      </c>
      <c r="R31" s="133">
        <v>11.183711217000001</v>
      </c>
      <c r="S31" s="133">
        <v>33.553604700000008</v>
      </c>
      <c r="T31" s="133">
        <v>5.4592629000000015</v>
      </c>
      <c r="U31" s="133">
        <v>1044.4161737184002</v>
      </c>
      <c r="V31" s="133">
        <v>141.20762260000001</v>
      </c>
      <c r="W31" s="133">
        <v>379.54391200000003</v>
      </c>
      <c r="X31" s="133">
        <v>217.19575499999999</v>
      </c>
      <c r="Y31" s="133"/>
      <c r="Z31" s="133">
        <v>14.978270265000001</v>
      </c>
      <c r="AA31" s="133">
        <v>1194.4358162100002</v>
      </c>
      <c r="AB31" s="133">
        <v>433.25871732000002</v>
      </c>
      <c r="AC31" s="133">
        <v>769.47146346879879</v>
      </c>
      <c r="AD31" s="133">
        <v>13749.502</v>
      </c>
      <c r="AE31" s="133">
        <v>2369.6500265999998</v>
      </c>
      <c r="AF31" s="133">
        <v>8157.4571623103993</v>
      </c>
      <c r="AG31" s="25"/>
      <c r="AH31" s="133">
        <v>901.55735520000007</v>
      </c>
      <c r="AI31" s="133">
        <v>380.31469560000005</v>
      </c>
      <c r="AJ31" s="133">
        <v>716.67172500000004</v>
      </c>
      <c r="AK31" s="133">
        <v>54.205092899999997</v>
      </c>
      <c r="AL31" s="133">
        <v>1549.6073467000001</v>
      </c>
      <c r="AM31" s="133">
        <v>424.08114934568721</v>
      </c>
      <c r="AN31" s="133">
        <v>19.796748300000001</v>
      </c>
      <c r="AO31" s="133">
        <v>263.07489810000004</v>
      </c>
      <c r="AP31" s="133">
        <v>3199.6938350999994</v>
      </c>
      <c r="AQ31" s="133">
        <v>2413.5262200000002</v>
      </c>
      <c r="AR31" s="133">
        <v>202.32220050000004</v>
      </c>
      <c r="AS31" s="133">
        <v>473.63932980000004</v>
      </c>
      <c r="AT31" s="133">
        <v>1816.8826619999995</v>
      </c>
      <c r="AU31" s="133">
        <v>6480.1015815867313</v>
      </c>
      <c r="AV31" s="133">
        <v>23.136040200000004</v>
      </c>
      <c r="AW31" s="133">
        <v>19.063116807000004</v>
      </c>
      <c r="AX31" s="133">
        <v>168.99949710000004</v>
      </c>
      <c r="AY31" s="133">
        <v>15.774204600000001</v>
      </c>
      <c r="AZ31" s="133">
        <v>1265.3877348000001</v>
      </c>
      <c r="BA31" s="133">
        <v>149.5234614</v>
      </c>
      <c r="BB31" s="133">
        <v>651.68475899999999</v>
      </c>
      <c r="BC31" s="133">
        <v>318.3305244</v>
      </c>
      <c r="BD31" s="133"/>
      <c r="BE31" s="133">
        <v>47.465029941000012</v>
      </c>
      <c r="BF31" s="133">
        <v>1991.7658212900001</v>
      </c>
      <c r="BG31" s="133">
        <v>841.35421656000005</v>
      </c>
      <c r="BH31" s="133">
        <v>745.44303797468365</v>
      </c>
      <c r="BI31" s="133">
        <v>10207.244999999999</v>
      </c>
      <c r="BJ31" s="133">
        <v>2114.0251208999998</v>
      </c>
      <c r="BK31" s="133">
        <v>13390.049376437999</v>
      </c>
      <c r="BL31" s="25"/>
      <c r="BM31" s="133">
        <v>328.66742299999999</v>
      </c>
      <c r="BN31" s="133">
        <v>340.22158800000005</v>
      </c>
      <c r="BO31" s="133">
        <v>599.62637070000017</v>
      </c>
      <c r="BP31" s="133">
        <v>16.884151200000002</v>
      </c>
      <c r="BQ31" s="133">
        <v>1482.8801048999999</v>
      </c>
      <c r="BR31" s="133">
        <v>187.74504305584171</v>
      </c>
      <c r="BS31" s="133">
        <v>1.6392641999999997</v>
      </c>
      <c r="BT31" s="133">
        <v>136.69356960000002</v>
      </c>
      <c r="BU31" s="133">
        <v>2602.9908639</v>
      </c>
      <c r="BV31" s="133">
        <v>3061.4001599999992</v>
      </c>
      <c r="BW31" s="133">
        <v>352.8928032</v>
      </c>
      <c r="BX31" s="133">
        <v>197.61910560000001</v>
      </c>
      <c r="BY31" s="133">
        <v>2473.9994054999993</v>
      </c>
      <c r="BZ31" s="133">
        <v>13371.657451459432</v>
      </c>
      <c r="CA31" s="133">
        <v>12.229667100000002</v>
      </c>
      <c r="CB31" s="133">
        <v>15.367899330000002</v>
      </c>
      <c r="CC31" s="133">
        <v>11.592325500000001</v>
      </c>
      <c r="CD31" s="133">
        <v>6.7325958000000004</v>
      </c>
      <c r="CE31" s="133">
        <v>579.22738860000015</v>
      </c>
      <c r="CF31" s="133">
        <v>52.217756489999999</v>
      </c>
      <c r="CG31" s="133">
        <v>200.69060549999998</v>
      </c>
      <c r="CH31" s="133">
        <v>243.99110820000001</v>
      </c>
      <c r="CI31" s="133"/>
      <c r="CJ31" s="133">
        <v>22.877619786</v>
      </c>
      <c r="CK31" s="133">
        <v>958.33505103000027</v>
      </c>
      <c r="CL31" s="133">
        <v>226.30494744000001</v>
      </c>
      <c r="CM31" s="133">
        <v>218.75083277814792</v>
      </c>
      <c r="CN31" s="133">
        <v>14582.114000000001</v>
      </c>
      <c r="CO31" s="133">
        <v>2151.7543430999999</v>
      </c>
      <c r="CP31" s="133">
        <v>11634.320937245999</v>
      </c>
      <c r="CQ31" s="25"/>
      <c r="CR31" s="133">
        <v>755.77226819999998</v>
      </c>
      <c r="CS31" s="133">
        <v>437.18393040000001</v>
      </c>
      <c r="CT31" s="133">
        <v>514.2387999</v>
      </c>
      <c r="CU31" s="133">
        <v>91.929774300000005</v>
      </c>
      <c r="CV31" s="133">
        <v>2166.8777130999997</v>
      </c>
      <c r="CW31" s="133">
        <v>608.89224766933796</v>
      </c>
      <c r="CX31" s="133">
        <v>2.1631805999999996</v>
      </c>
      <c r="CY31" s="133">
        <v>123.78200100000002</v>
      </c>
      <c r="CZ31" s="133">
        <v>2732.6169633000009</v>
      </c>
      <c r="DA31" s="133">
        <v>3034.2591299999999</v>
      </c>
      <c r="DB31" s="133">
        <v>79.893200100000001</v>
      </c>
      <c r="DC31" s="39">
        <v>1187.8737633000001</v>
      </c>
      <c r="DD31" s="133">
        <v>2106.3802304999999</v>
      </c>
      <c r="DE31" s="133">
        <v>8183.2403240324047</v>
      </c>
      <c r="DF31" s="133">
        <v>12.633406800000003</v>
      </c>
      <c r="DG31" s="133">
        <v>3.2197768470000012</v>
      </c>
      <c r="DH31" s="133">
        <v>1646.0211012000007</v>
      </c>
      <c r="DI31" s="133">
        <v>15.3691146</v>
      </c>
      <c r="DJ31" s="133">
        <v>2699.7115026000001</v>
      </c>
      <c r="DK31" s="133"/>
      <c r="DL31" s="133">
        <v>463.84576149999998</v>
      </c>
      <c r="DM31" s="133">
        <v>302.72915819999997</v>
      </c>
      <c r="DN31" s="133"/>
      <c r="DO31" s="133">
        <v>14.739159141</v>
      </c>
      <c r="DP31" s="133">
        <v>1430.1587674500004</v>
      </c>
      <c r="DQ31" s="133">
        <v>732.06135288000007</v>
      </c>
      <c r="DR31" s="133">
        <v>610.87108594270501</v>
      </c>
      <c r="DS31" s="133">
        <v>14684.086000000001</v>
      </c>
      <c r="DT31" s="133">
        <v>5810.5011878999994</v>
      </c>
      <c r="DU31" s="133">
        <v>16434.902960238</v>
      </c>
      <c r="DV31" s="39"/>
    </row>
    <row r="32" spans="1:126">
      <c r="A32" s="12" t="s">
        <v>137</v>
      </c>
      <c r="B32" s="133">
        <f t="shared" si="0"/>
        <v>212.08450842882127</v>
      </c>
      <c r="C32" s="133">
        <v>1600.9835472</v>
      </c>
      <c r="D32" s="133">
        <v>214.31253870000003</v>
      </c>
      <c r="E32" s="133">
        <v>269.47537740000001</v>
      </c>
      <c r="F32" s="133">
        <v>31.229570400000004</v>
      </c>
      <c r="G32" s="133">
        <v>1630.3079060999999</v>
      </c>
      <c r="H32" s="133">
        <v>424.98598186847067</v>
      </c>
      <c r="I32" s="133">
        <v>9.4752296999999981</v>
      </c>
      <c r="J32" s="133">
        <v>148.073916</v>
      </c>
      <c r="K32" s="133">
        <v>1436.2807560000001</v>
      </c>
      <c r="L32" s="133">
        <v>1971.7742100000003</v>
      </c>
      <c r="M32" s="133">
        <v>171.79239690000003</v>
      </c>
      <c r="N32" s="133">
        <v>235.52085359999998</v>
      </c>
      <c r="O32" s="133">
        <v>928.64885070000014</v>
      </c>
      <c r="P32" s="133">
        <v>3814.1257596000519</v>
      </c>
      <c r="Q32" s="133">
        <v>10.487059500000001</v>
      </c>
      <c r="R32" s="133">
        <v>10.439418101999999</v>
      </c>
      <c r="S32" s="133">
        <v>32.643803100000007</v>
      </c>
      <c r="T32" s="133">
        <v>5.3153411999999989</v>
      </c>
      <c r="U32" s="133">
        <v>1002.6263100024</v>
      </c>
      <c r="V32" s="133">
        <v>141.76648259999999</v>
      </c>
      <c r="W32" s="133">
        <v>379.38866400000001</v>
      </c>
      <c r="X32" s="133">
        <v>206.30200380000002</v>
      </c>
      <c r="Y32" s="133"/>
      <c r="Z32" s="133">
        <v>14.316058953000004</v>
      </c>
      <c r="AA32" s="133">
        <v>1135.8811685999999</v>
      </c>
      <c r="AB32" s="133">
        <v>420.66335829000002</v>
      </c>
      <c r="AC32" s="133">
        <v>745.32064234818665</v>
      </c>
      <c r="AD32" s="133">
        <v>13734.545</v>
      </c>
      <c r="AE32" s="133">
        <v>2355.8142154000002</v>
      </c>
      <c r="AF32" s="133">
        <v>7834.5948626574009</v>
      </c>
      <c r="AG32" s="25"/>
      <c r="AH32" s="133">
        <v>956.85281759999998</v>
      </c>
      <c r="AI32" s="133">
        <v>370.06704510000003</v>
      </c>
      <c r="AJ32" s="133">
        <v>701.80877219999991</v>
      </c>
      <c r="AK32" s="133">
        <v>52.14546390000001</v>
      </c>
      <c r="AL32" s="133">
        <v>1481.3171808</v>
      </c>
      <c r="AM32" s="133">
        <v>416.16504390734485</v>
      </c>
      <c r="AN32" s="133">
        <v>18.960810599999999</v>
      </c>
      <c r="AO32" s="133">
        <v>255.0807399</v>
      </c>
      <c r="AP32" s="133">
        <v>3111.8463207</v>
      </c>
      <c r="AQ32" s="133">
        <v>2344.5468000000001</v>
      </c>
      <c r="AR32" s="133">
        <v>178.4184588</v>
      </c>
      <c r="AS32" s="133">
        <v>464.41305749999998</v>
      </c>
      <c r="AT32" s="133">
        <v>1732.0352424000002</v>
      </c>
      <c r="AU32" s="133">
        <v>6511.1649355686768</v>
      </c>
      <c r="AV32" s="133">
        <v>23.915153700000001</v>
      </c>
      <c r="AW32" s="133">
        <v>17.363439293999999</v>
      </c>
      <c r="AX32" s="133">
        <v>166.18722209999999</v>
      </c>
      <c r="AY32" s="133">
        <v>15.390940499999999</v>
      </c>
      <c r="AZ32" s="133">
        <v>1241.1878078999998</v>
      </c>
      <c r="BA32" s="133">
        <v>147.85743869999999</v>
      </c>
      <c r="BB32" s="133">
        <v>640.52462879999996</v>
      </c>
      <c r="BC32" s="133">
        <v>302.2640973</v>
      </c>
      <c r="BD32" s="133"/>
      <c r="BE32" s="133">
        <v>45.468021231000009</v>
      </c>
      <c r="BF32" s="133">
        <v>1886.8502480099999</v>
      </c>
      <c r="BG32" s="133">
        <v>810.82899591500018</v>
      </c>
      <c r="BH32" s="133">
        <v>725.38551526108688</v>
      </c>
      <c r="BI32" s="133">
        <v>10302.99</v>
      </c>
      <c r="BJ32" s="133">
        <v>2084.9869705999999</v>
      </c>
      <c r="BK32" s="133">
        <v>12927.949641135001</v>
      </c>
      <c r="BL32" s="25"/>
      <c r="BM32" s="133">
        <v>370.95116129999997</v>
      </c>
      <c r="BN32" s="133">
        <v>330.82952760000001</v>
      </c>
      <c r="BO32" s="133">
        <v>591.24631110000007</v>
      </c>
      <c r="BP32" s="133">
        <v>17.316263700000004</v>
      </c>
      <c r="BQ32" s="133">
        <v>1445.6184206999999</v>
      </c>
      <c r="BR32" s="133">
        <v>176.52782956272623</v>
      </c>
      <c r="BS32" s="133">
        <v>1.7286504</v>
      </c>
      <c r="BT32" s="133">
        <v>137.35654229999997</v>
      </c>
      <c r="BU32" s="133">
        <v>2492.1523242000003</v>
      </c>
      <c r="BV32" s="133">
        <v>2949.4450500000007</v>
      </c>
      <c r="BW32" s="133">
        <v>286.11234360000003</v>
      </c>
      <c r="BX32" s="133">
        <v>194.84193149999999</v>
      </c>
      <c r="BY32" s="133">
        <v>2313.8322018000008</v>
      </c>
      <c r="BZ32" s="133">
        <v>13472.205749256562</v>
      </c>
      <c r="CA32" s="133">
        <v>11.612752499999999</v>
      </c>
      <c r="CB32" s="133">
        <v>17.115903284999998</v>
      </c>
      <c r="CC32" s="133">
        <v>11.008501200000001</v>
      </c>
      <c r="CD32" s="133">
        <v>6.6829935000000003</v>
      </c>
      <c r="CE32" s="133">
        <v>567.89659170000004</v>
      </c>
      <c r="CF32" s="133">
        <v>50.010089309999991</v>
      </c>
      <c r="CG32" s="133">
        <v>156.85396739999999</v>
      </c>
      <c r="CH32" s="133">
        <v>227.85967170000001</v>
      </c>
      <c r="CI32" s="133"/>
      <c r="CJ32" s="133">
        <v>21.143930436000005</v>
      </c>
      <c r="CK32" s="133">
        <v>955.34653634999995</v>
      </c>
      <c r="CL32" s="133">
        <v>232.970721285</v>
      </c>
      <c r="CM32" s="133">
        <v>210.76784005104753</v>
      </c>
      <c r="CN32" s="133">
        <v>14854.088</v>
      </c>
      <c r="CO32" s="133">
        <v>2281.1793301000002</v>
      </c>
      <c r="CP32" s="133">
        <v>11133.528026871003</v>
      </c>
      <c r="CQ32" s="25"/>
      <c r="CR32" s="133">
        <v>757.62622440000007</v>
      </c>
      <c r="CS32" s="133">
        <v>398.56131090000002</v>
      </c>
      <c r="CT32" s="133">
        <v>503.91970620000001</v>
      </c>
      <c r="CU32" s="133">
        <v>91.838434200000009</v>
      </c>
      <c r="CV32" s="133">
        <v>1988.9292438000002</v>
      </c>
      <c r="CW32" s="133">
        <v>598.69165543778797</v>
      </c>
      <c r="CX32" s="133">
        <v>2.1323471999999999</v>
      </c>
      <c r="CY32" s="133">
        <v>121.7482266</v>
      </c>
      <c r="CZ32" s="133">
        <v>2665.2593235000004</v>
      </c>
      <c r="DA32" s="133">
        <v>2833.8997799999993</v>
      </c>
      <c r="DB32" s="133">
        <v>91.697399099999998</v>
      </c>
      <c r="DC32" s="39">
        <v>1191.0595341000001</v>
      </c>
      <c r="DD32" s="133">
        <v>2032.8411144000004</v>
      </c>
      <c r="DE32" s="133">
        <v>8237.0615868637669</v>
      </c>
      <c r="DF32" s="133">
        <v>11.8585935</v>
      </c>
      <c r="DG32" s="133">
        <v>3.721929228</v>
      </c>
      <c r="DH32" s="133">
        <v>2025.1721691000002</v>
      </c>
      <c r="DI32" s="133">
        <v>14.822918400000001</v>
      </c>
      <c r="DJ32" s="133">
        <v>2582.5351209</v>
      </c>
      <c r="DK32" s="133"/>
      <c r="DL32" s="133">
        <v>456.85067040000001</v>
      </c>
      <c r="DM32" s="133">
        <v>296.09348820000008</v>
      </c>
      <c r="DN32" s="133"/>
      <c r="DO32" s="133">
        <v>13.264118253000003</v>
      </c>
      <c r="DP32" s="133">
        <v>1361.5593248999999</v>
      </c>
      <c r="DQ32" s="133">
        <v>694.24557781999999</v>
      </c>
      <c r="DR32" s="133">
        <v>584.86334148675951</v>
      </c>
      <c r="DS32" s="133">
        <v>14506.383</v>
      </c>
      <c r="DT32" s="133">
        <v>5406.5941964000012</v>
      </c>
      <c r="DU32" s="133">
        <v>16241.984838681003</v>
      </c>
      <c r="DV32" s="39"/>
    </row>
    <row r="33" spans="1:126">
      <c r="A33" s="12" t="s">
        <v>138</v>
      </c>
      <c r="B33" s="133">
        <f t="shared" si="0"/>
        <v>218.70345734270157</v>
      </c>
      <c r="C33" s="133">
        <v>1637.7655924000003</v>
      </c>
      <c r="D33" s="133">
        <v>222.37339319999998</v>
      </c>
      <c r="E33" s="133">
        <v>280.6803468</v>
      </c>
      <c r="F33" s="133">
        <v>32.449737599999992</v>
      </c>
      <c r="G33" s="133">
        <v>1672.9357442000003</v>
      </c>
      <c r="H33" s="133">
        <v>437.10596432333534</v>
      </c>
      <c r="I33" s="133">
        <v>9.6937847999999995</v>
      </c>
      <c r="J33" s="133">
        <v>154.25111520000002</v>
      </c>
      <c r="K33" s="133">
        <v>1490.8020624000001</v>
      </c>
      <c r="L33" s="133">
        <v>2032.5160799999999</v>
      </c>
      <c r="M33" s="133">
        <v>175.06510559999998</v>
      </c>
      <c r="N33" s="133">
        <v>238.36853879999998</v>
      </c>
      <c r="O33" s="133">
        <v>953.41271759999984</v>
      </c>
      <c r="P33" s="133">
        <v>3717.1132980065609</v>
      </c>
      <c r="Q33" s="133">
        <v>10.405659599999996</v>
      </c>
      <c r="R33" s="133">
        <v>10.702630260000001</v>
      </c>
      <c r="S33" s="133">
        <v>34.028416799999988</v>
      </c>
      <c r="T33" s="133">
        <v>5.5454112000000002</v>
      </c>
      <c r="U33" s="133">
        <v>1021.9503672000001</v>
      </c>
      <c r="V33" s="133">
        <v>151.12285650000001</v>
      </c>
      <c r="W33" s="133">
        <v>406.3210087999999</v>
      </c>
      <c r="X33" s="133">
        <v>209.8334448</v>
      </c>
      <c r="Y33" s="133"/>
      <c r="Z33" s="133">
        <v>15.141029400000001</v>
      </c>
      <c r="AA33" s="133">
        <v>1156.0010666399999</v>
      </c>
      <c r="AB33" s="133">
        <v>424.49805591199998</v>
      </c>
      <c r="AC33" s="133">
        <v>782.17829457364337</v>
      </c>
      <c r="AD33" s="133">
        <v>13742.4</v>
      </c>
      <c r="AE33" s="133">
        <v>2432.2442759999999</v>
      </c>
      <c r="AF33" s="133">
        <v>8053.2209078999986</v>
      </c>
      <c r="AG33" s="25"/>
      <c r="AH33" s="133">
        <v>983.13175380000018</v>
      </c>
      <c r="AI33" s="133">
        <v>384.14260080000003</v>
      </c>
      <c r="AJ33" s="133">
        <v>749.7791279999999</v>
      </c>
      <c r="AK33" s="133">
        <v>54.150566399999988</v>
      </c>
      <c r="AL33" s="133">
        <v>1550.0750398</v>
      </c>
      <c r="AM33" s="133">
        <v>439.23801201396918</v>
      </c>
      <c r="AN33" s="133">
        <v>19.445000399999998</v>
      </c>
      <c r="AO33" s="133">
        <v>267.42718799999994</v>
      </c>
      <c r="AP33" s="133">
        <v>3274.2140507999998</v>
      </c>
      <c r="AQ33" s="133">
        <v>2427.7201199999995</v>
      </c>
      <c r="AR33" s="133">
        <v>179.48327040000004</v>
      </c>
      <c r="AS33" s="133">
        <v>505.00104479999993</v>
      </c>
      <c r="AT33" s="133">
        <v>1799.4231611999996</v>
      </c>
      <c r="AU33" s="133">
        <v>6339.2442593994447</v>
      </c>
      <c r="AV33" s="133">
        <v>24.802091999999988</v>
      </c>
      <c r="AW33" s="133">
        <v>18.086815404000003</v>
      </c>
      <c r="AX33" s="133">
        <v>178.98108479999996</v>
      </c>
      <c r="AY33" s="133">
        <v>16.287641999999995</v>
      </c>
      <c r="AZ33" s="133">
        <v>1293.2628156000001</v>
      </c>
      <c r="BA33" s="133">
        <v>158.36413450000001</v>
      </c>
      <c r="BB33" s="133">
        <v>735.39498549999985</v>
      </c>
      <c r="BC33" s="133">
        <v>311.85592199999996</v>
      </c>
      <c r="BD33" s="133"/>
      <c r="BE33" s="133">
        <v>47.003797511999991</v>
      </c>
      <c r="BF33" s="133">
        <v>1951.6605922800002</v>
      </c>
      <c r="BG33" s="133">
        <v>846.65419445599991</v>
      </c>
      <c r="BH33" s="133">
        <v>764.6112956810631</v>
      </c>
      <c r="BI33" s="133">
        <v>10382.9</v>
      </c>
      <c r="BJ33" s="133">
        <v>2242.2078125999997</v>
      </c>
      <c r="BK33" s="133">
        <v>13502.726892395998</v>
      </c>
      <c r="BL33" s="25"/>
      <c r="BM33" s="133">
        <v>391.03120839999997</v>
      </c>
      <c r="BN33" s="133">
        <v>346.46131799999995</v>
      </c>
      <c r="BO33" s="133">
        <v>631.90708559999996</v>
      </c>
      <c r="BP33" s="133">
        <v>18.717098399999998</v>
      </c>
      <c r="BQ33" s="133">
        <v>1473.6911546000003</v>
      </c>
      <c r="BR33" s="133">
        <v>176.33902897723345</v>
      </c>
      <c r="BS33" s="133">
        <v>1.8070667999999999</v>
      </c>
      <c r="BT33" s="133">
        <v>151.44234839999999</v>
      </c>
      <c r="BU33" s="133">
        <v>2672.3806704000003</v>
      </c>
      <c r="BV33" s="133">
        <v>3087.5065199999995</v>
      </c>
      <c r="BW33" s="133">
        <v>255.10627800000003</v>
      </c>
      <c r="BX33" s="133">
        <v>217.22866199999996</v>
      </c>
      <c r="BY33" s="133">
        <v>2636.3341620000006</v>
      </c>
      <c r="BZ33" s="133">
        <v>13183.44436033308</v>
      </c>
      <c r="CA33" s="133">
        <v>12.761657999999997</v>
      </c>
      <c r="CB33" s="133">
        <v>19.792790640000003</v>
      </c>
      <c r="CC33" s="133">
        <v>13.150317599999996</v>
      </c>
      <c r="CD33" s="133">
        <v>6.9598115999999992</v>
      </c>
      <c r="CE33" s="133">
        <v>587.04294600000003</v>
      </c>
      <c r="CF33" s="133">
        <v>54.410930200000003</v>
      </c>
      <c r="CG33" s="133">
        <v>178.92286509999997</v>
      </c>
      <c r="CH33" s="133">
        <v>255.83017319999999</v>
      </c>
      <c r="CI33" s="133"/>
      <c r="CJ33" s="133">
        <v>22.981642487999999</v>
      </c>
      <c r="CK33" s="133">
        <v>1040.1204038399999</v>
      </c>
      <c r="CL33" s="133">
        <v>225.01113611200003</v>
      </c>
      <c r="CM33" s="133">
        <v>221.37430786267996</v>
      </c>
      <c r="CN33" s="133">
        <v>15190.707</v>
      </c>
      <c r="CO33" s="133">
        <v>2357.5922307000001</v>
      </c>
      <c r="CP33" s="133">
        <v>11977.530952968</v>
      </c>
      <c r="CQ33" s="25"/>
      <c r="CR33" s="133">
        <v>764.32730360000005</v>
      </c>
      <c r="CS33" s="133">
        <v>406.95464879999997</v>
      </c>
      <c r="CT33" s="133">
        <v>540.75372119999997</v>
      </c>
      <c r="CU33" s="133">
        <v>98.153243999999972</v>
      </c>
      <c r="CV33" s="133">
        <v>2160.0113710000001</v>
      </c>
      <c r="CW33" s="133">
        <v>631.53871567618194</v>
      </c>
      <c r="CX33" s="133">
        <v>2.4147647999999999</v>
      </c>
      <c r="CY33" s="133">
        <v>125.78547239999997</v>
      </c>
      <c r="CZ33" s="133">
        <v>2853.3290940000002</v>
      </c>
      <c r="DA33" s="133">
        <v>2928.7036800000001</v>
      </c>
      <c r="DB33" s="133">
        <v>87.744913199999985</v>
      </c>
      <c r="DC33" s="133">
        <v>1228.3847099999998</v>
      </c>
      <c r="DD33" s="133">
        <v>2244.4490879999998</v>
      </c>
      <c r="DE33" s="133">
        <v>8346.2225586676741</v>
      </c>
      <c r="DF33" s="133">
        <v>11.653109999999996</v>
      </c>
      <c r="DG33" s="133">
        <v>3.7273924800000002</v>
      </c>
      <c r="DH33" s="133">
        <v>2266.6160411999995</v>
      </c>
      <c r="DI33" s="133">
        <v>15.517000799999996</v>
      </c>
      <c r="DJ33" s="133">
        <v>2678.2386120000006</v>
      </c>
      <c r="DK33" s="133"/>
      <c r="DL33" s="133">
        <v>487.26635019999992</v>
      </c>
      <c r="DM33" s="133">
        <v>291.92876999999999</v>
      </c>
      <c r="DN33" s="133"/>
      <c r="DO33" s="133">
        <v>13.241098332</v>
      </c>
      <c r="DP33" s="133">
        <v>1397.1642148799999</v>
      </c>
      <c r="DQ33" s="133">
        <v>707.99501701600002</v>
      </c>
      <c r="DR33" s="133">
        <v>618.27408637873748</v>
      </c>
      <c r="DS33" s="133">
        <v>14515.716999999999</v>
      </c>
      <c r="DT33" s="133">
        <v>5717.5974806999993</v>
      </c>
      <c r="DU33" s="133">
        <v>17194.759576092001</v>
      </c>
      <c r="DV33" s="39"/>
    </row>
    <row r="34" spans="1:126">
      <c r="A34" s="12" t="s">
        <v>139</v>
      </c>
      <c r="B34" s="133">
        <f t="shared" si="0"/>
        <v>213.62361479761759</v>
      </c>
      <c r="C34" s="133">
        <v>1645.2558142000003</v>
      </c>
      <c r="D34" s="133">
        <v>210.34742499999996</v>
      </c>
      <c r="E34" s="133">
        <v>268.63157100000001</v>
      </c>
      <c r="F34" s="133">
        <v>30.834168999999992</v>
      </c>
      <c r="G34" s="133">
        <v>1684.0501988999999</v>
      </c>
      <c r="H34" s="133">
        <v>417.62600573427176</v>
      </c>
      <c r="I34" s="133">
        <v>9.1466349999999998</v>
      </c>
      <c r="J34" s="133">
        <v>148.073508</v>
      </c>
      <c r="K34" s="133">
        <v>1412.7918859999997</v>
      </c>
      <c r="L34" s="133">
        <v>1923.8778999999995</v>
      </c>
      <c r="M34" s="133">
        <v>163.477373</v>
      </c>
      <c r="N34" s="133">
        <v>222.33436399999999</v>
      </c>
      <c r="O34" s="133">
        <v>898.17815399999995</v>
      </c>
      <c r="P34" s="133">
        <v>3673.5292649444655</v>
      </c>
      <c r="Q34" s="133">
        <v>9.5281120000000001</v>
      </c>
      <c r="R34" s="133">
        <v>10.047474679999999</v>
      </c>
      <c r="S34" s="133">
        <v>33.106664000000002</v>
      </c>
      <c r="T34" s="133">
        <v>5.2764689999999996</v>
      </c>
      <c r="U34" s="133">
        <v>965.65929499999993</v>
      </c>
      <c r="V34" s="133">
        <v>146.6434782</v>
      </c>
      <c r="W34" s="133">
        <v>396.29326000000003</v>
      </c>
      <c r="X34" s="133">
        <v>195.82234200000002</v>
      </c>
      <c r="Y34" s="133"/>
      <c r="Z34" s="133">
        <v>14.148553870000001</v>
      </c>
      <c r="AA34" s="133">
        <v>1085.2586294999999</v>
      </c>
      <c r="AB34" s="133">
        <v>417.3941712059999</v>
      </c>
      <c r="AC34" s="133">
        <v>743.79382522239655</v>
      </c>
      <c r="AD34" s="133">
        <v>13690.386999999999</v>
      </c>
      <c r="AE34" s="133">
        <v>2405.8888766</v>
      </c>
      <c r="AF34" s="133">
        <v>7606.5405250499989</v>
      </c>
      <c r="AG34" s="25"/>
      <c r="AH34" s="133">
        <v>989.91631519999999</v>
      </c>
      <c r="AI34" s="133">
        <v>369.23700200000002</v>
      </c>
      <c r="AJ34" s="133">
        <v>725.80468699999983</v>
      </c>
      <c r="AK34" s="133">
        <v>49.886615999999997</v>
      </c>
      <c r="AL34" s="133">
        <v>1568.9966184999998</v>
      </c>
      <c r="AM34" s="133">
        <v>419.9020077777472</v>
      </c>
      <c r="AN34" s="133">
        <v>18.794352</v>
      </c>
      <c r="AO34" s="133">
        <v>252.15252000000001</v>
      </c>
      <c r="AP34" s="133">
        <v>3145.6177949999997</v>
      </c>
      <c r="AQ34" s="133">
        <v>2318.4485</v>
      </c>
      <c r="AR34" s="133">
        <v>169.61122099999997</v>
      </c>
      <c r="AS34" s="133">
        <v>492.99040699999989</v>
      </c>
      <c r="AT34" s="133">
        <v>1699.537949</v>
      </c>
      <c r="AU34" s="133">
        <v>6122.7430425558468</v>
      </c>
      <c r="AV34" s="133">
        <v>23.247434999999996</v>
      </c>
      <c r="AW34" s="133">
        <v>17.407374649999998</v>
      </c>
      <c r="AX34" s="133">
        <v>171.03640900000005</v>
      </c>
      <c r="AY34" s="133">
        <v>15.653146999999999</v>
      </c>
      <c r="AZ34" s="133">
        <v>1253.3395360000002</v>
      </c>
      <c r="BA34" s="133">
        <v>152.44937279999999</v>
      </c>
      <c r="BB34" s="133">
        <v>705.3489780000001</v>
      </c>
      <c r="BC34" s="133">
        <v>293.42505799999998</v>
      </c>
      <c r="BD34" s="133"/>
      <c r="BE34" s="133">
        <v>44.109430109999991</v>
      </c>
      <c r="BF34" s="133">
        <v>1823.0863887999999</v>
      </c>
      <c r="BG34" s="133">
        <v>814.33757107799977</v>
      </c>
      <c r="BH34" s="133">
        <v>729.91418105703826</v>
      </c>
      <c r="BI34" s="133">
        <v>10493.256000000001</v>
      </c>
      <c r="BJ34" s="133">
        <v>2234.7608909999999</v>
      </c>
      <c r="BK34" s="133">
        <v>12883.38582756</v>
      </c>
      <c r="BL34" s="25"/>
      <c r="BM34" s="133">
        <v>409.15655100000004</v>
      </c>
      <c r="BN34" s="133">
        <v>333.38068200000004</v>
      </c>
      <c r="BO34" s="133">
        <v>612.558896</v>
      </c>
      <c r="BP34" s="133">
        <v>19.698313999999996</v>
      </c>
      <c r="BQ34" s="133">
        <v>1521.3193430999997</v>
      </c>
      <c r="BR34" s="133">
        <v>176.60751346002542</v>
      </c>
      <c r="BS34" s="133">
        <v>1.862061</v>
      </c>
      <c r="BT34" s="133">
        <v>150.983057</v>
      </c>
      <c r="BU34" s="133">
        <v>2577.4562749999996</v>
      </c>
      <c r="BV34" s="133">
        <v>2980.5566000000003</v>
      </c>
      <c r="BW34" s="133">
        <v>272.40982999999994</v>
      </c>
      <c r="BX34" s="133">
        <v>214.11183499999999</v>
      </c>
      <c r="BY34" s="133">
        <v>2460.9005729999999</v>
      </c>
      <c r="BZ34" s="133">
        <v>13345.54723574192</v>
      </c>
      <c r="CA34" s="133">
        <v>12.067514999999998</v>
      </c>
      <c r="CB34" s="133">
        <v>18.597343680000002</v>
      </c>
      <c r="CC34" s="133">
        <v>12.746116000000004</v>
      </c>
      <c r="CD34" s="133">
        <v>6.7960819999999975</v>
      </c>
      <c r="CE34" s="133">
        <v>573.966769</v>
      </c>
      <c r="CF34" s="133">
        <v>55.982164680000011</v>
      </c>
      <c r="CG34" s="133">
        <v>168.47438819999999</v>
      </c>
      <c r="CH34" s="133">
        <v>259.090869</v>
      </c>
      <c r="CI34" s="133"/>
      <c r="CJ34" s="133">
        <v>21.598598240000001</v>
      </c>
      <c r="CK34" s="133">
        <v>972.06307260000005</v>
      </c>
      <c r="CL34" s="133">
        <v>219.35038577399999</v>
      </c>
      <c r="CM34" s="133">
        <v>211.00680272108843</v>
      </c>
      <c r="CN34" s="133">
        <v>15594.421</v>
      </c>
      <c r="CO34" s="133">
        <v>2387.7888012000003</v>
      </c>
      <c r="CP34" s="133">
        <v>11500.844488519999</v>
      </c>
      <c r="CQ34" s="25"/>
      <c r="CR34" s="133">
        <v>755.52140040000018</v>
      </c>
      <c r="CS34" s="133">
        <v>377.780576</v>
      </c>
      <c r="CT34" s="133">
        <v>511.60723999999993</v>
      </c>
      <c r="CU34" s="133">
        <v>97.221238999999983</v>
      </c>
      <c r="CV34" s="133">
        <v>2126.6902454999999</v>
      </c>
      <c r="CW34" s="133">
        <v>582.80366016791527</v>
      </c>
      <c r="CX34" s="133">
        <v>2.21584</v>
      </c>
      <c r="CY34" s="133">
        <v>128.84983699999998</v>
      </c>
      <c r="CZ34" s="133">
        <v>2667.8486979999993</v>
      </c>
      <c r="DA34" s="133">
        <v>2790.3217</v>
      </c>
      <c r="DB34" s="133">
        <v>103.35634599999999</v>
      </c>
      <c r="DC34" s="133">
        <v>1164.4528769999997</v>
      </c>
      <c r="DD34" s="133">
        <v>2138.9918990000001</v>
      </c>
      <c r="DE34" s="133">
        <v>8109.0041183077519</v>
      </c>
      <c r="DF34" s="133">
        <v>10.415706999999998</v>
      </c>
      <c r="DG34" s="133">
        <v>3.5581102599999999</v>
      </c>
      <c r="DH34" s="133">
        <v>2401.1433970000003</v>
      </c>
      <c r="DI34" s="133">
        <v>13.976158999999997</v>
      </c>
      <c r="DJ34" s="133">
        <v>2550.5275240000001</v>
      </c>
      <c r="DK34" s="133"/>
      <c r="DL34" s="133">
        <v>481.88770440000008</v>
      </c>
      <c r="DM34" s="133">
        <v>261.93998599999998</v>
      </c>
      <c r="DN34" s="133"/>
      <c r="DO34" s="133">
        <v>12.119889399999998</v>
      </c>
      <c r="DP34" s="133">
        <v>1198.1906776999999</v>
      </c>
      <c r="DQ34" s="133">
        <v>688.84401173399999</v>
      </c>
      <c r="DR34" s="133">
        <v>593.04657247514388</v>
      </c>
      <c r="DS34" s="133">
        <v>14310.988000000001</v>
      </c>
      <c r="DT34" s="133">
        <v>5582.1109387999995</v>
      </c>
      <c r="DU34" s="133">
        <v>16434.517702360001</v>
      </c>
      <c r="DV34" s="39"/>
    </row>
    <row r="35" spans="1:126">
      <c r="A35" s="12" t="s">
        <v>140</v>
      </c>
      <c r="B35" s="133">
        <f t="shared" si="0"/>
        <v>219.37508327576433</v>
      </c>
      <c r="C35" s="133">
        <v>1672.0691125999999</v>
      </c>
      <c r="D35" s="133">
        <v>216.67318199999997</v>
      </c>
      <c r="E35" s="133">
        <v>275.40899999999999</v>
      </c>
      <c r="F35" s="133">
        <v>31.703066999999997</v>
      </c>
      <c r="G35" s="133">
        <v>1733.6502752000001</v>
      </c>
      <c r="H35" s="133">
        <v>421.73702035975793</v>
      </c>
      <c r="I35" s="133">
        <v>9.4440719999999985</v>
      </c>
      <c r="J35" s="133">
        <v>154.21352400000001</v>
      </c>
      <c r="K35" s="133">
        <v>1453.7121419999996</v>
      </c>
      <c r="L35" s="133">
        <v>1983.7205999999999</v>
      </c>
      <c r="M35" s="133">
        <v>162.59474999999998</v>
      </c>
      <c r="N35" s="133">
        <v>225.78107400000002</v>
      </c>
      <c r="O35" s="133">
        <v>918.96225299999981</v>
      </c>
      <c r="P35" s="133">
        <v>3736.9801959204433</v>
      </c>
      <c r="Q35" s="133">
        <v>9.5953529999999976</v>
      </c>
      <c r="R35" s="133">
        <v>10.33480677</v>
      </c>
      <c r="S35" s="133">
        <v>34.511462999999999</v>
      </c>
      <c r="T35" s="133">
        <v>5.554727999999999</v>
      </c>
      <c r="U35" s="133">
        <v>994.82126999999991</v>
      </c>
      <c r="V35" s="133">
        <v>156.0763848</v>
      </c>
      <c r="W35" s="133">
        <v>419.82593750000001</v>
      </c>
      <c r="X35" s="133">
        <v>198.87891599999995</v>
      </c>
      <c r="Y35" s="133"/>
      <c r="Z35" s="133">
        <v>14.449895639999998</v>
      </c>
      <c r="AA35" s="133">
        <v>1096.3065125999997</v>
      </c>
      <c r="AB35" s="133">
        <v>434.42398689299995</v>
      </c>
      <c r="AC35" s="133">
        <v>767.40134744947045</v>
      </c>
      <c r="AD35" s="133">
        <v>13677.796</v>
      </c>
      <c r="AE35" s="133">
        <v>2490.0837506999997</v>
      </c>
      <c r="AF35" s="133">
        <v>7796.666609009997</v>
      </c>
      <c r="AG35" s="25"/>
      <c r="AH35" s="133">
        <v>1015.5640972</v>
      </c>
      <c r="AI35" s="133">
        <v>380.999259</v>
      </c>
      <c r="AJ35" s="133">
        <v>750.11843399999998</v>
      </c>
      <c r="AK35" s="133">
        <v>51.263570999999992</v>
      </c>
      <c r="AL35" s="133">
        <v>1624.0946268</v>
      </c>
      <c r="AM35" s="133">
        <v>424.11644784231765</v>
      </c>
      <c r="AN35" s="133">
        <v>19.648427999999996</v>
      </c>
      <c r="AO35" s="133">
        <v>259.03056900000001</v>
      </c>
      <c r="AP35" s="133">
        <v>3245.7467849999985</v>
      </c>
      <c r="AQ35" s="133">
        <v>2386.8779999999997</v>
      </c>
      <c r="AR35" s="133">
        <v>171.20612999999997</v>
      </c>
      <c r="AS35" s="133">
        <v>510.28762200000006</v>
      </c>
      <c r="AT35" s="133">
        <v>1738.2704099999996</v>
      </c>
      <c r="AU35" s="133">
        <v>6298.0700564013396</v>
      </c>
      <c r="AV35" s="133">
        <v>23.738186999999996</v>
      </c>
      <c r="AW35" s="133">
        <v>17.964541169999997</v>
      </c>
      <c r="AX35" s="133">
        <v>179.346858</v>
      </c>
      <c r="AY35" s="133">
        <v>15.686675999999999</v>
      </c>
      <c r="AZ35" s="133">
        <v>1277.9365499999999</v>
      </c>
      <c r="BA35" s="133">
        <v>161.50186400000001</v>
      </c>
      <c r="BB35" s="133">
        <v>735.92514759999995</v>
      </c>
      <c r="BC35" s="133">
        <v>303.82914</v>
      </c>
      <c r="BD35" s="133"/>
      <c r="BE35" s="133">
        <v>44.956769549999997</v>
      </c>
      <c r="BF35" s="133">
        <v>1851.4889810999996</v>
      </c>
      <c r="BG35" s="133">
        <v>857.34314478799979</v>
      </c>
      <c r="BH35" s="133">
        <v>756.7073040316543</v>
      </c>
      <c r="BI35" s="133">
        <v>10665.086000000001</v>
      </c>
      <c r="BJ35" s="133">
        <v>2333.0702535</v>
      </c>
      <c r="BK35" s="133">
        <v>13228.396910819998</v>
      </c>
      <c r="BL35" s="25"/>
      <c r="BM35" s="133">
        <v>445.26912779999992</v>
      </c>
      <c r="BN35" s="133">
        <v>337.26999900000004</v>
      </c>
      <c r="BO35" s="133">
        <v>638.19247499999994</v>
      </c>
      <c r="BP35" s="133">
        <v>20.344061999999997</v>
      </c>
      <c r="BQ35" s="133">
        <v>1559.9187695999997</v>
      </c>
      <c r="BR35" s="133">
        <v>187.76191307013477</v>
      </c>
      <c r="BS35" s="133">
        <v>2.4282539999999995</v>
      </c>
      <c r="BT35" s="133">
        <v>153.38858999999999</v>
      </c>
      <c r="BU35" s="133">
        <v>2684.7593399999996</v>
      </c>
      <c r="BV35" s="133">
        <v>3069.4526999999998</v>
      </c>
      <c r="BW35" s="133">
        <v>336.01578899999998</v>
      </c>
      <c r="BX35" s="133">
        <v>241.11993300000003</v>
      </c>
      <c r="BY35" s="133">
        <v>2619.4124129999996</v>
      </c>
      <c r="BZ35" s="133">
        <v>13714.148679021246</v>
      </c>
      <c r="CA35" s="133">
        <v>12.216263999999999</v>
      </c>
      <c r="CB35" s="133">
        <v>19.71417705</v>
      </c>
      <c r="CC35" s="133">
        <v>13.207995</v>
      </c>
      <c r="CD35" s="133">
        <v>6.8710019999999989</v>
      </c>
      <c r="CE35" s="133">
        <v>600.1511220000001</v>
      </c>
      <c r="CF35" s="133">
        <v>59.925215139999992</v>
      </c>
      <c r="CG35" s="133">
        <v>179.55508769999997</v>
      </c>
      <c r="CH35" s="133">
        <v>281.63608799999997</v>
      </c>
      <c r="CI35" s="133"/>
      <c r="CJ35" s="133">
        <v>21.984749699999995</v>
      </c>
      <c r="CK35" s="133">
        <v>1038.5740625999997</v>
      </c>
      <c r="CL35" s="133">
        <v>226.02399927899995</v>
      </c>
      <c r="CM35" s="133">
        <v>217.44412362314191</v>
      </c>
      <c r="CN35" s="133">
        <v>15854.634000000002</v>
      </c>
      <c r="CO35" s="133">
        <v>2498.1663251999998</v>
      </c>
      <c r="CP35" s="133">
        <v>12096.73901535</v>
      </c>
      <c r="CQ35" s="25"/>
      <c r="CR35" s="133">
        <v>746.87663939999993</v>
      </c>
      <c r="CS35" s="133">
        <v>389.72313000000003</v>
      </c>
      <c r="CT35" s="133">
        <v>518.69988000000001</v>
      </c>
      <c r="CU35" s="133">
        <v>105.72473100000001</v>
      </c>
      <c r="CV35" s="133">
        <v>2237.3185404000001</v>
      </c>
      <c r="CW35" s="133">
        <v>615.22833563481629</v>
      </c>
      <c r="CX35" s="133">
        <v>2.2459409999999993</v>
      </c>
      <c r="CY35" s="133">
        <v>133.979367</v>
      </c>
      <c r="CZ35" s="133">
        <v>2743.4162849999993</v>
      </c>
      <c r="DA35" s="133">
        <v>2839.1694000000002</v>
      </c>
      <c r="DB35" s="133">
        <v>154.78115099999999</v>
      </c>
      <c r="DC35" s="133">
        <v>1206.6301859999999</v>
      </c>
      <c r="DD35" s="133">
        <v>2240.3940299999995</v>
      </c>
      <c r="DE35" s="133">
        <v>8297.8198549679819</v>
      </c>
      <c r="DF35" s="133">
        <v>9.9780809999999995</v>
      </c>
      <c r="DG35" s="133">
        <v>3.3503957399999997</v>
      </c>
      <c r="DH35" s="133">
        <v>2532.2163720000003</v>
      </c>
      <c r="DI35" s="133">
        <v>13.960520999999996</v>
      </c>
      <c r="DJ35" s="133">
        <v>2606.5974900000001</v>
      </c>
      <c r="DK35" s="133"/>
      <c r="DL35" s="133">
        <v>505.27258099999995</v>
      </c>
      <c r="DM35" s="133">
        <v>267.00837899999993</v>
      </c>
      <c r="DN35" s="133"/>
      <c r="DO35" s="133">
        <v>11.295066149999998</v>
      </c>
      <c r="DP35" s="133">
        <v>1189.8744575999999</v>
      </c>
      <c r="DQ35" s="133">
        <v>720.42467073199975</v>
      </c>
      <c r="DR35" s="133">
        <v>614.91872527002442</v>
      </c>
      <c r="DS35" s="133">
        <v>14430.352000000003</v>
      </c>
      <c r="DT35" s="133">
        <v>5700.8069369999994</v>
      </c>
      <c r="DU35" s="133">
        <v>16969.044863489999</v>
      </c>
      <c r="DV35" s="39"/>
    </row>
    <row r="36" spans="1:126">
      <c r="A36" s="12" t="s">
        <v>141</v>
      </c>
      <c r="B36" s="133">
        <f t="shared" si="0"/>
        <v>222.22687828698079</v>
      </c>
      <c r="C36" s="133">
        <v>1689.0624184000001</v>
      </c>
      <c r="D36" s="133">
        <v>221.48503919999999</v>
      </c>
      <c r="E36" s="133">
        <v>283.67891639999999</v>
      </c>
      <c r="F36" s="133">
        <v>32.800283999999991</v>
      </c>
      <c r="G36" s="133">
        <v>1755.8920600000001</v>
      </c>
      <c r="H36" s="133">
        <v>434.19615976989849</v>
      </c>
      <c r="I36" s="133">
        <v>9.5814827999999981</v>
      </c>
      <c r="J36" s="133">
        <v>158.55889499999998</v>
      </c>
      <c r="K36" s="133">
        <v>1496.0491883999996</v>
      </c>
      <c r="L36" s="133">
        <v>2029.8969</v>
      </c>
      <c r="M36" s="133">
        <v>164.26002239999994</v>
      </c>
      <c r="N36" s="133">
        <v>227.32338419999999</v>
      </c>
      <c r="O36" s="133">
        <v>936.2290878</v>
      </c>
      <c r="P36" s="133">
        <v>3625.4375949730997</v>
      </c>
      <c r="Q36" s="133">
        <v>9.4614173999999984</v>
      </c>
      <c r="R36" s="133">
        <v>10.408007736000002</v>
      </c>
      <c r="S36" s="133">
        <v>35.997190199999991</v>
      </c>
      <c r="T36" s="133">
        <v>5.7367511999999987</v>
      </c>
      <c r="U36" s="133">
        <v>1014.5038122</v>
      </c>
      <c r="V36" s="133">
        <v>156.14328470000001</v>
      </c>
      <c r="W36" s="133">
        <v>440.5972653</v>
      </c>
      <c r="X36" s="133">
        <v>200.94989760000004</v>
      </c>
      <c r="Y36" s="133">
        <v>26.400534300000004</v>
      </c>
      <c r="Z36" s="133">
        <v>14.682507497999996</v>
      </c>
      <c r="AA36" s="133">
        <v>1109.2271005800001</v>
      </c>
      <c r="AB36" s="133">
        <v>444.35087889000005</v>
      </c>
      <c r="AC36" s="133">
        <v>795.3283076586913</v>
      </c>
      <c r="AD36" s="133">
        <v>13666.847</v>
      </c>
      <c r="AE36" s="133">
        <v>2499.1734504000001</v>
      </c>
      <c r="AF36" s="133">
        <v>7987.2304189139995</v>
      </c>
      <c r="AG36" s="25"/>
      <c r="AH36" s="133">
        <v>1027.0695978000001</v>
      </c>
      <c r="AI36" s="133">
        <v>385.4534741999999</v>
      </c>
      <c r="AJ36" s="133">
        <v>756.3750768000001</v>
      </c>
      <c r="AK36" s="133">
        <v>51.423614999999984</v>
      </c>
      <c r="AL36" s="133">
        <v>1650.2999551999999</v>
      </c>
      <c r="AM36" s="133">
        <v>445.31959779304839</v>
      </c>
      <c r="AN36" s="133">
        <v>20.668400999999996</v>
      </c>
      <c r="AO36" s="133">
        <v>267.31307879999991</v>
      </c>
      <c r="AP36" s="133">
        <v>3321.7188011999992</v>
      </c>
      <c r="AQ36" s="133">
        <v>2436.2720999999992</v>
      </c>
      <c r="AR36" s="133">
        <v>171.82282319999996</v>
      </c>
      <c r="AS36" s="133">
        <v>497.69879040000006</v>
      </c>
      <c r="AT36" s="133">
        <v>1783.0859778000004</v>
      </c>
      <c r="AU36" s="133">
        <v>6144.4211261242754</v>
      </c>
      <c r="AV36" s="133">
        <v>24.444523799999992</v>
      </c>
      <c r="AW36" s="133">
        <v>18.367433370000001</v>
      </c>
      <c r="AX36" s="133">
        <v>184.75030439999995</v>
      </c>
      <c r="AY36" s="133">
        <v>16.198273799999996</v>
      </c>
      <c r="AZ36" s="133">
        <v>1315.461591</v>
      </c>
      <c r="BA36" s="133">
        <v>160.91250890000003</v>
      </c>
      <c r="BB36" s="133">
        <v>759.8370107999998</v>
      </c>
      <c r="BC36" s="133">
        <v>313.31659860000002</v>
      </c>
      <c r="BD36" s="133">
        <v>45.207578556000001</v>
      </c>
      <c r="BE36" s="133">
        <v>44.482541867999991</v>
      </c>
      <c r="BF36" s="133">
        <v>1768.4913027600005</v>
      </c>
      <c r="BG36" s="133">
        <v>833.61376817999985</v>
      </c>
      <c r="BH36" s="133">
        <v>788.93696055937971</v>
      </c>
      <c r="BI36" s="133">
        <v>10849.214</v>
      </c>
      <c r="BJ36" s="133">
        <v>2304.7176807999999</v>
      </c>
      <c r="BK36" s="133">
        <v>13422.552286553999</v>
      </c>
      <c r="BL36" s="25"/>
      <c r="BM36" s="133">
        <v>450.40632020000004</v>
      </c>
      <c r="BN36" s="133">
        <v>344.41749539999995</v>
      </c>
      <c r="BO36" s="133">
        <v>661.08932819999984</v>
      </c>
      <c r="BP36" s="133">
        <v>20.134043999999992</v>
      </c>
      <c r="BQ36" s="133">
        <v>1583.3882687999999</v>
      </c>
      <c r="BR36" s="133">
        <v>185.30310848691931</v>
      </c>
      <c r="BS36" s="133">
        <v>2.7786563999999991</v>
      </c>
      <c r="BT36" s="133">
        <v>162.89312399999997</v>
      </c>
      <c r="BU36" s="133">
        <v>2785.1887494000002</v>
      </c>
      <c r="BV36" s="133">
        <v>3147.2967599999997</v>
      </c>
      <c r="BW36" s="133">
        <v>396.48761639999992</v>
      </c>
      <c r="BX36" s="133">
        <v>248.14747439999999</v>
      </c>
      <c r="BY36" s="133">
        <v>2730.0628980000001</v>
      </c>
      <c r="BZ36" s="133">
        <v>13351.61156515668</v>
      </c>
      <c r="CA36" s="133">
        <v>13.034352599999998</v>
      </c>
      <c r="CB36" s="133">
        <v>20.623435848</v>
      </c>
      <c r="CC36" s="133">
        <v>13.380035399999997</v>
      </c>
      <c r="CD36" s="133">
        <v>7.0244855999999993</v>
      </c>
      <c r="CE36" s="133">
        <v>631.22866739999995</v>
      </c>
      <c r="CF36" s="133">
        <v>62.727848819999998</v>
      </c>
      <c r="CG36" s="133">
        <v>186.56418059999999</v>
      </c>
      <c r="CH36" s="133">
        <v>302.79438360000006</v>
      </c>
      <c r="CI36" s="133">
        <v>56.355453036000007</v>
      </c>
      <c r="CJ36" s="133">
        <v>25.848009161999993</v>
      </c>
      <c r="CK36" s="133">
        <v>1226.1012678</v>
      </c>
      <c r="CL36" s="133">
        <v>236.297302135</v>
      </c>
      <c r="CM36" s="133">
        <v>224.02272478968644</v>
      </c>
      <c r="CN36" s="133">
        <v>16033.18</v>
      </c>
      <c r="CO36" s="133">
        <v>2541.294324</v>
      </c>
      <c r="CP36" s="133">
        <v>12794.886236645998</v>
      </c>
      <c r="CQ36" s="25"/>
      <c r="CR36" s="133">
        <v>747.23817220000012</v>
      </c>
      <c r="CS36" s="133">
        <v>382.79488319999996</v>
      </c>
      <c r="CT36" s="133">
        <v>534.35700000000008</v>
      </c>
      <c r="CU36" s="133">
        <v>111.54471479999995</v>
      </c>
      <c r="CV36" s="133">
        <v>2269.3117407999998</v>
      </c>
      <c r="CW36" s="133">
        <v>617.83849950644367</v>
      </c>
      <c r="CX36" s="133">
        <v>2.3379767999999994</v>
      </c>
      <c r="CY36" s="133">
        <v>135.96417</v>
      </c>
      <c r="CZ36" s="133">
        <v>2745.8534771999998</v>
      </c>
      <c r="DA36" s="133">
        <v>2809.926179999999</v>
      </c>
      <c r="DB36" s="133">
        <v>154.06237979999997</v>
      </c>
      <c r="DC36" s="133">
        <v>1188.6936390000001</v>
      </c>
      <c r="DD36" s="133">
        <v>2274.5730330000001</v>
      </c>
      <c r="DE36" s="133">
        <v>8139.6077867674258</v>
      </c>
      <c r="DF36" s="133">
        <v>9.5669693999999978</v>
      </c>
      <c r="DG36" s="133">
        <v>3.3557751540000011</v>
      </c>
      <c r="DH36" s="133">
        <v>2810.1821435999991</v>
      </c>
      <c r="DI36" s="133">
        <v>14.6572146</v>
      </c>
      <c r="DJ36" s="133">
        <v>2655.7213049999996</v>
      </c>
      <c r="DK36" s="133"/>
      <c r="DL36" s="133">
        <v>513.09597240000005</v>
      </c>
      <c r="DM36" s="133">
        <v>264.97510200000005</v>
      </c>
      <c r="DN36" s="133">
        <v>107.52051841200002</v>
      </c>
      <c r="DO36" s="133">
        <v>11.111934023999995</v>
      </c>
      <c r="DP36" s="133">
        <v>1202.5527485400003</v>
      </c>
      <c r="DQ36" s="133">
        <v>708.73968642499995</v>
      </c>
      <c r="DR36" s="133">
        <v>637.34841035725981</v>
      </c>
      <c r="DS36" s="133">
        <v>14288.72</v>
      </c>
      <c r="DT36" s="133">
        <v>5729.971536</v>
      </c>
      <c r="DU36" s="133">
        <v>17419.751164529996</v>
      </c>
      <c r="DV36" s="39"/>
    </row>
    <row r="37" spans="1:126">
      <c r="A37" s="12" t="s">
        <v>142</v>
      </c>
      <c r="B37" s="133">
        <f t="shared" si="0"/>
        <v>215.27086078390812</v>
      </c>
      <c r="C37" s="133">
        <v>1708.3763406</v>
      </c>
      <c r="D37" s="133">
        <v>213.30825099999998</v>
      </c>
      <c r="E37" s="133">
        <v>277.14501750000005</v>
      </c>
      <c r="F37" s="133">
        <v>31.789693000000003</v>
      </c>
      <c r="G37" s="133">
        <v>1734.2964850000003</v>
      </c>
      <c r="H37" s="133">
        <v>421.81838200172888</v>
      </c>
      <c r="I37" s="133">
        <v>9.2977104999999991</v>
      </c>
      <c r="J37" s="133">
        <v>155.38611399999999</v>
      </c>
      <c r="K37" s="133">
        <v>1456.2806375</v>
      </c>
      <c r="L37" s="133">
        <v>1965.3113999999998</v>
      </c>
      <c r="M37" s="133">
        <v>156.93807999999996</v>
      </c>
      <c r="N37" s="133">
        <v>218.2368955</v>
      </c>
      <c r="O37" s="133">
        <v>903.23780950000003</v>
      </c>
      <c r="P37" s="133">
        <v>3206.8792200758262</v>
      </c>
      <c r="Q37" s="133">
        <v>9.2119169999999997</v>
      </c>
      <c r="R37" s="133">
        <v>10.004251985000003</v>
      </c>
      <c r="S37" s="133">
        <v>35.386617499999993</v>
      </c>
      <c r="T37" s="133">
        <v>5.5970655000000002</v>
      </c>
      <c r="U37" s="133">
        <v>980.76440149999996</v>
      </c>
      <c r="V37" s="133">
        <v>161.43968379999995</v>
      </c>
      <c r="W37" s="133">
        <v>424.98954899999995</v>
      </c>
      <c r="X37" s="133">
        <v>193.22873050000001</v>
      </c>
      <c r="Y37" s="133">
        <v>25.889174610000008</v>
      </c>
      <c r="Z37" s="133">
        <v>14.166350769999999</v>
      </c>
      <c r="AA37" s="133">
        <v>1057.009213</v>
      </c>
      <c r="AB37" s="133">
        <v>463.63288033399999</v>
      </c>
      <c r="AC37" s="133">
        <v>773.62397820163494</v>
      </c>
      <c r="AD37" s="133">
        <v>13689.365</v>
      </c>
      <c r="AE37" s="133">
        <v>2355.7268559999998</v>
      </c>
      <c r="AF37" s="133">
        <v>7718.1893308650006</v>
      </c>
      <c r="AG37" s="25"/>
      <c r="AH37" s="133">
        <v>1040.4215439000002</v>
      </c>
      <c r="AI37" s="133">
        <v>375.00979100000006</v>
      </c>
      <c r="AJ37" s="133">
        <v>751.19252000000006</v>
      </c>
      <c r="AK37" s="133">
        <v>50.642494499999991</v>
      </c>
      <c r="AL37" s="133">
        <v>1686.4391275000003</v>
      </c>
      <c r="AM37" s="133">
        <v>430.87204560910664</v>
      </c>
      <c r="AN37" s="133">
        <v>20.184521499999995</v>
      </c>
      <c r="AO37" s="133">
        <v>270.91410450000001</v>
      </c>
      <c r="AP37" s="133">
        <v>3229.8832604999998</v>
      </c>
      <c r="AQ37" s="133">
        <v>2382.1141499999999</v>
      </c>
      <c r="AR37" s="133">
        <v>163.95265899999998</v>
      </c>
      <c r="AS37" s="133">
        <v>468.05988449999995</v>
      </c>
      <c r="AT37" s="133">
        <v>1709.2498149999999</v>
      </c>
      <c r="AU37" s="133">
        <v>5376.9099115363779</v>
      </c>
      <c r="AV37" s="133">
        <v>23.889008</v>
      </c>
      <c r="AW37" s="133">
        <v>18.463439865000002</v>
      </c>
      <c r="AX37" s="133">
        <v>181.96929399999996</v>
      </c>
      <c r="AY37" s="133">
        <v>15.797528500000004</v>
      </c>
      <c r="AZ37" s="133">
        <v>1288.2944034999998</v>
      </c>
      <c r="BA37" s="133">
        <v>164.82829190000001</v>
      </c>
      <c r="BB37" s="133">
        <v>722.13351300000011</v>
      </c>
      <c r="BC37" s="133">
        <v>300.42962949999998</v>
      </c>
      <c r="BD37" s="133">
        <v>43.344989025000004</v>
      </c>
      <c r="BE37" s="133">
        <v>43.054443574999986</v>
      </c>
      <c r="BF37" s="133">
        <v>1676.3207330999999</v>
      </c>
      <c r="BG37" s="133">
        <v>889.10290395400011</v>
      </c>
      <c r="BH37" s="133">
        <v>756.03437434500097</v>
      </c>
      <c r="BI37" s="133">
        <v>10920.298999999999</v>
      </c>
      <c r="BJ37" s="133">
        <v>2125.6284389999996</v>
      </c>
      <c r="BK37" s="133">
        <v>13012.766669565</v>
      </c>
      <c r="BL37" s="25"/>
      <c r="BM37" s="133">
        <v>461.05221090000015</v>
      </c>
      <c r="BN37" s="133">
        <v>338.77036050000004</v>
      </c>
      <c r="BO37" s="133">
        <v>647.93428050000011</v>
      </c>
      <c r="BP37" s="133">
        <v>19.760676</v>
      </c>
      <c r="BQ37" s="133">
        <v>1587.0462075000003</v>
      </c>
      <c r="BR37" s="133">
        <v>177.85365116474841</v>
      </c>
      <c r="BS37" s="133">
        <v>2.6327079999999996</v>
      </c>
      <c r="BT37" s="133">
        <v>160.41719850000001</v>
      </c>
      <c r="BU37" s="133">
        <v>2737.8626599999993</v>
      </c>
      <c r="BV37" s="133">
        <v>3048.9985499999998</v>
      </c>
      <c r="BW37" s="133">
        <v>381.74778199999992</v>
      </c>
      <c r="BX37" s="133">
        <v>258.87868500000002</v>
      </c>
      <c r="BY37" s="133">
        <v>2688.0973079999994</v>
      </c>
      <c r="BZ37" s="133">
        <v>11872.895107420112</v>
      </c>
      <c r="CA37" s="133">
        <v>12.2940805</v>
      </c>
      <c r="CB37" s="133">
        <v>20.290585315000001</v>
      </c>
      <c r="CC37" s="133">
        <v>14.094463499999996</v>
      </c>
      <c r="CD37" s="133">
        <v>7.3321430000000012</v>
      </c>
      <c r="CE37" s="133">
        <v>609.49367049999989</v>
      </c>
      <c r="CF37" s="133">
        <v>64.609349519999995</v>
      </c>
      <c r="CG37" s="133">
        <v>191.39688000000001</v>
      </c>
      <c r="CH37" s="133">
        <v>302.85233549999998</v>
      </c>
      <c r="CI37" s="133">
        <v>58.162794169999998</v>
      </c>
      <c r="CJ37" s="133">
        <v>24.171063734999997</v>
      </c>
      <c r="CK37" s="133">
        <v>1294.44502915</v>
      </c>
      <c r="CL37" s="133">
        <v>264.51255501799994</v>
      </c>
      <c r="CM37" s="133">
        <v>214.05994550408718</v>
      </c>
      <c r="CN37" s="133">
        <v>16341.786</v>
      </c>
      <c r="CO37" s="133">
        <v>2440.7556370000002</v>
      </c>
      <c r="CP37" s="133">
        <v>12628.236373869999</v>
      </c>
      <c r="CQ37" s="25"/>
      <c r="CR37" s="133">
        <v>746.08687770000017</v>
      </c>
      <c r="CS37" s="133">
        <v>362.86424849999997</v>
      </c>
      <c r="CT37" s="133">
        <v>520.74989850000009</v>
      </c>
      <c r="CU37" s="133">
        <v>113.76858350000001</v>
      </c>
      <c r="CV37" s="133">
        <v>2318.882955</v>
      </c>
      <c r="CW37" s="133">
        <v>612.00065155512846</v>
      </c>
      <c r="CX37" s="133">
        <v>2.9144179999999995</v>
      </c>
      <c r="CY37" s="133">
        <v>131.99137899999999</v>
      </c>
      <c r="CZ37" s="133">
        <v>2652.6453850000003</v>
      </c>
      <c r="DA37" s="133">
        <v>2692.1232</v>
      </c>
      <c r="DB37" s="133">
        <v>41.757104999999996</v>
      </c>
      <c r="DC37" s="133">
        <v>1118.0839409999999</v>
      </c>
      <c r="DD37" s="133">
        <v>2040.504921</v>
      </c>
      <c r="DE37" s="133">
        <v>7294.8561112114112</v>
      </c>
      <c r="DF37" s="133">
        <v>8.7022779999999997</v>
      </c>
      <c r="DG37" s="133">
        <v>3.6317412950000012</v>
      </c>
      <c r="DH37" s="133">
        <v>2735.9790444999999</v>
      </c>
      <c r="DI37" s="133">
        <v>13.419640000000001</v>
      </c>
      <c r="DJ37" s="133">
        <v>2600.3420819999997</v>
      </c>
      <c r="DK37" s="133"/>
      <c r="DL37" s="133">
        <v>486.79031700000007</v>
      </c>
      <c r="DM37" s="133">
        <v>250.35951850000001</v>
      </c>
      <c r="DN37" s="133">
        <v>99.933869424999997</v>
      </c>
      <c r="DO37" s="133">
        <v>10.577621470000002</v>
      </c>
      <c r="DP37" s="133">
        <v>1158.7577429999999</v>
      </c>
      <c r="DQ37" s="133">
        <v>753.35908954599984</v>
      </c>
      <c r="DR37" s="133">
        <v>613.91820373087398</v>
      </c>
      <c r="DS37" s="133">
        <v>14339.428</v>
      </c>
      <c r="DT37" s="133">
        <v>5600.1555244000001</v>
      </c>
      <c r="DU37" s="133">
        <v>16559.106617689999</v>
      </c>
      <c r="DV37" s="39"/>
    </row>
    <row r="38" spans="1:126">
      <c r="A38" s="12" t="s">
        <v>143</v>
      </c>
      <c r="B38" s="133">
        <f t="shared" si="0"/>
        <v>215.56603116316055</v>
      </c>
      <c r="C38" s="133">
        <v>1530.0319955999998</v>
      </c>
      <c r="D38" s="133">
        <v>217.784616</v>
      </c>
      <c r="E38" s="133">
        <v>286.64035200000012</v>
      </c>
      <c r="F38" s="133">
        <v>31.159176000000006</v>
      </c>
      <c r="G38" s="133">
        <v>1732.8662667999999</v>
      </c>
      <c r="H38" s="133">
        <v>427.60396532967292</v>
      </c>
      <c r="I38" s="133">
        <v>9.5183159999999969</v>
      </c>
      <c r="J38" s="133">
        <v>159.52106399999997</v>
      </c>
      <c r="K38" s="133">
        <v>1496.1989639999999</v>
      </c>
      <c r="L38" s="133">
        <v>2014.9739999999999</v>
      </c>
      <c r="M38" s="133">
        <v>158.60023200000003</v>
      </c>
      <c r="N38" s="133">
        <v>220.76816399999998</v>
      </c>
      <c r="O38" s="133">
        <v>919.25978399999997</v>
      </c>
      <c r="P38" s="133">
        <v>3008.4095588483488</v>
      </c>
      <c r="Q38" s="133">
        <v>9.2200920000000011</v>
      </c>
      <c r="R38" s="133">
        <v>10.229985720000004</v>
      </c>
      <c r="S38" s="133">
        <v>36.695940000000007</v>
      </c>
      <c r="T38" s="133">
        <v>5.7905160000000011</v>
      </c>
      <c r="U38" s="133">
        <v>997.19434799999999</v>
      </c>
      <c r="V38" s="133">
        <v>152.39215350000003</v>
      </c>
      <c r="W38" s="133">
        <v>418.17736320000006</v>
      </c>
      <c r="X38" s="133">
        <v>195.19676400000003</v>
      </c>
      <c r="Y38" s="133">
        <v>27.222959280000005</v>
      </c>
      <c r="Z38" s="133">
        <v>14.405566440000003</v>
      </c>
      <c r="AA38" s="133">
        <v>1073.0214624</v>
      </c>
      <c r="AB38" s="133">
        <v>460.82055161300008</v>
      </c>
      <c r="AC38" s="133">
        <v>788.55119940822146</v>
      </c>
      <c r="AD38" s="133">
        <v>13693.735999999999</v>
      </c>
      <c r="AE38" s="133">
        <v>2364.0120385</v>
      </c>
      <c r="AF38" s="133">
        <v>7883.4023018400003</v>
      </c>
      <c r="AG38" s="25"/>
      <c r="AH38" s="133">
        <v>942.76928759999998</v>
      </c>
      <c r="AI38" s="133">
        <v>383.26623599999994</v>
      </c>
      <c r="AJ38" s="133">
        <v>787.84502400000031</v>
      </c>
      <c r="AK38" s="133">
        <v>51.33638400000001</v>
      </c>
      <c r="AL38" s="133">
        <v>1706.8700867999996</v>
      </c>
      <c r="AM38" s="133">
        <v>434.03120538166877</v>
      </c>
      <c r="AN38" s="133">
        <v>20.884835999999996</v>
      </c>
      <c r="AO38" s="133">
        <v>277.61907599999995</v>
      </c>
      <c r="AP38" s="133">
        <v>3273.8808360000007</v>
      </c>
      <c r="AQ38" s="133">
        <v>2479.3139999999999</v>
      </c>
      <c r="AR38" s="133">
        <v>165.12584400000003</v>
      </c>
      <c r="AS38" s="133">
        <v>462.78478800000005</v>
      </c>
      <c r="AT38" s="133">
        <v>1737.459564</v>
      </c>
      <c r="AU38" s="133">
        <v>4975.2843689877482</v>
      </c>
      <c r="AV38" s="133">
        <v>23.727120000000003</v>
      </c>
      <c r="AW38" s="133">
        <v>18.212722800000005</v>
      </c>
      <c r="AX38" s="133">
        <v>189.05178000000001</v>
      </c>
      <c r="AY38" s="133">
        <v>16.132872000000003</v>
      </c>
      <c r="AZ38" s="133">
        <v>1349.84292</v>
      </c>
      <c r="BA38" s="133">
        <v>153.54121950000001</v>
      </c>
      <c r="BB38" s="133">
        <v>698.64455040000018</v>
      </c>
      <c r="BC38" s="133">
        <v>306.02229600000004</v>
      </c>
      <c r="BD38" s="133">
        <v>43.649529600000008</v>
      </c>
      <c r="BE38" s="133">
        <v>43.208027280000017</v>
      </c>
      <c r="BF38" s="133">
        <v>1686.0403836000003</v>
      </c>
      <c r="BG38" s="133">
        <v>884.65162460300007</v>
      </c>
      <c r="BH38" s="133">
        <v>758.50047553629918</v>
      </c>
      <c r="BI38" s="133">
        <v>11056.382</v>
      </c>
      <c r="BJ38" s="133">
        <v>2190.8898336999996</v>
      </c>
      <c r="BK38" s="133">
        <v>13315.404239279998</v>
      </c>
      <c r="BL38" s="25"/>
      <c r="BM38" s="133">
        <v>393.03908699999994</v>
      </c>
      <c r="BN38" s="133">
        <v>345.69001199999997</v>
      </c>
      <c r="BO38" s="133">
        <v>662.78452800000014</v>
      </c>
      <c r="BP38" s="133">
        <v>22.156212000000004</v>
      </c>
      <c r="BQ38" s="133">
        <v>1556.4655713999996</v>
      </c>
      <c r="BR38" s="133">
        <v>181.3792149496451</v>
      </c>
      <c r="BS38" s="133">
        <v>2.7598799999999994</v>
      </c>
      <c r="BT38" s="133">
        <v>166.64835599999998</v>
      </c>
      <c r="BU38" s="133">
        <v>2796.3221880000001</v>
      </c>
      <c r="BV38" s="133">
        <v>3065.1672000000003</v>
      </c>
      <c r="BW38" s="133">
        <v>408.63751200000007</v>
      </c>
      <c r="BX38" s="133">
        <v>262.47243600000002</v>
      </c>
      <c r="BY38" s="133">
        <v>2847.6925799999999</v>
      </c>
      <c r="BZ38" s="133">
        <v>11174.609646606137</v>
      </c>
      <c r="CA38" s="133">
        <v>12.516252000000001</v>
      </c>
      <c r="CB38" s="133">
        <v>20.242254840000008</v>
      </c>
      <c r="CC38" s="133">
        <v>14.458632</v>
      </c>
      <c r="CD38" s="133">
        <v>7.6688040000000015</v>
      </c>
      <c r="CE38" s="133">
        <v>631.78885200000002</v>
      </c>
      <c r="CF38" s="133">
        <v>53.922413249999998</v>
      </c>
      <c r="CG38" s="133">
        <v>183.93196160000002</v>
      </c>
      <c r="CH38" s="133">
        <v>317.09844000000004</v>
      </c>
      <c r="CI38" s="133">
        <v>58.975653359999995</v>
      </c>
      <c r="CJ38" s="133">
        <v>27.950586600000001</v>
      </c>
      <c r="CK38" s="133">
        <v>1353.6379512000003</v>
      </c>
      <c r="CL38" s="133">
        <v>259.16285149399999</v>
      </c>
      <c r="CM38" s="133">
        <v>215.01003909965129</v>
      </c>
      <c r="CN38" s="133">
        <v>16429.686999999998</v>
      </c>
      <c r="CO38" s="133">
        <v>2378.1628494999995</v>
      </c>
      <c r="CP38" s="133">
        <v>13024.66833</v>
      </c>
      <c r="CQ38" s="25"/>
      <c r="CR38" s="133">
        <v>694.50262080000005</v>
      </c>
      <c r="CS38" s="133">
        <v>363.74956800000001</v>
      </c>
      <c r="CT38" s="133">
        <v>527.82247200000018</v>
      </c>
      <c r="CU38" s="133">
        <v>124.60662000000004</v>
      </c>
      <c r="CV38" s="133">
        <v>2298.5441208999996</v>
      </c>
      <c r="CW38" s="133">
        <v>601.7264979307904</v>
      </c>
      <c r="CX38" s="133">
        <v>3.0842639999999992</v>
      </c>
      <c r="CY38" s="133">
        <v>137.65915199999995</v>
      </c>
      <c r="CZ38" s="133">
        <v>2706.3579480000003</v>
      </c>
      <c r="DA38" s="133">
        <v>2720.7708000000007</v>
      </c>
      <c r="DB38" s="133">
        <v>41.072508000000006</v>
      </c>
      <c r="DC38" s="133">
        <v>1065.5190360000001</v>
      </c>
      <c r="DD38" s="133">
        <v>2074.835928</v>
      </c>
      <c r="DE38" s="133">
        <v>6666.1140176190647</v>
      </c>
      <c r="DF38" s="133">
        <v>8.7361320000000013</v>
      </c>
      <c r="DG38" s="133">
        <v>3.7215870000000013</v>
      </c>
      <c r="DH38" s="133">
        <v>3044.9402880000002</v>
      </c>
      <c r="DI38" s="133">
        <v>12.535871999999999</v>
      </c>
      <c r="DJ38" s="133">
        <v>2666.6915400000003</v>
      </c>
      <c r="DK38" s="133"/>
      <c r="DL38" s="133">
        <v>466.39916160000001</v>
      </c>
      <c r="DM38" s="133">
        <v>246.43897200000004</v>
      </c>
      <c r="DN38" s="133">
        <v>104.81150496000002</v>
      </c>
      <c r="DO38" s="133">
        <v>10.115548800000001</v>
      </c>
      <c r="DP38" s="133">
        <v>1086.3893532</v>
      </c>
      <c r="DQ38" s="133">
        <v>749.6741304520001</v>
      </c>
      <c r="DR38" s="133">
        <v>621.61735179118671</v>
      </c>
      <c r="DS38" s="133">
        <v>14338.749000000002</v>
      </c>
      <c r="DT38" s="133">
        <v>5578.4999516999987</v>
      </c>
      <c r="DU38" s="133">
        <v>16949.85909396</v>
      </c>
      <c r="DV38" s="39"/>
    </row>
    <row r="39" spans="1:126">
      <c r="A39" s="12" t="s">
        <v>144</v>
      </c>
      <c r="B39" s="133">
        <f t="shared" si="0"/>
        <v>218.84852767514698</v>
      </c>
      <c r="C39" s="133">
        <v>1571.0558324999997</v>
      </c>
      <c r="D39" s="133">
        <v>227.0258025</v>
      </c>
      <c r="E39" s="133">
        <v>298.33220249999999</v>
      </c>
      <c r="F39" s="133">
        <v>31.694884499999993</v>
      </c>
      <c r="G39" s="133">
        <v>1732.5480092</v>
      </c>
      <c r="H39" s="133">
        <v>444.94850606341811</v>
      </c>
      <c r="I39" s="133">
        <v>9.8532480000000007</v>
      </c>
      <c r="J39" s="133">
        <v>165.89812099999995</v>
      </c>
      <c r="K39" s="133">
        <v>1556.0163890000001</v>
      </c>
      <c r="L39" s="133">
        <v>2091.2492499999998</v>
      </c>
      <c r="M39" s="133">
        <v>161.9803205</v>
      </c>
      <c r="N39" s="133">
        <v>226.04263850000004</v>
      </c>
      <c r="O39" s="133">
        <v>944.33037250000007</v>
      </c>
      <c r="P39" s="133">
        <v>3007.3850197109064</v>
      </c>
      <c r="Q39" s="133">
        <v>9.3211510000000004</v>
      </c>
      <c r="R39" s="133">
        <v>10.606854009999998</v>
      </c>
      <c r="S39" s="133">
        <v>38.0125235</v>
      </c>
      <c r="T39" s="133">
        <v>6.0596934999999998</v>
      </c>
      <c r="U39" s="133">
        <v>1034.9705304999998</v>
      </c>
      <c r="V39" s="133">
        <v>163.92711299999996</v>
      </c>
      <c r="W39" s="133">
        <v>429.26703029999999</v>
      </c>
      <c r="X39" s="133">
        <v>199.23386299999999</v>
      </c>
      <c r="Y39" s="133">
        <v>28.716059640000005</v>
      </c>
      <c r="Z39" s="133">
        <v>14.758115445000001</v>
      </c>
      <c r="AA39" s="133">
        <v>1085.6126598999999</v>
      </c>
      <c r="AB39" s="133">
        <v>466.69646496000001</v>
      </c>
      <c r="AC39" s="133">
        <v>832.08241272646933</v>
      </c>
      <c r="AD39" s="133">
        <v>13726.319000000001</v>
      </c>
      <c r="AE39" s="133">
        <v>2540.2993397999999</v>
      </c>
      <c r="AF39" s="133">
        <v>8139.7146794950004</v>
      </c>
      <c r="AG39" s="25"/>
      <c r="AH39" s="133">
        <v>971.74073919999978</v>
      </c>
      <c r="AI39" s="133">
        <v>395.49257449999999</v>
      </c>
      <c r="AJ39" s="133">
        <v>792.55578049999997</v>
      </c>
      <c r="AK39" s="133">
        <v>51.678232999999992</v>
      </c>
      <c r="AL39" s="133">
        <v>1708.9122320000001</v>
      </c>
      <c r="AM39" s="133">
        <v>451.25019063385952</v>
      </c>
      <c r="AN39" s="133">
        <v>21.710637999999999</v>
      </c>
      <c r="AO39" s="133">
        <v>287.57411949999988</v>
      </c>
      <c r="AP39" s="133">
        <v>3396.6763124999998</v>
      </c>
      <c r="AQ39" s="133">
        <v>2585.8023499999999</v>
      </c>
      <c r="AR39" s="133">
        <v>167.769914</v>
      </c>
      <c r="AS39" s="133">
        <v>475.28416600000014</v>
      </c>
      <c r="AT39" s="133">
        <v>1789.1194415</v>
      </c>
      <c r="AU39" s="133">
        <v>5006.6734054381886</v>
      </c>
      <c r="AV39" s="133">
        <v>24.294144499999998</v>
      </c>
      <c r="AW39" s="133">
        <v>19.0814846</v>
      </c>
      <c r="AX39" s="133">
        <v>199.43913899999998</v>
      </c>
      <c r="AY39" s="133">
        <v>16.636809499999998</v>
      </c>
      <c r="AZ39" s="133">
        <v>1401.6218269999999</v>
      </c>
      <c r="BA39" s="133">
        <v>164.26949099999999</v>
      </c>
      <c r="BB39" s="133">
        <v>704.435159</v>
      </c>
      <c r="BC39" s="133">
        <v>312.11405500000001</v>
      </c>
      <c r="BD39" s="133">
        <v>48.763678435000003</v>
      </c>
      <c r="BE39" s="133">
        <v>44.023004780000001</v>
      </c>
      <c r="BF39" s="133">
        <v>1726.2454284499995</v>
      </c>
      <c r="BG39" s="133">
        <v>876.17575536000004</v>
      </c>
      <c r="BH39" s="133">
        <v>787.33981440565617</v>
      </c>
      <c r="BI39" s="133">
        <v>11251.646999999999</v>
      </c>
      <c r="BJ39" s="133">
        <v>2301.0070793999998</v>
      </c>
      <c r="BK39" s="133">
        <v>13755.883100765001</v>
      </c>
      <c r="BL39" s="25"/>
      <c r="BM39" s="133">
        <v>428.0406822999999</v>
      </c>
      <c r="BN39" s="133">
        <v>365.83424400000001</v>
      </c>
      <c r="BO39" s="133">
        <v>675.46743049999986</v>
      </c>
      <c r="BP39" s="133">
        <v>25.170618999999999</v>
      </c>
      <c r="BQ39" s="133">
        <v>1531.5914304</v>
      </c>
      <c r="BR39" s="133">
        <v>189.310454754473</v>
      </c>
      <c r="BS39" s="133">
        <v>2.9292345000000006</v>
      </c>
      <c r="BT39" s="133">
        <v>167.26617749999997</v>
      </c>
      <c r="BU39" s="133">
        <v>2864.7062594999998</v>
      </c>
      <c r="BV39" s="133">
        <v>3124.1116499999998</v>
      </c>
      <c r="BW39" s="133">
        <v>424.91456749999998</v>
      </c>
      <c r="BX39" s="133">
        <v>273.00627600000001</v>
      </c>
      <c r="BY39" s="133">
        <v>2919.7580414999998</v>
      </c>
      <c r="BZ39" s="133">
        <v>11233.155766703729</v>
      </c>
      <c r="CA39" s="133">
        <v>13.026923</v>
      </c>
      <c r="CB39" s="133">
        <v>20.390375694999999</v>
      </c>
      <c r="CC39" s="133">
        <v>17.884671499999996</v>
      </c>
      <c r="CD39" s="133">
        <v>8.1151544999999992</v>
      </c>
      <c r="CE39" s="133">
        <v>642.23027499999989</v>
      </c>
      <c r="CF39" s="133">
        <v>58.792587799999993</v>
      </c>
      <c r="CG39" s="133">
        <v>184.578033</v>
      </c>
      <c r="CH39" s="133">
        <v>319.61068049999994</v>
      </c>
      <c r="CI39" s="133">
        <v>62.526813004999994</v>
      </c>
      <c r="CJ39" s="133">
        <v>28.807529005000003</v>
      </c>
      <c r="CK39" s="133">
        <v>1429.4276766499997</v>
      </c>
      <c r="CL39" s="133">
        <v>257.66762448000003</v>
      </c>
      <c r="CM39" s="133">
        <v>223.89748121961998</v>
      </c>
      <c r="CN39" s="133">
        <v>16568.5</v>
      </c>
      <c r="CO39" s="133">
        <v>2551.8861468</v>
      </c>
      <c r="CP39" s="133">
        <v>13385.184598854996</v>
      </c>
      <c r="CQ39" s="25"/>
      <c r="CR39" s="133">
        <v>698.68555679999986</v>
      </c>
      <c r="CS39" s="133">
        <v>364.80651349999999</v>
      </c>
      <c r="CT39" s="133">
        <v>551.72786799999994</v>
      </c>
      <c r="CU39" s="133">
        <v>131.34287749999999</v>
      </c>
      <c r="CV39" s="133">
        <v>2282.6630451999999</v>
      </c>
      <c r="CW39" s="133">
        <v>636.49619986219443</v>
      </c>
      <c r="CX39" s="133">
        <v>3.3951570000000002</v>
      </c>
      <c r="CY39" s="133">
        <v>147.50971299999998</v>
      </c>
      <c r="CZ39" s="133">
        <v>2764.7854655000001</v>
      </c>
      <c r="DA39" s="133">
        <v>2415.2341999999999</v>
      </c>
      <c r="DB39" s="133">
        <v>25.448822</v>
      </c>
      <c r="DC39" s="133">
        <v>1153.0393435000001</v>
      </c>
      <c r="DD39" s="133">
        <v>2106.717877</v>
      </c>
      <c r="DE39" s="133">
        <v>6629.0043465076305</v>
      </c>
      <c r="DF39" s="133">
        <v>8.2366995000000003</v>
      </c>
      <c r="DG39" s="133">
        <v>3.7150364299999996</v>
      </c>
      <c r="DH39" s="133">
        <v>3017.605818</v>
      </c>
      <c r="DI39" s="133">
        <v>12.015398500000002</v>
      </c>
      <c r="DJ39" s="133">
        <v>2793.006864</v>
      </c>
      <c r="DK39" s="133"/>
      <c r="DL39" s="133">
        <v>473.43597770000002</v>
      </c>
      <c r="DM39" s="133">
        <v>249.56294650000001</v>
      </c>
      <c r="DN39" s="133">
        <v>109.00659336500001</v>
      </c>
      <c r="DO39" s="133">
        <v>10.05282489</v>
      </c>
      <c r="DP39" s="133">
        <v>1082.83238555</v>
      </c>
      <c r="DQ39" s="133">
        <v>762.64314851999995</v>
      </c>
      <c r="DR39" s="133">
        <v>652.53231330092797</v>
      </c>
      <c r="DS39" s="133">
        <v>14280.463</v>
      </c>
      <c r="DT39" s="133">
        <v>5605.5547193999992</v>
      </c>
      <c r="DU39" s="133">
        <v>16950.042403735002</v>
      </c>
      <c r="DV39" s="39"/>
    </row>
    <row r="40" spans="1:126">
      <c r="A40" s="12" t="s">
        <v>145</v>
      </c>
      <c r="B40" s="133">
        <f t="shared" si="0"/>
        <v>221.84431093190716</v>
      </c>
      <c r="C40" s="133">
        <v>1533.8122783000001</v>
      </c>
      <c r="D40" s="133">
        <v>231.17439569999999</v>
      </c>
      <c r="E40" s="133">
        <v>305.35342650000001</v>
      </c>
      <c r="F40" s="133">
        <v>32.167507499999999</v>
      </c>
      <c r="G40" s="133">
        <v>1729.4901050000001</v>
      </c>
      <c r="H40" s="133">
        <v>450.710471497752</v>
      </c>
      <c r="I40" s="133">
        <v>10.090874699999999</v>
      </c>
      <c r="J40" s="133">
        <v>170.09129850000002</v>
      </c>
      <c r="K40" s="133">
        <v>1596.3537603000004</v>
      </c>
      <c r="L40" s="133">
        <v>2137.0533599999999</v>
      </c>
      <c r="M40" s="133">
        <v>164.02050029999998</v>
      </c>
      <c r="N40" s="133">
        <v>229.70151689999994</v>
      </c>
      <c r="O40" s="133">
        <v>962.08222559999979</v>
      </c>
      <c r="P40" s="133">
        <v>2977.1496397622764</v>
      </c>
      <c r="Q40" s="133">
        <v>9.2372118000000007</v>
      </c>
      <c r="R40" s="133">
        <v>10.797870315000001</v>
      </c>
      <c r="S40" s="133">
        <v>39.105759599999992</v>
      </c>
      <c r="T40" s="133">
        <v>6.2569767000000001</v>
      </c>
      <c r="U40" s="133">
        <v>1046.9313531</v>
      </c>
      <c r="V40" s="133">
        <v>164.97830880000001</v>
      </c>
      <c r="W40" s="133">
        <v>432.7413444</v>
      </c>
      <c r="X40" s="133">
        <v>202.5291096</v>
      </c>
      <c r="Y40" s="133">
        <v>29.967980910000001</v>
      </c>
      <c r="Z40" s="133">
        <v>14.873248725000002</v>
      </c>
      <c r="AA40" s="133">
        <v>1094.11188111</v>
      </c>
      <c r="AB40" s="133">
        <v>474.72827457</v>
      </c>
      <c r="AC40" s="133">
        <v>856.92186798383477</v>
      </c>
      <c r="AD40" s="133">
        <v>13899.143999999998</v>
      </c>
      <c r="AE40" s="133">
        <v>2607.4126544000001</v>
      </c>
      <c r="AF40" s="133">
        <v>8291.9002578600011</v>
      </c>
      <c r="AG40" s="25"/>
      <c r="AH40" s="133">
        <v>958.81558390000009</v>
      </c>
      <c r="AI40" s="133">
        <v>426.69905639999996</v>
      </c>
      <c r="AJ40" s="133">
        <v>805.68539009999995</v>
      </c>
      <c r="AK40" s="133">
        <v>52.833320999999998</v>
      </c>
      <c r="AL40" s="133">
        <v>1720.6376879999998</v>
      </c>
      <c r="AM40" s="133">
        <v>442.01178346843079</v>
      </c>
      <c r="AN40" s="133">
        <v>22.744117199999994</v>
      </c>
      <c r="AO40" s="133">
        <v>296.04312240000002</v>
      </c>
      <c r="AP40" s="133">
        <v>3462.3891465000006</v>
      </c>
      <c r="AQ40" s="133">
        <v>2670.7650599999997</v>
      </c>
      <c r="AR40" s="133">
        <v>166.92350579999999</v>
      </c>
      <c r="AS40" s="133">
        <v>503.32323149999996</v>
      </c>
      <c r="AT40" s="133">
        <v>1816.9173605999999</v>
      </c>
      <c r="AU40" s="133">
        <v>4978.9153026328886</v>
      </c>
      <c r="AV40" s="133">
        <v>24.986533799999997</v>
      </c>
      <c r="AW40" s="133">
        <v>19.309606559999999</v>
      </c>
      <c r="AX40" s="133">
        <v>206.89258199999992</v>
      </c>
      <c r="AY40" s="133">
        <v>17.0746371</v>
      </c>
      <c r="AZ40" s="133">
        <v>1462.2486972000002</v>
      </c>
      <c r="BA40" s="133">
        <v>162.91714619999999</v>
      </c>
      <c r="BB40" s="133">
        <v>695.72821049999993</v>
      </c>
      <c r="BC40" s="133">
        <v>315.07883970000006</v>
      </c>
      <c r="BD40" s="133">
        <v>51.225442101000006</v>
      </c>
      <c r="BE40" s="133">
        <v>44.267799855</v>
      </c>
      <c r="BF40" s="133">
        <v>1749.4317916500002</v>
      </c>
      <c r="BG40" s="133">
        <v>885.01810804000013</v>
      </c>
      <c r="BH40" s="133">
        <v>798.81903906600814</v>
      </c>
      <c r="BI40" s="133">
        <v>11363.110000000002</v>
      </c>
      <c r="BJ40" s="133">
        <v>2321.2452095999997</v>
      </c>
      <c r="BK40" s="133">
        <v>14114.839241465999</v>
      </c>
      <c r="BL40" s="25"/>
      <c r="BM40" s="133">
        <v>423.58692610000003</v>
      </c>
      <c r="BN40" s="133">
        <v>363.02049299999999</v>
      </c>
      <c r="BO40" s="133">
        <v>690.69879029999993</v>
      </c>
      <c r="BP40" s="133">
        <v>26.191867199999997</v>
      </c>
      <c r="BQ40" s="133">
        <v>1515.6512</v>
      </c>
      <c r="BR40" s="133">
        <v>180.99281983503886</v>
      </c>
      <c r="BS40" s="133">
        <v>3.2505386999999994</v>
      </c>
      <c r="BT40" s="133">
        <v>176.13313560000003</v>
      </c>
      <c r="BU40" s="133">
        <v>2954.8706928000006</v>
      </c>
      <c r="BV40" s="133">
        <v>3187.3759199999995</v>
      </c>
      <c r="BW40" s="133">
        <v>439.92324630000002</v>
      </c>
      <c r="BX40" s="133">
        <v>277.89416640000002</v>
      </c>
      <c r="BY40" s="133">
        <v>3027.3658424999994</v>
      </c>
      <c r="BZ40" s="133">
        <v>11165.794017065638</v>
      </c>
      <c r="CA40" s="133">
        <v>13.440708600000001</v>
      </c>
      <c r="CB40" s="133">
        <v>21.052430393999998</v>
      </c>
      <c r="CC40" s="133">
        <v>15.400409699999996</v>
      </c>
      <c r="CD40" s="133">
        <v>7.969818899999999</v>
      </c>
      <c r="CE40" s="133">
        <v>657.30664200000001</v>
      </c>
      <c r="CF40" s="133">
        <v>61.954955280000007</v>
      </c>
      <c r="CG40" s="133">
        <v>183.15315269999999</v>
      </c>
      <c r="CH40" s="133">
        <v>336.2149263</v>
      </c>
      <c r="CI40" s="133">
        <v>63.17028230399999</v>
      </c>
      <c r="CJ40" s="133">
        <v>35.953964460000002</v>
      </c>
      <c r="CK40" s="133">
        <v>1472.03823855</v>
      </c>
      <c r="CL40" s="133">
        <v>263.49687331000007</v>
      </c>
      <c r="CM40" s="133">
        <v>226.62775033677593</v>
      </c>
      <c r="CN40" s="133">
        <v>16885.060000000001</v>
      </c>
      <c r="CO40" s="133">
        <v>2614.9246304000003</v>
      </c>
      <c r="CP40" s="133">
        <v>13769.272114007999</v>
      </c>
      <c r="CQ40" s="25"/>
      <c r="CR40" s="133">
        <v>692.66988490000006</v>
      </c>
      <c r="CS40" s="133">
        <v>368.22383730000001</v>
      </c>
      <c r="CT40" s="133">
        <v>603.22799369999996</v>
      </c>
      <c r="CU40" s="133">
        <v>140.03795129999997</v>
      </c>
      <c r="CV40" s="133">
        <v>2291.3874820000001</v>
      </c>
      <c r="CW40" s="133">
        <v>646.75793505785771</v>
      </c>
      <c r="CX40" s="133">
        <v>3.5042930999999999</v>
      </c>
      <c r="CY40" s="133">
        <v>146.5169631</v>
      </c>
      <c r="CZ40" s="133">
        <v>2751.0797067000003</v>
      </c>
      <c r="DA40" s="133">
        <v>2374.2585599999998</v>
      </c>
      <c r="DB40" s="133">
        <v>26.580773399999998</v>
      </c>
      <c r="DC40" s="133">
        <v>1176.8577432</v>
      </c>
      <c r="DD40" s="133">
        <v>2102.396577</v>
      </c>
      <c r="DE40" s="133">
        <v>6821.3270692918086</v>
      </c>
      <c r="DF40" s="133">
        <v>8.1311736000000003</v>
      </c>
      <c r="DG40" s="133">
        <v>3.3336846389999999</v>
      </c>
      <c r="DH40" s="133">
        <v>3157.6535567999986</v>
      </c>
      <c r="DI40" s="133">
        <v>11.232769500000002</v>
      </c>
      <c r="DJ40" s="133">
        <v>2760.3707034000004</v>
      </c>
      <c r="DK40" s="133"/>
      <c r="DL40" s="133">
        <v>471.83338350000008</v>
      </c>
      <c r="DM40" s="133">
        <v>252.61250520000002</v>
      </c>
      <c r="DN40" s="133">
        <v>111.24202610700004</v>
      </c>
      <c r="DO40" s="133">
        <v>9.5527774619999999</v>
      </c>
      <c r="DP40" s="133">
        <v>1050.5485944899999</v>
      </c>
      <c r="DQ40" s="133">
        <v>781.85098519000007</v>
      </c>
      <c r="DR40" s="133">
        <v>665.814997754827</v>
      </c>
      <c r="DS40" s="133">
        <v>14497.892000000002</v>
      </c>
      <c r="DT40" s="133">
        <v>5532.4802464000004</v>
      </c>
      <c r="DU40" s="133">
        <v>17057.362189997999</v>
      </c>
      <c r="DV40" s="39"/>
    </row>
    <row r="41" spans="1:126">
      <c r="A41" s="12" t="s">
        <v>146</v>
      </c>
      <c r="B41" s="133">
        <f t="shared" si="0"/>
        <v>223.6974255017694</v>
      </c>
      <c r="C41" s="133">
        <v>1613.5905504</v>
      </c>
      <c r="D41" s="133">
        <v>229.90386960000001</v>
      </c>
      <c r="E41" s="133">
        <v>307.22145840000002</v>
      </c>
      <c r="F41" s="133">
        <v>31.993675199999998</v>
      </c>
      <c r="G41" s="133">
        <v>1652.6565666000001</v>
      </c>
      <c r="H41" s="133">
        <v>450.83076263385158</v>
      </c>
      <c r="I41" s="133">
        <v>10.1176344</v>
      </c>
      <c r="J41" s="133">
        <v>171.38346120000003</v>
      </c>
      <c r="K41" s="133">
        <v>1596.9854483999995</v>
      </c>
      <c r="L41" s="133">
        <v>2137.6915200000003</v>
      </c>
      <c r="M41" s="133">
        <v>162.91762920000002</v>
      </c>
      <c r="N41" s="133">
        <v>224.78162759999998</v>
      </c>
      <c r="O41" s="133">
        <v>958.01367960000016</v>
      </c>
      <c r="P41" s="133">
        <v>2927.1760851229483</v>
      </c>
      <c r="Q41" s="133">
        <v>8.9580635999999991</v>
      </c>
      <c r="R41" s="133">
        <v>10.735309223999998</v>
      </c>
      <c r="S41" s="133">
        <v>40.420900799999991</v>
      </c>
      <c r="T41" s="133">
        <v>6.3452376000000017</v>
      </c>
      <c r="U41" s="133">
        <v>1045.7784360000001</v>
      </c>
      <c r="V41" s="133">
        <v>176.459688</v>
      </c>
      <c r="W41" s="133">
        <v>444.0618510000001</v>
      </c>
      <c r="X41" s="133">
        <v>200.1576384</v>
      </c>
      <c r="Y41" s="133">
        <v>30.502627092000012</v>
      </c>
      <c r="Z41" s="133">
        <v>14.795737343999996</v>
      </c>
      <c r="AA41" s="133">
        <v>1076.57655372</v>
      </c>
      <c r="AB41" s="133">
        <v>482.98011507999996</v>
      </c>
      <c r="AC41" s="133">
        <v>870.2897733679107</v>
      </c>
      <c r="AD41" s="133">
        <v>13943.993</v>
      </c>
      <c r="AE41" s="133">
        <v>2637.5485544000003</v>
      </c>
      <c r="AF41" s="133">
        <v>8265.2805073800009</v>
      </c>
      <c r="AG41" s="25"/>
      <c r="AH41" s="133">
        <v>990.24934080000025</v>
      </c>
      <c r="AI41" s="133">
        <v>425.02199399999995</v>
      </c>
      <c r="AJ41" s="133">
        <v>780.79100040000003</v>
      </c>
      <c r="AK41" s="133">
        <v>52.915586399999995</v>
      </c>
      <c r="AL41" s="133">
        <v>1697.2044015000001</v>
      </c>
      <c r="AM41" s="133">
        <v>448.24102163404581</v>
      </c>
      <c r="AN41" s="133">
        <v>23.813254799999999</v>
      </c>
      <c r="AO41" s="133">
        <v>294.22764720000009</v>
      </c>
      <c r="AP41" s="133">
        <v>3734.3501927999996</v>
      </c>
      <c r="AQ41" s="133">
        <v>2694.4509600000001</v>
      </c>
      <c r="AR41" s="133">
        <v>164.95135920000001</v>
      </c>
      <c r="AS41" s="133">
        <v>510.89503679999996</v>
      </c>
      <c r="AT41" s="133">
        <v>1824.1979004</v>
      </c>
      <c r="AU41" s="133">
        <v>4848.3478232660746</v>
      </c>
      <c r="AV41" s="133">
        <v>24.435093600000005</v>
      </c>
      <c r="AW41" s="133">
        <v>19.543786811999997</v>
      </c>
      <c r="AX41" s="133">
        <v>212.91429600000001</v>
      </c>
      <c r="AY41" s="133">
        <v>17.353576799999999</v>
      </c>
      <c r="AZ41" s="133">
        <v>1473.0864804</v>
      </c>
      <c r="BA41" s="133">
        <v>173.88907919999997</v>
      </c>
      <c r="BB41" s="133">
        <v>712.62557300000014</v>
      </c>
      <c r="BC41" s="133">
        <v>310.13072639999996</v>
      </c>
      <c r="BD41" s="133">
        <v>51.513484680000012</v>
      </c>
      <c r="BE41" s="133">
        <v>43.598800403999995</v>
      </c>
      <c r="BF41" s="133">
        <v>1716.3342385199999</v>
      </c>
      <c r="BG41" s="133">
        <v>928.72698604000004</v>
      </c>
      <c r="BH41" s="133">
        <v>808.02232495208023</v>
      </c>
      <c r="BI41" s="133">
        <v>11543.837</v>
      </c>
      <c r="BJ41" s="133">
        <v>2307.0063294000001</v>
      </c>
      <c r="BK41" s="133">
        <v>14374.525415616001</v>
      </c>
      <c r="BL41" s="25"/>
      <c r="BM41" s="133">
        <v>459.9835392</v>
      </c>
      <c r="BN41" s="133">
        <v>365.84389799999997</v>
      </c>
      <c r="BO41" s="133">
        <v>734.19031800000016</v>
      </c>
      <c r="BP41" s="133">
        <v>26.1268812</v>
      </c>
      <c r="BQ41" s="133">
        <v>1433.1387009</v>
      </c>
      <c r="BR41" s="133">
        <v>184.16779241864285</v>
      </c>
      <c r="BS41" s="133">
        <v>3.1767552000000001</v>
      </c>
      <c r="BT41" s="133">
        <v>186.0745752</v>
      </c>
      <c r="BU41" s="133">
        <v>3048.7474079999997</v>
      </c>
      <c r="BV41" s="133">
        <v>3209.8464000000004</v>
      </c>
      <c r="BW41" s="133">
        <v>445.69710000000009</v>
      </c>
      <c r="BX41" s="133">
        <v>285.86522520000005</v>
      </c>
      <c r="BY41" s="133">
        <v>3178.2236219999995</v>
      </c>
      <c r="BZ41" s="133">
        <v>10999.235385713358</v>
      </c>
      <c r="CA41" s="133">
        <v>13.4998308</v>
      </c>
      <c r="CB41" s="133">
        <v>21.373288956</v>
      </c>
      <c r="CC41" s="133">
        <v>15.601121999999998</v>
      </c>
      <c r="CD41" s="133">
        <v>8.4051648000000014</v>
      </c>
      <c r="CE41" s="133">
        <v>661.47240600000009</v>
      </c>
      <c r="CF41" s="133">
        <v>65.125208639999997</v>
      </c>
      <c r="CG41" s="133">
        <v>186.84628000000001</v>
      </c>
      <c r="CH41" s="133">
        <v>357.92958599999997</v>
      </c>
      <c r="CI41" s="133">
        <v>65.062455912000019</v>
      </c>
      <c r="CJ41" s="133">
        <v>41.004808811999993</v>
      </c>
      <c r="CK41" s="133">
        <v>1551.5111077199995</v>
      </c>
      <c r="CL41" s="133">
        <v>271.75438148000006</v>
      </c>
      <c r="CM41" s="133">
        <v>231.16360356297213</v>
      </c>
      <c r="CN41" s="133">
        <v>17100.874</v>
      </c>
      <c r="CO41" s="133">
        <v>2706.5247554000002</v>
      </c>
      <c r="CP41" s="133">
        <v>14219.651953799999</v>
      </c>
      <c r="CQ41" s="25"/>
      <c r="CR41" s="133">
        <v>716.21651520000012</v>
      </c>
      <c r="CS41" s="133">
        <v>365.16690719999997</v>
      </c>
      <c r="CT41" s="133">
        <v>627.59391119999998</v>
      </c>
      <c r="CU41" s="133">
        <v>147.87216359999996</v>
      </c>
      <c r="CV41" s="133">
        <v>2202.7757583000002</v>
      </c>
      <c r="CW41" s="133">
        <v>651.25245705893667</v>
      </c>
      <c r="CX41" s="133">
        <v>3.6055619999999999</v>
      </c>
      <c r="CY41" s="133">
        <v>162.83903760000001</v>
      </c>
      <c r="CZ41" s="133">
        <v>2820.2843843999995</v>
      </c>
      <c r="DA41" s="133">
        <v>2388.63312</v>
      </c>
      <c r="DB41" s="133">
        <v>18.4855716</v>
      </c>
      <c r="DC41" s="133">
        <v>1197.2630556000001</v>
      </c>
      <c r="DD41" s="133">
        <v>2000.1258864000004</v>
      </c>
      <c r="DE41" s="133">
        <v>6683.6449750210859</v>
      </c>
      <c r="DF41" s="133">
        <v>7.7722955999999996</v>
      </c>
      <c r="DG41" s="133">
        <v>3.1434709679999999</v>
      </c>
      <c r="DH41" s="133">
        <v>3211.6085063999994</v>
      </c>
      <c r="DI41" s="133">
        <v>11.293750800000003</v>
      </c>
      <c r="DJ41" s="133">
        <v>2789.4020220000002</v>
      </c>
      <c r="DK41" s="133"/>
      <c r="DL41" s="133">
        <v>475.22254800000002</v>
      </c>
      <c r="DM41" s="133">
        <v>245.15063999999995</v>
      </c>
      <c r="DN41" s="133">
        <v>113.04217270800004</v>
      </c>
      <c r="DO41" s="133">
        <v>10.16099766</v>
      </c>
      <c r="DP41" s="133">
        <v>1027.1409206399999</v>
      </c>
      <c r="DQ41" s="133">
        <v>814.42449999999997</v>
      </c>
      <c r="DR41" s="133">
        <v>682.27449543353248</v>
      </c>
      <c r="DS41" s="133">
        <v>14506.502000000002</v>
      </c>
      <c r="DT41" s="133">
        <v>5648.4772727</v>
      </c>
      <c r="DU41" s="133">
        <v>17150.584376376002</v>
      </c>
      <c r="DV41" s="39"/>
    </row>
    <row r="42" spans="1:126">
      <c r="A42" s="12" t="s">
        <v>147</v>
      </c>
      <c r="B42" s="133">
        <f t="shared" si="0"/>
        <v>225.37055093119645</v>
      </c>
      <c r="C42" s="133">
        <v>1677.5392509000001</v>
      </c>
      <c r="D42" s="133">
        <v>229.1020236</v>
      </c>
      <c r="E42" s="133">
        <v>308.31159459999998</v>
      </c>
      <c r="F42" s="133">
        <v>31.517200799999998</v>
      </c>
      <c r="G42" s="133">
        <v>1696.6338084000004</v>
      </c>
      <c r="H42" s="133">
        <v>451.14159813195897</v>
      </c>
      <c r="I42" s="133">
        <v>10.089164600000002</v>
      </c>
      <c r="J42" s="133">
        <v>171.29180699999998</v>
      </c>
      <c r="K42" s="133">
        <v>1591.5831295999999</v>
      </c>
      <c r="L42" s="133">
        <v>2126.4140200000002</v>
      </c>
      <c r="M42" s="133">
        <v>159.64289879999998</v>
      </c>
      <c r="N42" s="133">
        <v>219.33655359999997</v>
      </c>
      <c r="O42" s="133">
        <v>951.01746639999988</v>
      </c>
      <c r="P42" s="133">
        <v>2940.9723536899824</v>
      </c>
      <c r="Q42" s="133">
        <v>8.717901399999997</v>
      </c>
      <c r="R42" s="133">
        <v>10.648090933999999</v>
      </c>
      <c r="S42" s="133">
        <v>40.639378999999998</v>
      </c>
      <c r="T42" s="133">
        <v>6.3933098000000008</v>
      </c>
      <c r="U42" s="133">
        <v>1034.0471799999998</v>
      </c>
      <c r="V42" s="133">
        <v>180.89178960000001</v>
      </c>
      <c r="W42" s="133">
        <v>441.04360700000007</v>
      </c>
      <c r="X42" s="133">
        <v>196.44574560000001</v>
      </c>
      <c r="Y42" s="133">
        <v>31.115628284</v>
      </c>
      <c r="Z42" s="133">
        <v>14.589257071999995</v>
      </c>
      <c r="AA42" s="133">
        <v>1066.4902566199999</v>
      </c>
      <c r="AB42" s="133">
        <v>480.34858223000009</v>
      </c>
      <c r="AC42" s="133">
        <v>876.97303370786494</v>
      </c>
      <c r="AD42" s="133">
        <v>14022.641000000001</v>
      </c>
      <c r="AE42" s="133">
        <v>2723.0118348000001</v>
      </c>
      <c r="AF42" s="133">
        <v>8207.3926077099986</v>
      </c>
      <c r="AG42" s="25"/>
      <c r="AH42" s="133">
        <v>1024.1643925000001</v>
      </c>
      <c r="AI42" s="133">
        <v>426.68684639999998</v>
      </c>
      <c r="AJ42" s="133">
        <v>777.11288399999989</v>
      </c>
      <c r="AK42" s="133">
        <v>53.016258599999986</v>
      </c>
      <c r="AL42" s="133">
        <v>1742.9010452000002</v>
      </c>
      <c r="AM42" s="133">
        <v>440.40286240277385</v>
      </c>
      <c r="AN42" s="133">
        <v>23.960229400000003</v>
      </c>
      <c r="AO42" s="133">
        <v>291.44396459999996</v>
      </c>
      <c r="AP42" s="133">
        <v>3763.8880295999988</v>
      </c>
      <c r="AQ42" s="133">
        <v>2715.0738199999996</v>
      </c>
      <c r="AR42" s="133">
        <v>165.02961400000001</v>
      </c>
      <c r="AS42" s="133">
        <v>530.58188659999996</v>
      </c>
      <c r="AT42" s="133">
        <v>1811.0986029999995</v>
      </c>
      <c r="AU42" s="133">
        <v>4838.6091980285282</v>
      </c>
      <c r="AV42" s="133">
        <v>24.644495199999991</v>
      </c>
      <c r="AW42" s="133">
        <v>19.320087795999996</v>
      </c>
      <c r="AX42" s="133">
        <v>214.15607420000001</v>
      </c>
      <c r="AY42" s="133">
        <v>17.596967200000002</v>
      </c>
      <c r="AZ42" s="133">
        <v>1492.436976</v>
      </c>
      <c r="BA42" s="133">
        <v>178.42485600000001</v>
      </c>
      <c r="BB42" s="133">
        <v>702.31239500000015</v>
      </c>
      <c r="BC42" s="133">
        <v>302.56977139999992</v>
      </c>
      <c r="BD42" s="133">
        <v>53.561076220000004</v>
      </c>
      <c r="BE42" s="133">
        <v>43.965935137999985</v>
      </c>
      <c r="BF42" s="133">
        <v>1689.3969452999997</v>
      </c>
      <c r="BG42" s="133">
        <v>907.36208016000023</v>
      </c>
      <c r="BH42" s="133">
        <v>810.99438202247188</v>
      </c>
      <c r="BI42" s="133">
        <v>11710.197999999999</v>
      </c>
      <c r="BJ42" s="133">
        <v>2338.2079461000003</v>
      </c>
      <c r="BK42" s="133">
        <v>14415.540464653997</v>
      </c>
      <c r="BL42" s="25"/>
      <c r="BM42" s="133">
        <v>484.31002929999994</v>
      </c>
      <c r="BN42" s="133">
        <v>369.88459019999993</v>
      </c>
      <c r="BO42" s="133">
        <v>750.09872580000001</v>
      </c>
      <c r="BP42" s="133">
        <v>27.78310359999999</v>
      </c>
      <c r="BQ42" s="133">
        <v>1499.2074256000001</v>
      </c>
      <c r="BR42" s="133">
        <v>186.93034699325221</v>
      </c>
      <c r="BS42" s="133">
        <v>3.1795824000000006</v>
      </c>
      <c r="BT42" s="133">
        <v>187.24844839999997</v>
      </c>
      <c r="BU42" s="133">
        <v>3085.0731374000002</v>
      </c>
      <c r="BV42" s="133">
        <v>3213.5908199999999</v>
      </c>
      <c r="BW42" s="133">
        <v>447.06594819999998</v>
      </c>
      <c r="BX42" s="133">
        <v>289.4376044</v>
      </c>
      <c r="BY42" s="133">
        <v>3274.6857855999992</v>
      </c>
      <c r="BZ42" s="133">
        <v>11261.430296700068</v>
      </c>
      <c r="CA42" s="133">
        <v>14.478845799999997</v>
      </c>
      <c r="CB42" s="133">
        <v>21.100421753999999</v>
      </c>
      <c r="CC42" s="133">
        <v>15.769526800000001</v>
      </c>
      <c r="CD42" s="133">
        <v>8.8913580000000003</v>
      </c>
      <c r="CE42" s="133">
        <v>681.2938191999998</v>
      </c>
      <c r="CF42" s="133">
        <v>65.242363679999997</v>
      </c>
      <c r="CG42" s="133">
        <v>175.069335</v>
      </c>
      <c r="CH42" s="133">
        <v>354.49475579999989</v>
      </c>
      <c r="CI42" s="133">
        <v>65.677033387999998</v>
      </c>
      <c r="CJ42" s="133">
        <v>42.407803181999988</v>
      </c>
      <c r="CK42" s="133">
        <v>1581.0660598599995</v>
      </c>
      <c r="CL42" s="133">
        <v>275.69649951000002</v>
      </c>
      <c r="CM42" s="133">
        <v>233.88539325842694</v>
      </c>
      <c r="CN42" s="133">
        <v>17252.198</v>
      </c>
      <c r="CO42" s="133">
        <v>2827.8557679</v>
      </c>
      <c r="CP42" s="133">
        <v>14433.227369783999</v>
      </c>
      <c r="CQ42" s="25"/>
      <c r="CR42" s="133">
        <v>739.3179781</v>
      </c>
      <c r="CS42" s="133">
        <v>357.70301999999998</v>
      </c>
      <c r="CT42" s="133">
        <v>611.11491779999994</v>
      </c>
      <c r="CU42" s="133">
        <v>155.0647372</v>
      </c>
      <c r="CV42" s="133">
        <v>2210.4290700000001</v>
      </c>
      <c r="CW42" s="133">
        <v>631.48912105975364</v>
      </c>
      <c r="CX42" s="133">
        <v>3.5893223999999999</v>
      </c>
      <c r="CY42" s="133">
        <v>155.41847939999997</v>
      </c>
      <c r="CZ42" s="133">
        <v>2805.6509444000003</v>
      </c>
      <c r="DA42" s="133">
        <v>2392.3352799999998</v>
      </c>
      <c r="DB42" s="133">
        <v>12.055916599999998</v>
      </c>
      <c r="DC42" s="133">
        <v>1192.2109174</v>
      </c>
      <c r="DD42" s="133">
        <v>1950.4798587999994</v>
      </c>
      <c r="DE42" s="133">
        <v>6765.8514214838269</v>
      </c>
      <c r="DF42" s="133">
        <v>7.464096999999998</v>
      </c>
      <c r="DG42" s="133">
        <v>3.0868992120000001</v>
      </c>
      <c r="DH42" s="133">
        <v>3289.5511527999997</v>
      </c>
      <c r="DI42" s="133">
        <v>12.8016434</v>
      </c>
      <c r="DJ42" s="133">
        <v>2776.5771597999992</v>
      </c>
      <c r="DK42" s="133"/>
      <c r="DL42" s="133">
        <v>469.94171399999999</v>
      </c>
      <c r="DM42" s="133">
        <v>237.78031680000001</v>
      </c>
      <c r="DN42" s="133">
        <v>111.75144959200001</v>
      </c>
      <c r="DO42" s="133">
        <v>9.8573746819999979</v>
      </c>
      <c r="DP42" s="133">
        <v>1024.77312484</v>
      </c>
      <c r="DQ42" s="133">
        <v>781.20484392000014</v>
      </c>
      <c r="DR42" s="133">
        <v>693.38258426966286</v>
      </c>
      <c r="DS42" s="133">
        <v>14544.442000000003</v>
      </c>
      <c r="DT42" s="133">
        <v>5757.0386160000007</v>
      </c>
      <c r="DU42" s="133">
        <v>17109.266612125997</v>
      </c>
      <c r="DV42" s="39"/>
    </row>
    <row r="43" spans="1:126">
      <c r="A43" s="12" t="s">
        <v>148</v>
      </c>
      <c r="B43" s="133">
        <f t="shared" si="0"/>
        <v>216.92952640536191</v>
      </c>
      <c r="C43" s="133">
        <v>1580.3414828</v>
      </c>
      <c r="D43" s="133">
        <v>212.94336729999998</v>
      </c>
      <c r="E43" s="133">
        <v>287.34790459999999</v>
      </c>
      <c r="F43" s="133">
        <v>28.877984999999995</v>
      </c>
      <c r="G43" s="133">
        <v>1727.2947237000001</v>
      </c>
      <c r="H43" s="133">
        <v>417.09920661577905</v>
      </c>
      <c r="I43" s="133">
        <v>9.395726100000001</v>
      </c>
      <c r="J43" s="133">
        <v>159.3410456</v>
      </c>
      <c r="K43" s="133">
        <v>1472.4437855000003</v>
      </c>
      <c r="L43" s="133">
        <v>1970.6236299999996</v>
      </c>
      <c r="M43" s="133">
        <v>144.88569520000001</v>
      </c>
      <c r="N43" s="133">
        <v>198.48550029999996</v>
      </c>
      <c r="O43" s="133">
        <v>870.61273679999988</v>
      </c>
      <c r="P43" s="133">
        <v>2889.8993073370962</v>
      </c>
      <c r="Q43" s="133">
        <v>8.0279540000000011</v>
      </c>
      <c r="R43" s="133">
        <v>9.8868280070000019</v>
      </c>
      <c r="S43" s="133">
        <v>38.503979999999991</v>
      </c>
      <c r="T43" s="133">
        <v>5.9643420000000011</v>
      </c>
      <c r="U43" s="133">
        <v>951.6032163000001</v>
      </c>
      <c r="V43" s="133">
        <v>161.43787169999996</v>
      </c>
      <c r="W43" s="133">
        <v>428.34128759999999</v>
      </c>
      <c r="X43" s="133">
        <v>179.56570149999996</v>
      </c>
      <c r="Y43" s="133">
        <v>29.397260244000005</v>
      </c>
      <c r="Z43" s="133">
        <v>13.435410168999999</v>
      </c>
      <c r="AA43" s="133">
        <v>964.65820463</v>
      </c>
      <c r="AB43" s="133">
        <v>462.57696484799999</v>
      </c>
      <c r="AC43" s="133">
        <v>826.42647367316965</v>
      </c>
      <c r="AD43" s="133">
        <v>13969.993</v>
      </c>
      <c r="AE43" s="133">
        <v>2605.3559448000001</v>
      </c>
      <c r="AF43" s="133">
        <v>7556.0002732500006</v>
      </c>
      <c r="AG43" s="25"/>
      <c r="AH43" s="133">
        <v>975.57215340000005</v>
      </c>
      <c r="AI43" s="133">
        <v>395.48872319999992</v>
      </c>
      <c r="AJ43" s="133">
        <v>728.30152339999984</v>
      </c>
      <c r="AK43" s="133">
        <v>48.91012099999999</v>
      </c>
      <c r="AL43" s="133">
        <v>1794.3965716999999</v>
      </c>
      <c r="AM43" s="133">
        <v>428.00317978201957</v>
      </c>
      <c r="AN43" s="133">
        <v>22.850728</v>
      </c>
      <c r="AO43" s="133">
        <v>269.2585838</v>
      </c>
      <c r="AP43" s="133">
        <v>3516.1381547999995</v>
      </c>
      <c r="AQ43" s="133">
        <v>2487.0299500000001</v>
      </c>
      <c r="AR43" s="133">
        <v>152.78404430000001</v>
      </c>
      <c r="AS43" s="133">
        <v>501.22367219999995</v>
      </c>
      <c r="AT43" s="133">
        <v>1671.7899629999997</v>
      </c>
      <c r="AU43" s="133">
        <v>4785.9610697793732</v>
      </c>
      <c r="AV43" s="133">
        <v>22.445555400000003</v>
      </c>
      <c r="AW43" s="133">
        <v>17.602270618999999</v>
      </c>
      <c r="AX43" s="133">
        <v>203.81314249999997</v>
      </c>
      <c r="AY43" s="133">
        <v>16.662408600000003</v>
      </c>
      <c r="AZ43" s="133">
        <v>1385.9004281000002</v>
      </c>
      <c r="BA43" s="133">
        <v>160.06777289999997</v>
      </c>
      <c r="BB43" s="133">
        <v>675.6747858</v>
      </c>
      <c r="BC43" s="133">
        <v>276.96315469999996</v>
      </c>
      <c r="BD43" s="133">
        <v>48.671345991999999</v>
      </c>
      <c r="BE43" s="133">
        <v>39.907651398999995</v>
      </c>
      <c r="BF43" s="133">
        <v>1549.94185335</v>
      </c>
      <c r="BG43" s="133">
        <v>855.46768947200007</v>
      </c>
      <c r="BH43" s="133">
        <v>760.76882735473032</v>
      </c>
      <c r="BI43" s="133">
        <v>11894.344999999999</v>
      </c>
      <c r="BJ43" s="133">
        <v>2216.7137748</v>
      </c>
      <c r="BK43" s="133">
        <v>13355.683274359997</v>
      </c>
      <c r="BL43" s="25"/>
      <c r="BM43" s="133">
        <v>470.97784150000001</v>
      </c>
      <c r="BN43" s="133">
        <v>336.33352359999998</v>
      </c>
      <c r="BO43" s="133">
        <v>694.91379119999988</v>
      </c>
      <c r="BP43" s="133">
        <v>24.344330099999993</v>
      </c>
      <c r="BQ43" s="133">
        <v>1508.4796764000002</v>
      </c>
      <c r="BR43" s="133">
        <v>181.21177108437448</v>
      </c>
      <c r="BS43" s="133">
        <v>2.9381304999999998</v>
      </c>
      <c r="BT43" s="133">
        <v>172.55067900000003</v>
      </c>
      <c r="BU43" s="133">
        <v>2895.1016732000003</v>
      </c>
      <c r="BV43" s="133">
        <v>2982.2968300000002</v>
      </c>
      <c r="BW43" s="133">
        <v>410.33037170000006</v>
      </c>
      <c r="BX43" s="133">
        <v>271.03656169999999</v>
      </c>
      <c r="BY43" s="133">
        <v>3008.8004028999999</v>
      </c>
      <c r="BZ43" s="133">
        <v>11054.710428424831</v>
      </c>
      <c r="CA43" s="133">
        <v>13.694078899999999</v>
      </c>
      <c r="CB43" s="133">
        <v>19.567433227000002</v>
      </c>
      <c r="CC43" s="133">
        <v>14.860522999999999</v>
      </c>
      <c r="CD43" s="133">
        <v>8.201599400000001</v>
      </c>
      <c r="CE43" s="133">
        <v>632.09064709999996</v>
      </c>
      <c r="CF43" s="133">
        <v>59.12877293999999</v>
      </c>
      <c r="CG43" s="133">
        <v>165.2886288</v>
      </c>
      <c r="CH43" s="133">
        <v>343.28940600000004</v>
      </c>
      <c r="CI43" s="133">
        <v>61.203636502000002</v>
      </c>
      <c r="CJ43" s="133">
        <v>41.101136365999999</v>
      </c>
      <c r="CK43" s="133">
        <v>1490.3519110999998</v>
      </c>
      <c r="CL43" s="133">
        <v>266.99572251199993</v>
      </c>
      <c r="CM43" s="133">
        <v>221.62366268093137</v>
      </c>
      <c r="CN43" s="133">
        <v>17412.969000000001</v>
      </c>
      <c r="CO43" s="133">
        <v>2779.7630196</v>
      </c>
      <c r="CP43" s="133">
        <v>13423.006665495002</v>
      </c>
      <c r="CQ43" s="25"/>
      <c r="CR43" s="133">
        <v>693.5959891</v>
      </c>
      <c r="CS43" s="133">
        <v>323.78575599999999</v>
      </c>
      <c r="CT43" s="133">
        <v>563.40634159999991</v>
      </c>
      <c r="CU43" s="133">
        <v>151.69309819999995</v>
      </c>
      <c r="CV43" s="133">
        <v>2251.9688871999997</v>
      </c>
      <c r="CW43" s="133">
        <v>616.11463177050473</v>
      </c>
      <c r="CX43" s="133">
        <v>3.4099929999999996</v>
      </c>
      <c r="CY43" s="133">
        <v>144.83158829999999</v>
      </c>
      <c r="CZ43" s="133">
        <v>2624.1607423000005</v>
      </c>
      <c r="DA43" s="133">
        <v>2252.357</v>
      </c>
      <c r="DB43" s="133">
        <v>11.304567199999999</v>
      </c>
      <c r="DC43" s="133">
        <v>1128.3943662999998</v>
      </c>
      <c r="DD43" s="133">
        <v>1732.7533397</v>
      </c>
      <c r="DE43" s="133">
        <v>6861.5264238070804</v>
      </c>
      <c r="DF43" s="133">
        <v>6.8036281000000001</v>
      </c>
      <c r="DG43" s="133">
        <v>2.8798082950000001</v>
      </c>
      <c r="DH43" s="133">
        <v>3156.2429636999996</v>
      </c>
      <c r="DI43" s="133">
        <v>9.6788436000000022</v>
      </c>
      <c r="DJ43" s="133">
        <v>2599.8453530999996</v>
      </c>
      <c r="DK43" s="133"/>
      <c r="DL43" s="133">
        <v>445.9599882</v>
      </c>
      <c r="DM43" s="133">
        <v>209.4754925</v>
      </c>
      <c r="DN43" s="133">
        <v>104.76383080899997</v>
      </c>
      <c r="DO43" s="133">
        <v>9.0989812109999999</v>
      </c>
      <c r="DP43" s="133">
        <v>918.42448773000001</v>
      </c>
      <c r="DQ43" s="133">
        <v>767.96515705599984</v>
      </c>
      <c r="DR43" s="133">
        <v>659.86128592406124</v>
      </c>
      <c r="DS43" s="133">
        <v>14702.783000000001</v>
      </c>
      <c r="DT43" s="133">
        <v>5616.8646407999995</v>
      </c>
      <c r="DU43" s="133">
        <v>15953.310181644998</v>
      </c>
      <c r="DV43" s="39"/>
    </row>
    <row r="44" spans="1:126">
      <c r="A44" s="12" t="s">
        <v>149</v>
      </c>
      <c r="B44" s="133">
        <f t="shared" si="0"/>
        <v>213.78745827737558</v>
      </c>
      <c r="C44" s="133">
        <v>1503.6629025000002</v>
      </c>
      <c r="D44" s="133">
        <v>206.31201299999998</v>
      </c>
      <c r="E44" s="133">
        <v>284.62996169999997</v>
      </c>
      <c r="F44" s="133">
        <v>27.805318200000002</v>
      </c>
      <c r="G44" s="133">
        <v>1670.3849149000002</v>
      </c>
      <c r="H44" s="133">
        <v>400.21571518653525</v>
      </c>
      <c r="I44" s="133">
        <v>9.1433870999999982</v>
      </c>
      <c r="J44" s="133">
        <v>154.46994299999997</v>
      </c>
      <c r="K44" s="133">
        <v>1429.9026327000001</v>
      </c>
      <c r="L44" s="133">
        <v>1906.74405</v>
      </c>
      <c r="M44" s="133">
        <v>138.22164269999996</v>
      </c>
      <c r="N44" s="133">
        <v>190.41094529999998</v>
      </c>
      <c r="O44" s="133">
        <v>840.76424999999972</v>
      </c>
      <c r="P44" s="133">
        <v>2636.8468389800914</v>
      </c>
      <c r="Q44" s="133">
        <v>7.5019239000000004</v>
      </c>
      <c r="R44" s="133">
        <v>9.5346308249999989</v>
      </c>
      <c r="S44" s="133">
        <v>37.274084099999989</v>
      </c>
      <c r="T44" s="133">
        <v>5.821609500000001</v>
      </c>
      <c r="U44" s="133">
        <v>919.41000569999994</v>
      </c>
      <c r="V44" s="133">
        <v>164.87795709999997</v>
      </c>
      <c r="W44" s="133">
        <v>375.1175846000001</v>
      </c>
      <c r="X44" s="133">
        <v>172.08410579999997</v>
      </c>
      <c r="Y44" s="133">
        <v>29.304112509000003</v>
      </c>
      <c r="Z44" s="133">
        <v>12.914466686999999</v>
      </c>
      <c r="AA44" s="133">
        <v>919.71098109000013</v>
      </c>
      <c r="AB44" s="133">
        <v>439.38894017999991</v>
      </c>
      <c r="AC44" s="133">
        <v>804.43602183141297</v>
      </c>
      <c r="AD44" s="133">
        <v>14017.624</v>
      </c>
      <c r="AE44" s="133">
        <v>2534.6767679999998</v>
      </c>
      <c r="AF44" s="133">
        <v>7301.9600638109996</v>
      </c>
      <c r="AG44" s="25"/>
      <c r="AH44" s="133">
        <v>929.66917500000011</v>
      </c>
      <c r="AI44" s="133">
        <v>370.92940379999999</v>
      </c>
      <c r="AJ44" s="133">
        <v>720.46879379999996</v>
      </c>
      <c r="AK44" s="133">
        <v>47.005095600000004</v>
      </c>
      <c r="AL44" s="133">
        <v>1738.1482143999999</v>
      </c>
      <c r="AM44" s="133">
        <v>412.01529919464303</v>
      </c>
      <c r="AN44" s="133">
        <v>21.716606699999996</v>
      </c>
      <c r="AO44" s="133">
        <v>276.36315479999996</v>
      </c>
      <c r="AP44" s="133">
        <v>3427.9445744999998</v>
      </c>
      <c r="AQ44" s="133">
        <v>2281.0510800000002</v>
      </c>
      <c r="AR44" s="133">
        <v>146.59286219999998</v>
      </c>
      <c r="AS44" s="133">
        <v>520.45553159999986</v>
      </c>
      <c r="AT44" s="133">
        <v>1591.7142383999997</v>
      </c>
      <c r="AU44" s="133">
        <v>4397.2729654208879</v>
      </c>
      <c r="AV44" s="133">
        <v>22.0917636</v>
      </c>
      <c r="AW44" s="133">
        <v>16.375380147000001</v>
      </c>
      <c r="AX44" s="133">
        <v>202.92467399999998</v>
      </c>
      <c r="AY44" s="133">
        <v>16.173026100000001</v>
      </c>
      <c r="AZ44" s="133">
        <v>1403.5263101999999</v>
      </c>
      <c r="BA44" s="133">
        <v>162.47836859999998</v>
      </c>
      <c r="BB44" s="133">
        <v>589.91394439999999</v>
      </c>
      <c r="BC44" s="133">
        <v>265.44960989999993</v>
      </c>
      <c r="BD44" s="133">
        <v>48.57359138999999</v>
      </c>
      <c r="BE44" s="133">
        <v>36.049372866000006</v>
      </c>
      <c r="BF44" s="133">
        <v>1459.4880643200001</v>
      </c>
      <c r="BG44" s="133">
        <v>812.41046742399976</v>
      </c>
      <c r="BH44" s="133">
        <v>737.40145542753191</v>
      </c>
      <c r="BI44" s="133">
        <v>12132.545</v>
      </c>
      <c r="BJ44" s="133">
        <v>2120.5606295999996</v>
      </c>
      <c r="BK44" s="133">
        <v>12874.893133923</v>
      </c>
      <c r="BL44" s="25"/>
      <c r="BM44" s="133">
        <v>460.97026499999998</v>
      </c>
      <c r="BN44" s="133">
        <v>339.94921409999995</v>
      </c>
      <c r="BO44" s="133">
        <v>684.17206020000003</v>
      </c>
      <c r="BP44" s="133">
        <v>23.989401900000004</v>
      </c>
      <c r="BQ44" s="133">
        <v>1476.3554286000001</v>
      </c>
      <c r="BR44" s="133">
        <v>170.75281089326157</v>
      </c>
      <c r="BS44" s="133">
        <v>3.0947408999999992</v>
      </c>
      <c r="BT44" s="133">
        <v>173.0602422</v>
      </c>
      <c r="BU44" s="133">
        <v>2838.9433851000003</v>
      </c>
      <c r="BV44" s="133">
        <v>2913.3543599999998</v>
      </c>
      <c r="BW44" s="133">
        <v>390.92684489999994</v>
      </c>
      <c r="BX44" s="133">
        <v>256.68016559999995</v>
      </c>
      <c r="BY44" s="133">
        <v>2918.1646242000002</v>
      </c>
      <c r="BZ44" s="133">
        <v>10123.002968913726</v>
      </c>
      <c r="CA44" s="133">
        <v>14.469643799999998</v>
      </c>
      <c r="CB44" s="133">
        <v>20.668862681999993</v>
      </c>
      <c r="CC44" s="133">
        <v>14.830231499999998</v>
      </c>
      <c r="CD44" s="133">
        <v>7.7872374000000022</v>
      </c>
      <c r="CE44" s="133">
        <v>625.19108219999998</v>
      </c>
      <c r="CF44" s="133">
        <v>61.984071960000009</v>
      </c>
      <c r="CG44" s="133">
        <v>146.04194220000002</v>
      </c>
      <c r="CH44" s="133">
        <v>328.46868449999994</v>
      </c>
      <c r="CI44" s="133">
        <v>57.515935670999994</v>
      </c>
      <c r="CJ44" s="133">
        <v>41.922618039</v>
      </c>
      <c r="CK44" s="133">
        <v>1467.9697669200002</v>
      </c>
      <c r="CL44" s="133">
        <v>273.85459376999995</v>
      </c>
      <c r="CM44" s="133">
        <v>216.73236304831215</v>
      </c>
      <c r="CN44" s="133">
        <v>17549.439999999999</v>
      </c>
      <c r="CO44" s="133">
        <v>2884.7392351999997</v>
      </c>
      <c r="CP44" s="133">
        <v>13121.159101812</v>
      </c>
      <c r="CQ44" s="25"/>
      <c r="CR44" s="133">
        <v>666.56334000000004</v>
      </c>
      <c r="CS44" s="133">
        <v>305.22231179999994</v>
      </c>
      <c r="CT44" s="133">
        <v>536.62855769999999</v>
      </c>
      <c r="CU44" s="133">
        <v>153.76455090000002</v>
      </c>
      <c r="CV44" s="133">
        <v>2269.2251971999999</v>
      </c>
      <c r="CW44" s="133">
        <v>594.98708787732653</v>
      </c>
      <c r="CX44" s="133">
        <v>3.2040099</v>
      </c>
      <c r="CY44" s="133">
        <v>141.30667080000001</v>
      </c>
      <c r="CZ44" s="133">
        <v>2470.0196745000003</v>
      </c>
      <c r="DA44" s="133">
        <v>2279.22993</v>
      </c>
      <c r="DB44" s="133">
        <v>10.391481899999999</v>
      </c>
      <c r="DC44" s="133">
        <v>1118.8817792999998</v>
      </c>
      <c r="DD44" s="133">
        <v>1626.2298872999995</v>
      </c>
      <c r="DE44" s="133">
        <v>6351.2312259867285</v>
      </c>
      <c r="DF44" s="133">
        <v>3.909402</v>
      </c>
      <c r="DG44" s="133">
        <v>2.7619439489999995</v>
      </c>
      <c r="DH44" s="133">
        <v>4296.5942733000002</v>
      </c>
      <c r="DI44" s="133">
        <v>10.418192100000001</v>
      </c>
      <c r="DJ44" s="133">
        <v>2638.6727336999993</v>
      </c>
      <c r="DK44" s="133"/>
      <c r="DL44" s="133">
        <v>408.19654260000004</v>
      </c>
      <c r="DM44" s="133">
        <v>192.02934059999995</v>
      </c>
      <c r="DN44" s="133">
        <v>99.838368981000002</v>
      </c>
      <c r="DO44" s="133">
        <v>8.2627275240000024</v>
      </c>
      <c r="DP44" s="133">
        <v>872.50349501999995</v>
      </c>
      <c r="DQ44" s="133">
        <v>732.268878728</v>
      </c>
      <c r="DR44" s="133">
        <v>647.9816050131393</v>
      </c>
      <c r="DS44" s="133">
        <v>14803</v>
      </c>
      <c r="DT44" s="133">
        <v>5234.7202960000004</v>
      </c>
      <c r="DU44" s="133">
        <v>16769.869331274003</v>
      </c>
      <c r="DV44" s="39"/>
    </row>
    <row r="45" spans="1:126">
      <c r="A45" s="12" t="s">
        <v>150</v>
      </c>
      <c r="B45" s="133">
        <f t="shared" si="0"/>
        <v>204.34442072913725</v>
      </c>
      <c r="C45" s="133">
        <v>1423.5983223999999</v>
      </c>
      <c r="D45" s="133">
        <v>186.05108339999998</v>
      </c>
      <c r="E45" s="133">
        <v>254.78172720000003</v>
      </c>
      <c r="F45" s="133">
        <v>24.710195299999999</v>
      </c>
      <c r="G45" s="133">
        <v>1541.2342314</v>
      </c>
      <c r="H45" s="133">
        <v>353.62621761409883</v>
      </c>
      <c r="I45" s="133">
        <v>8.1617774000000001</v>
      </c>
      <c r="J45" s="133">
        <v>137.59900280000002</v>
      </c>
      <c r="K45" s="133">
        <v>1271.4243829000002</v>
      </c>
      <c r="L45" s="133">
        <v>1691.9603400000001</v>
      </c>
      <c r="M45" s="133">
        <v>121.87472430000001</v>
      </c>
      <c r="N45" s="133">
        <v>163.89507469999998</v>
      </c>
      <c r="O45" s="133">
        <v>743.45873490000008</v>
      </c>
      <c r="P45" s="133">
        <v>2550.462753002435</v>
      </c>
      <c r="Q45" s="133">
        <v>6.6017223999999999</v>
      </c>
      <c r="R45" s="133">
        <v>8.4597048690000012</v>
      </c>
      <c r="S45" s="133">
        <v>34.2545042</v>
      </c>
      <c r="T45" s="133">
        <v>5.2417848000000005</v>
      </c>
      <c r="U45" s="133">
        <v>817.20307270000001</v>
      </c>
      <c r="V45" s="133">
        <v>160.13545100000002</v>
      </c>
      <c r="W45" s="133">
        <v>351.56425509999991</v>
      </c>
      <c r="X45" s="133">
        <v>151.23495940000004</v>
      </c>
      <c r="Y45" s="133">
        <v>26.531059219000003</v>
      </c>
      <c r="Z45" s="133">
        <v>11.517003827000002</v>
      </c>
      <c r="AA45" s="133">
        <v>806.6934663200002</v>
      </c>
      <c r="AB45" s="133">
        <v>397.35484925399999</v>
      </c>
      <c r="AC45" s="133">
        <v>819.56588669950725</v>
      </c>
      <c r="AD45" s="133">
        <v>14054.361000000001</v>
      </c>
      <c r="AE45" s="133">
        <v>2423.5010498999995</v>
      </c>
      <c r="AF45" s="133">
        <v>6471.6543206350007</v>
      </c>
      <c r="AG45" s="25"/>
      <c r="AH45" s="133">
        <v>900.43374369999992</v>
      </c>
      <c r="AI45" s="133">
        <v>336.67385570000005</v>
      </c>
      <c r="AJ45" s="133">
        <v>681.77846380000017</v>
      </c>
      <c r="AK45" s="133">
        <v>41.967631300000001</v>
      </c>
      <c r="AL45" s="133">
        <v>1691.4288642000001</v>
      </c>
      <c r="AM45" s="133">
        <v>371.2288328278284</v>
      </c>
      <c r="AN45" s="133">
        <v>18.8131874</v>
      </c>
      <c r="AO45" s="133">
        <v>255.31429770000003</v>
      </c>
      <c r="AP45" s="133">
        <v>3119.7205242</v>
      </c>
      <c r="AQ45" s="133">
        <v>2066.5887200000002</v>
      </c>
      <c r="AR45" s="133">
        <v>129.77936160000002</v>
      </c>
      <c r="AS45" s="133">
        <v>749.89907230000017</v>
      </c>
      <c r="AT45" s="133">
        <v>1416.9290989000001</v>
      </c>
      <c r="AU45" s="133">
        <v>4220.7650961619211</v>
      </c>
      <c r="AV45" s="133">
        <v>16.660311499999999</v>
      </c>
      <c r="AW45" s="133">
        <v>15.025825738000002</v>
      </c>
      <c r="AX45" s="133">
        <v>185.43244089999999</v>
      </c>
      <c r="AY45" s="133">
        <v>14.8441923</v>
      </c>
      <c r="AZ45" s="133">
        <v>1277.1869033</v>
      </c>
      <c r="BA45" s="133">
        <v>156.742481</v>
      </c>
      <c r="BB45" s="133">
        <v>562.29908560000001</v>
      </c>
      <c r="BC45" s="133">
        <v>234.14811700000007</v>
      </c>
      <c r="BD45" s="133">
        <v>39.336926692000006</v>
      </c>
      <c r="BE45" s="133">
        <v>32.110300054000007</v>
      </c>
      <c r="BF45" s="133">
        <v>1314.3629063599999</v>
      </c>
      <c r="BG45" s="133">
        <v>749.666158032</v>
      </c>
      <c r="BH45" s="133">
        <v>746.3156814449917</v>
      </c>
      <c r="BI45" s="133">
        <v>12343.002000000002</v>
      </c>
      <c r="BJ45" s="133">
        <v>2060.4206342999996</v>
      </c>
      <c r="BK45" s="133">
        <v>11946.572136744</v>
      </c>
      <c r="BL45" s="25"/>
      <c r="BM45" s="133">
        <v>450.29484359999992</v>
      </c>
      <c r="BN45" s="133">
        <v>306.59061580000002</v>
      </c>
      <c r="BO45" s="133">
        <v>631.54361690000007</v>
      </c>
      <c r="BP45" s="133">
        <v>21.187698700000002</v>
      </c>
      <c r="BQ45" s="133">
        <v>1398.5951508000001</v>
      </c>
      <c r="BR45" s="133">
        <v>156.80068093405924</v>
      </c>
      <c r="BS45" s="133">
        <v>2.6381068000000001</v>
      </c>
      <c r="BT45" s="133">
        <v>164.54276650000003</v>
      </c>
      <c r="BU45" s="133">
        <v>2638.5715888</v>
      </c>
      <c r="BV45" s="133">
        <v>2631.4362200000005</v>
      </c>
      <c r="BW45" s="133">
        <v>333.06205940000007</v>
      </c>
      <c r="BX45" s="133">
        <v>231.31742409999998</v>
      </c>
      <c r="BY45" s="133">
        <v>2726.1272549</v>
      </c>
      <c r="BZ45" s="133">
        <v>9866.0090702947837</v>
      </c>
      <c r="CA45" s="133">
        <v>11.904833500000001</v>
      </c>
      <c r="CB45" s="133">
        <v>17.879499862000003</v>
      </c>
      <c r="CC45" s="133">
        <v>13.398182700000001</v>
      </c>
      <c r="CD45" s="133">
        <v>7.495795300000001</v>
      </c>
      <c r="CE45" s="133">
        <v>573.85063120000007</v>
      </c>
      <c r="CF45" s="133">
        <v>60.850033300000007</v>
      </c>
      <c r="CG45" s="133">
        <v>144.35473329999999</v>
      </c>
      <c r="CH45" s="133">
        <v>301.0594139000001</v>
      </c>
      <c r="CI45" s="133">
        <v>58.32467886700001</v>
      </c>
      <c r="CJ45" s="133">
        <v>39.505036067000013</v>
      </c>
      <c r="CK45" s="133">
        <v>1336.8640637800002</v>
      </c>
      <c r="CL45" s="133">
        <v>249.06426850799994</v>
      </c>
      <c r="CM45" s="133">
        <v>228.78078817733993</v>
      </c>
      <c r="CN45" s="133">
        <v>17620.278000000002</v>
      </c>
      <c r="CO45" s="133">
        <v>2785.2437507999998</v>
      </c>
      <c r="CP45" s="133">
        <v>12047.299487076001</v>
      </c>
      <c r="CQ45" s="25"/>
      <c r="CR45" s="133">
        <v>642.36474729999998</v>
      </c>
      <c r="CS45" s="133">
        <v>261.86868049999998</v>
      </c>
      <c r="CT45" s="133">
        <v>491.07303700000011</v>
      </c>
      <c r="CU45" s="133">
        <v>141.45180070000004</v>
      </c>
      <c r="CV45" s="133">
        <v>2160.3135588</v>
      </c>
      <c r="CW45" s="133">
        <v>553.20374218407551</v>
      </c>
      <c r="CX45" s="133">
        <v>3.2190928000000003</v>
      </c>
      <c r="CY45" s="133">
        <v>125.82758090000002</v>
      </c>
      <c r="CZ45" s="133">
        <v>2260.6875354000003</v>
      </c>
      <c r="DA45" s="133">
        <v>2145.0218300000001</v>
      </c>
      <c r="DB45" s="133">
        <v>83.138020700000013</v>
      </c>
      <c r="DC45" s="133">
        <v>1070.9863647000002</v>
      </c>
      <c r="DD45" s="133">
        <v>1459.6240386000002</v>
      </c>
      <c r="DE45" s="133">
        <v>6230.1604098429498</v>
      </c>
      <c r="DF45" s="133">
        <v>4.0475358000000003</v>
      </c>
      <c r="DG45" s="133">
        <v>2.5146903110000012</v>
      </c>
      <c r="DH45" s="133">
        <v>4319.3522518999998</v>
      </c>
      <c r="DI45" s="133">
        <v>11.2808115</v>
      </c>
      <c r="DJ45" s="133">
        <v>2384.5709650000003</v>
      </c>
      <c r="DK45" s="133"/>
      <c r="DL45" s="133">
        <v>380.87344849999999</v>
      </c>
      <c r="DM45" s="133">
        <v>168.56663250000005</v>
      </c>
      <c r="DN45" s="133">
        <v>92.955306948000029</v>
      </c>
      <c r="DO45" s="133">
        <v>6.8904939600000015</v>
      </c>
      <c r="DP45" s="133">
        <v>746.75109649000001</v>
      </c>
      <c r="DQ45" s="133">
        <v>672.37983482999994</v>
      </c>
      <c r="DR45" s="133">
        <v>655.58471880131356</v>
      </c>
      <c r="DS45" s="133">
        <v>14792.518000000004</v>
      </c>
      <c r="DT45" s="133">
        <v>4928.3369352</v>
      </c>
      <c r="DU45" s="133">
        <v>15779.827765709002</v>
      </c>
      <c r="DV45" s="39"/>
    </row>
    <row r="46" spans="1:126">
      <c r="A46" s="12" t="s">
        <v>151</v>
      </c>
      <c r="B46" s="133">
        <f t="shared" si="0"/>
        <v>207.1898495598854</v>
      </c>
      <c r="C46" s="133">
        <v>1475.6577486000001</v>
      </c>
      <c r="D46" s="133">
        <v>194.1425768</v>
      </c>
      <c r="E46" s="133">
        <v>266.66184249999998</v>
      </c>
      <c r="F46" s="133">
        <v>25.572459499999994</v>
      </c>
      <c r="G46" s="133">
        <v>1584.1874088</v>
      </c>
      <c r="H46" s="133">
        <v>363.9705547879197</v>
      </c>
      <c r="I46" s="133">
        <v>8.6490970000000011</v>
      </c>
      <c r="J46" s="133">
        <v>144.90090670000001</v>
      </c>
      <c r="K46" s="133">
        <v>1333.4680963000001</v>
      </c>
      <c r="L46" s="133">
        <v>1772.0019299999999</v>
      </c>
      <c r="M46" s="133">
        <v>125.89527130000002</v>
      </c>
      <c r="N46" s="133">
        <v>168.7066231</v>
      </c>
      <c r="O46" s="133">
        <v>774.07963580000012</v>
      </c>
      <c r="P46" s="133">
        <v>2510.9264192919336</v>
      </c>
      <c r="Q46" s="133">
        <v>6.7950796999999996</v>
      </c>
      <c r="R46" s="133">
        <v>8.9571077920000022</v>
      </c>
      <c r="S46" s="133">
        <v>34.9835274</v>
      </c>
      <c r="T46" s="133">
        <v>5.5452684000000003</v>
      </c>
      <c r="U46" s="133">
        <v>850.9301634000002</v>
      </c>
      <c r="V46" s="133">
        <v>148.26525480000001</v>
      </c>
      <c r="W46" s="133">
        <v>366.95599839999994</v>
      </c>
      <c r="X46" s="133">
        <v>156.33606469999998</v>
      </c>
      <c r="Y46" s="133">
        <v>28.392770028999994</v>
      </c>
      <c r="Z46" s="133">
        <v>11.97681749</v>
      </c>
      <c r="AA46" s="133">
        <v>840.56310733999999</v>
      </c>
      <c r="AB46" s="133">
        <v>401.54475965999995</v>
      </c>
      <c r="AC46" s="133">
        <v>864.35473480781616</v>
      </c>
      <c r="AD46" s="133">
        <v>14168.072000000002</v>
      </c>
      <c r="AE46" s="133">
        <v>2581.1587850999999</v>
      </c>
      <c r="AF46" s="133">
        <v>6758.5583452509991</v>
      </c>
      <c r="AG46" s="25"/>
      <c r="AH46" s="133">
        <v>917.34417180000003</v>
      </c>
      <c r="AI46" s="133">
        <v>346.72249419999991</v>
      </c>
      <c r="AJ46" s="133">
        <v>675.11069299999986</v>
      </c>
      <c r="AK46" s="133">
        <v>43.830669699999987</v>
      </c>
      <c r="AL46" s="133">
        <v>1712.1170592000001</v>
      </c>
      <c r="AM46" s="133">
        <v>386.36064135812359</v>
      </c>
      <c r="AN46" s="133">
        <v>19.860475000000001</v>
      </c>
      <c r="AO46" s="133">
        <v>274.20546630000001</v>
      </c>
      <c r="AP46" s="133">
        <v>3266.6889705999997</v>
      </c>
      <c r="AQ46" s="133">
        <v>2165.1833900000001</v>
      </c>
      <c r="AR46" s="133">
        <v>133.37847449999998</v>
      </c>
      <c r="AS46" s="133">
        <v>759.38176539999984</v>
      </c>
      <c r="AT46" s="133">
        <v>1466.3274011999999</v>
      </c>
      <c r="AU46" s="133">
        <v>4092.3694690873135</v>
      </c>
      <c r="AV46" s="133">
        <v>17.495120400000001</v>
      </c>
      <c r="AW46" s="133">
        <v>15.806554842999999</v>
      </c>
      <c r="AX46" s="133">
        <v>195.3073517</v>
      </c>
      <c r="AY46" s="133">
        <v>15.954395100000001</v>
      </c>
      <c r="AZ46" s="133">
        <v>1326.9012722</v>
      </c>
      <c r="BA46" s="133">
        <v>144.20889359999998</v>
      </c>
      <c r="BB46" s="133">
        <v>586.70342249999999</v>
      </c>
      <c r="BC46" s="133">
        <v>242.06618270000001</v>
      </c>
      <c r="BD46" s="133">
        <v>41.682762126</v>
      </c>
      <c r="BE46" s="133">
        <v>32.659986093000008</v>
      </c>
      <c r="BF46" s="133">
        <v>1338.6180573300001</v>
      </c>
      <c r="BG46" s="133">
        <v>745.32329546400001</v>
      </c>
      <c r="BH46" s="133">
        <v>768.34335409061623</v>
      </c>
      <c r="BI46" s="133">
        <v>12604.791999999999</v>
      </c>
      <c r="BJ46" s="133">
        <v>2101.2308184000003</v>
      </c>
      <c r="BK46" s="133">
        <v>12377.181482391999</v>
      </c>
      <c r="BL46" s="25"/>
      <c r="BM46" s="133">
        <v>444.51740969999997</v>
      </c>
      <c r="BN46" s="133">
        <v>325.03821220000003</v>
      </c>
      <c r="BO46" s="133">
        <v>635.0518351999998</v>
      </c>
      <c r="BP46" s="133">
        <v>22.557023999999998</v>
      </c>
      <c r="BQ46" s="133">
        <v>1404.7999992</v>
      </c>
      <c r="BR46" s="133">
        <v>152.19337234967847</v>
      </c>
      <c r="BS46" s="133">
        <v>2.7345916000000003</v>
      </c>
      <c r="BT46" s="133">
        <v>166.2226651</v>
      </c>
      <c r="BU46" s="133">
        <v>2643.2132747999999</v>
      </c>
      <c r="BV46" s="133">
        <v>2626.1701900000003</v>
      </c>
      <c r="BW46" s="133">
        <v>346.81760069999996</v>
      </c>
      <c r="BX46" s="133">
        <v>232.6741361</v>
      </c>
      <c r="BY46" s="133">
        <v>2716.2181431000004</v>
      </c>
      <c r="BZ46" s="133">
        <v>9727.8738773380228</v>
      </c>
      <c r="CA46" s="133">
        <v>12.1602052</v>
      </c>
      <c r="CB46" s="133">
        <v>17.722335422999997</v>
      </c>
      <c r="CC46" s="133">
        <v>13.611418499999999</v>
      </c>
      <c r="CD46" s="133">
        <v>7.5246025000000012</v>
      </c>
      <c r="CE46" s="133">
        <v>564.46938540000008</v>
      </c>
      <c r="CF46" s="133">
        <v>52.242876000000003</v>
      </c>
      <c r="CG46" s="133">
        <v>146.61752040000002</v>
      </c>
      <c r="CH46" s="133">
        <v>300.84535639999996</v>
      </c>
      <c r="CI46" s="133">
        <v>60.759738589999991</v>
      </c>
      <c r="CJ46" s="133">
        <v>39.847721370000002</v>
      </c>
      <c r="CK46" s="133">
        <v>1345.4072068600001</v>
      </c>
      <c r="CL46" s="133">
        <v>243.59580880800002</v>
      </c>
      <c r="CM46" s="133">
        <v>230</v>
      </c>
      <c r="CN46" s="133">
        <v>17834.164000000001</v>
      </c>
      <c r="CO46" s="133">
        <v>2908.1269455000001</v>
      </c>
      <c r="CP46" s="133">
        <v>12079.045643043</v>
      </c>
      <c r="CQ46" s="25"/>
      <c r="CR46" s="133">
        <v>655.24605720000011</v>
      </c>
      <c r="CS46" s="133">
        <v>261.76106049999999</v>
      </c>
      <c r="CT46" s="133">
        <v>507.58115270000002</v>
      </c>
      <c r="CU46" s="133">
        <v>151.5829775</v>
      </c>
      <c r="CV46" s="133">
        <v>2151.4968576000001</v>
      </c>
      <c r="CW46" s="133">
        <v>555.39476431335436</v>
      </c>
      <c r="CX46" s="133">
        <v>3.5245350000000006</v>
      </c>
      <c r="CY46" s="133">
        <v>127.96076069999999</v>
      </c>
      <c r="CZ46" s="133">
        <v>2301.6164614999998</v>
      </c>
      <c r="DA46" s="133">
        <v>2088.20307</v>
      </c>
      <c r="DB46" s="133">
        <v>106.42641130000001</v>
      </c>
      <c r="DC46" s="133">
        <v>1117.4700458</v>
      </c>
      <c r="DD46" s="133">
        <v>1461.4109545999997</v>
      </c>
      <c r="DE46" s="133">
        <v>6068.8659397401734</v>
      </c>
      <c r="DF46" s="133">
        <v>4.2383932000000009</v>
      </c>
      <c r="DG46" s="133">
        <v>2.6854047560000005</v>
      </c>
      <c r="DH46" s="133">
        <v>4413.1899958000004</v>
      </c>
      <c r="DI46" s="133">
        <v>11.676840400000001</v>
      </c>
      <c r="DJ46" s="133">
        <v>2473.6126506000001</v>
      </c>
      <c r="DK46" s="133"/>
      <c r="DL46" s="133">
        <v>378.8897369</v>
      </c>
      <c r="DM46" s="133">
        <v>176.4538867</v>
      </c>
      <c r="DN46" s="133">
        <v>97.453974578</v>
      </c>
      <c r="DO46" s="133">
        <v>6.2717589810000005</v>
      </c>
      <c r="DP46" s="133">
        <v>736.69752247000008</v>
      </c>
      <c r="DQ46" s="133">
        <v>661.31234716799997</v>
      </c>
      <c r="DR46" s="133">
        <v>683.36965857848395</v>
      </c>
      <c r="DS46" s="133">
        <v>14891.873</v>
      </c>
      <c r="DT46" s="133">
        <v>4946.1759437999999</v>
      </c>
      <c r="DU46" s="133">
        <v>16049.817857085</v>
      </c>
      <c r="DV46" s="39"/>
    </row>
    <row r="47" spans="1:126">
      <c r="A47" s="12" t="s">
        <v>152</v>
      </c>
      <c r="B47" s="133">
        <f t="shared" si="0"/>
        <v>206.95416147360359</v>
      </c>
      <c r="C47" s="133">
        <v>1360.9895111999999</v>
      </c>
      <c r="D47" s="133">
        <v>194.93219999999997</v>
      </c>
      <c r="E47" s="133">
        <v>269.51729280000001</v>
      </c>
      <c r="F47" s="133">
        <v>25.512591900000004</v>
      </c>
      <c r="G47" s="133">
        <v>1514.6816795</v>
      </c>
      <c r="H47" s="133">
        <v>366.38878691163859</v>
      </c>
      <c r="I47" s="133">
        <v>8.7697084000000007</v>
      </c>
      <c r="J47" s="133">
        <v>146.47138290000004</v>
      </c>
      <c r="K47" s="133">
        <v>1349.1963351000002</v>
      </c>
      <c r="L47" s="133">
        <v>1790.2393999999999</v>
      </c>
      <c r="M47" s="133">
        <v>124.40483379999998</v>
      </c>
      <c r="N47" s="133">
        <v>165.67220460000001</v>
      </c>
      <c r="O47" s="133">
        <v>775.29577289999997</v>
      </c>
      <c r="P47" s="133">
        <v>2501.4235836447451</v>
      </c>
      <c r="Q47" s="133">
        <v>6.7150782000000024</v>
      </c>
      <c r="R47" s="133">
        <v>9.1851492490000002</v>
      </c>
      <c r="S47" s="133">
        <v>36.176727600000007</v>
      </c>
      <c r="T47" s="133">
        <v>5.646312</v>
      </c>
      <c r="U47" s="133">
        <v>854.76537370000005</v>
      </c>
      <c r="V47" s="133">
        <v>141.06681839999999</v>
      </c>
      <c r="W47" s="133">
        <v>343.61324660000008</v>
      </c>
      <c r="X47" s="133">
        <v>156.00065469999998</v>
      </c>
      <c r="Y47" s="133">
        <v>29.363130218000009</v>
      </c>
      <c r="Z47" s="133">
        <v>11.978785343999999</v>
      </c>
      <c r="AA47" s="133">
        <v>826.81119998000008</v>
      </c>
      <c r="AB47" s="133">
        <v>404.9390608629999</v>
      </c>
      <c r="AC47" s="133">
        <v>833.18779535648241</v>
      </c>
      <c r="AD47" s="133">
        <v>14181.979000000001</v>
      </c>
      <c r="AE47" s="133">
        <v>2503.4552630999997</v>
      </c>
      <c r="AF47" s="133">
        <v>6786.6541333910009</v>
      </c>
      <c r="AG47" s="25"/>
      <c r="AH47" s="133">
        <v>863.37120319999997</v>
      </c>
      <c r="AI47" s="133">
        <v>350.64045640000006</v>
      </c>
      <c r="AJ47" s="133">
        <v>709.31682469999998</v>
      </c>
      <c r="AK47" s="133">
        <v>43.956090800000013</v>
      </c>
      <c r="AL47" s="133">
        <v>1636.8640695000001</v>
      </c>
      <c r="AM47" s="133">
        <v>398.33006091584963</v>
      </c>
      <c r="AN47" s="133">
        <v>20.159798500000001</v>
      </c>
      <c r="AO47" s="133">
        <v>281.43840510000001</v>
      </c>
      <c r="AP47" s="133">
        <v>3294.0393757000006</v>
      </c>
      <c r="AQ47" s="133">
        <v>2182.0083099999997</v>
      </c>
      <c r="AR47" s="133">
        <v>131.19945329999996</v>
      </c>
      <c r="AS47" s="133">
        <v>753.84202789999995</v>
      </c>
      <c r="AT47" s="133">
        <v>1461.1199066000001</v>
      </c>
      <c r="AU47" s="133">
        <v>4094.4079539565205</v>
      </c>
      <c r="AV47" s="133">
        <v>17.679454300000007</v>
      </c>
      <c r="AW47" s="133">
        <v>16.078624021</v>
      </c>
      <c r="AX47" s="133">
        <v>196.94425880000003</v>
      </c>
      <c r="AY47" s="133">
        <v>16.248831200000001</v>
      </c>
      <c r="AZ47" s="133">
        <v>1314.9241175</v>
      </c>
      <c r="BA47" s="133">
        <v>136.95813800000002</v>
      </c>
      <c r="BB47" s="133">
        <v>553.33871980000004</v>
      </c>
      <c r="BC47" s="133">
        <v>241.01910140000001</v>
      </c>
      <c r="BD47" s="133">
        <v>42.028256154000012</v>
      </c>
      <c r="BE47" s="133">
        <v>31.401594489000004</v>
      </c>
      <c r="BF47" s="133">
        <v>1336.2207964399995</v>
      </c>
      <c r="BG47" s="133">
        <v>745.22240705399975</v>
      </c>
      <c r="BH47" s="133">
        <v>738.84733922334067</v>
      </c>
      <c r="BI47" s="133">
        <v>12775.550999999999</v>
      </c>
      <c r="BJ47" s="133">
        <v>2036.3308712999997</v>
      </c>
      <c r="BK47" s="133">
        <v>12440.265683303998</v>
      </c>
      <c r="BL47" s="25"/>
      <c r="BM47" s="133">
        <v>436.16729640000005</v>
      </c>
      <c r="BN47" s="133">
        <v>328.57390729999997</v>
      </c>
      <c r="BO47" s="133">
        <v>638.2393912</v>
      </c>
      <c r="BP47" s="133">
        <v>22.630060000000004</v>
      </c>
      <c r="BQ47" s="133">
        <v>1327.526728</v>
      </c>
      <c r="BR47" s="133">
        <v>151.35884504688275</v>
      </c>
      <c r="BS47" s="133">
        <v>2.7189681000000001</v>
      </c>
      <c r="BT47" s="133">
        <v>162.99020640000001</v>
      </c>
      <c r="BU47" s="133">
        <v>2675.0725054000004</v>
      </c>
      <c r="BV47" s="133">
        <v>2647.0448400000005</v>
      </c>
      <c r="BW47" s="133">
        <v>349.89881779999996</v>
      </c>
      <c r="BX47" s="133">
        <v>235.08375199999998</v>
      </c>
      <c r="BY47" s="133">
        <v>2762.245289</v>
      </c>
      <c r="BZ47" s="133">
        <v>9641.1756362346914</v>
      </c>
      <c r="CA47" s="133">
        <v>12.688517800000005</v>
      </c>
      <c r="CB47" s="133">
        <v>18.044593678999998</v>
      </c>
      <c r="CC47" s="133">
        <v>13.765126100000002</v>
      </c>
      <c r="CD47" s="133">
        <v>7.6594911000000003</v>
      </c>
      <c r="CE47" s="133">
        <v>563.42687750000005</v>
      </c>
      <c r="CF47" s="133">
        <v>48.752048920000007</v>
      </c>
      <c r="CG47" s="133">
        <v>142.51279919999999</v>
      </c>
      <c r="CH47" s="133">
        <v>311.10506939999999</v>
      </c>
      <c r="CI47" s="133">
        <v>62.082253522000016</v>
      </c>
      <c r="CJ47" s="133">
        <v>41.450125338999996</v>
      </c>
      <c r="CK47" s="133">
        <v>1373.6603262000001</v>
      </c>
      <c r="CL47" s="133">
        <v>240.23444959999998</v>
      </c>
      <c r="CM47" s="133">
        <v>219.6394082597082</v>
      </c>
      <c r="CN47" s="133">
        <v>17914.828000000001</v>
      </c>
      <c r="CO47" s="133">
        <v>2854.5627230999999</v>
      </c>
      <c r="CP47" s="133">
        <v>12228.380117840001</v>
      </c>
      <c r="CQ47" s="25"/>
      <c r="CR47" s="133">
        <v>629.47179019999987</v>
      </c>
      <c r="CS47" s="133">
        <v>257.60514289999998</v>
      </c>
      <c r="CT47" s="133">
        <v>509.17859060000001</v>
      </c>
      <c r="CU47" s="133">
        <v>155.67688800000005</v>
      </c>
      <c r="CV47" s="133">
        <v>2111.4863110000001</v>
      </c>
      <c r="CW47" s="133">
        <v>558.6766307092355</v>
      </c>
      <c r="CX47" s="133">
        <v>3.8739974000000008</v>
      </c>
      <c r="CY47" s="133">
        <v>131.38766370000002</v>
      </c>
      <c r="CZ47" s="133">
        <v>2210.9837492000001</v>
      </c>
      <c r="DA47" s="133">
        <v>2098.6579900000002</v>
      </c>
      <c r="DB47" s="133">
        <v>102.29683359999999</v>
      </c>
      <c r="DC47" s="133">
        <v>1103.0451394000002</v>
      </c>
      <c r="DD47" s="133">
        <v>1430.4102429999998</v>
      </c>
      <c r="DE47" s="133">
        <v>6106.9545293363517</v>
      </c>
      <c r="DF47" s="133">
        <v>4.3232377000000017</v>
      </c>
      <c r="DG47" s="133">
        <v>2.6492182219999996</v>
      </c>
      <c r="DH47" s="133">
        <v>4497.2404554000004</v>
      </c>
      <c r="DI47" s="133">
        <v>10.052451900000001</v>
      </c>
      <c r="DJ47" s="133">
        <v>2518.3839865000004</v>
      </c>
      <c r="DK47" s="133"/>
      <c r="DL47" s="133">
        <v>360.8509712</v>
      </c>
      <c r="DM47" s="133">
        <v>171.70614040000001</v>
      </c>
      <c r="DN47" s="133">
        <v>100.29125013400002</v>
      </c>
      <c r="DO47" s="133">
        <v>6.5086405190000001</v>
      </c>
      <c r="DP47" s="133">
        <v>718.94681146999994</v>
      </c>
      <c r="DQ47" s="133">
        <v>650.5260632699999</v>
      </c>
      <c r="DR47" s="133">
        <v>651.50940004109304</v>
      </c>
      <c r="DS47" s="133">
        <v>14964.898000000001</v>
      </c>
      <c r="DT47" s="133">
        <v>4835.0466053999999</v>
      </c>
      <c r="DU47" s="133">
        <v>16033.218430045001</v>
      </c>
      <c r="DV47" s="39"/>
    </row>
    <row r="48" spans="1:126">
      <c r="A48" s="12" t="s">
        <v>153</v>
      </c>
      <c r="B48" s="133">
        <f t="shared" si="0"/>
        <v>204.81697161139294</v>
      </c>
      <c r="C48" s="133">
        <v>1429.9416167999998</v>
      </c>
      <c r="D48" s="133">
        <v>190.7108451</v>
      </c>
      <c r="E48" s="133">
        <v>264.93405630000001</v>
      </c>
      <c r="F48" s="133">
        <v>24.698248199999998</v>
      </c>
      <c r="G48" s="133">
        <v>1501.1820324</v>
      </c>
      <c r="H48" s="133">
        <v>354.9979568840796</v>
      </c>
      <c r="I48" s="133">
        <v>8.630124900000002</v>
      </c>
      <c r="J48" s="133">
        <v>143.4492894</v>
      </c>
      <c r="K48" s="133">
        <v>1321.5402690000001</v>
      </c>
      <c r="L48" s="133">
        <v>1749.1054199999999</v>
      </c>
      <c r="M48" s="133">
        <v>120.08796479999999</v>
      </c>
      <c r="N48" s="133">
        <v>159.67962899999998</v>
      </c>
      <c r="O48" s="133">
        <v>753.91059689999997</v>
      </c>
      <c r="P48" s="133">
        <v>2526.2791272128447</v>
      </c>
      <c r="Q48" s="133">
        <v>6.4309509</v>
      </c>
      <c r="R48" s="133">
        <v>9.0665302950000015</v>
      </c>
      <c r="S48" s="133">
        <v>35.224888499999999</v>
      </c>
      <c r="T48" s="133">
        <v>5.5229751</v>
      </c>
      <c r="U48" s="133">
        <v>832.65626789999999</v>
      </c>
      <c r="V48" s="133">
        <v>154.51758720000001</v>
      </c>
      <c r="W48" s="133">
        <v>334.94282250000003</v>
      </c>
      <c r="X48" s="133">
        <v>150.74902289999997</v>
      </c>
      <c r="Y48" s="133">
        <v>29.286356609999999</v>
      </c>
      <c r="Z48" s="133">
        <v>11.679780452999999</v>
      </c>
      <c r="AA48" s="133">
        <v>798.09298239000009</v>
      </c>
      <c r="AB48" s="133">
        <v>411.64603131600001</v>
      </c>
      <c r="AC48" s="133">
        <v>824.90154498636775</v>
      </c>
      <c r="AD48" s="133">
        <v>14190.120000000003</v>
      </c>
      <c r="AE48" s="133">
        <v>2464.9554125</v>
      </c>
      <c r="AF48" s="133">
        <v>6615.4561986479994</v>
      </c>
      <c r="AG48" s="25"/>
      <c r="AH48" s="133">
        <v>901.79623460000005</v>
      </c>
      <c r="AI48" s="133">
        <v>343.12340160000002</v>
      </c>
      <c r="AJ48" s="133">
        <v>675.03428190000011</v>
      </c>
      <c r="AK48" s="133">
        <v>43.156067999999998</v>
      </c>
      <c r="AL48" s="133">
        <v>1618.5983189000003</v>
      </c>
      <c r="AM48" s="133">
        <v>387.22005396693663</v>
      </c>
      <c r="AN48" s="133">
        <v>19.234062900000001</v>
      </c>
      <c r="AO48" s="133">
        <v>266.14251330000002</v>
      </c>
      <c r="AP48" s="133">
        <v>3266.2404423000007</v>
      </c>
      <c r="AQ48" s="133">
        <v>2110.9892999999997</v>
      </c>
      <c r="AR48" s="133">
        <v>127.73281619999997</v>
      </c>
      <c r="AS48" s="133">
        <v>764.59183260000009</v>
      </c>
      <c r="AT48" s="133">
        <v>1388.9928548999999</v>
      </c>
      <c r="AU48" s="133">
        <v>4180.3952243721697</v>
      </c>
      <c r="AV48" s="133">
        <v>16.480740600000001</v>
      </c>
      <c r="AW48" s="133">
        <v>15.301003506000004</v>
      </c>
      <c r="AX48" s="133">
        <v>193.74287460000002</v>
      </c>
      <c r="AY48" s="133">
        <v>16.246670100000003</v>
      </c>
      <c r="AZ48" s="133">
        <v>1272.6075587999999</v>
      </c>
      <c r="BA48" s="133">
        <v>147.53399679999998</v>
      </c>
      <c r="BB48" s="133">
        <v>541.63228079999999</v>
      </c>
      <c r="BC48" s="133">
        <v>234.10316099999997</v>
      </c>
      <c r="BD48" s="133">
        <v>42.237422939999995</v>
      </c>
      <c r="BE48" s="133">
        <v>28.691327625</v>
      </c>
      <c r="BF48" s="133">
        <v>1288.7948947499999</v>
      </c>
      <c r="BG48" s="133">
        <v>773.35722453599999</v>
      </c>
      <c r="BH48" s="133">
        <v>748.56609108351006</v>
      </c>
      <c r="BI48" s="133">
        <v>12944.846000000001</v>
      </c>
      <c r="BJ48" s="133">
        <v>2015.8759908000002</v>
      </c>
      <c r="BK48" s="133">
        <v>12113.443227620999</v>
      </c>
      <c r="BL48" s="25"/>
      <c r="BM48" s="133">
        <v>448.62452100000002</v>
      </c>
      <c r="BN48" s="133">
        <v>318.18890549999998</v>
      </c>
      <c r="BO48" s="133">
        <v>615.80573580000009</v>
      </c>
      <c r="BP48" s="133">
        <v>21.6422673</v>
      </c>
      <c r="BQ48" s="133">
        <v>1334.2679493000003</v>
      </c>
      <c r="BR48" s="133">
        <v>141.00819393689605</v>
      </c>
      <c r="BS48" s="133">
        <v>2.8164669000000004</v>
      </c>
      <c r="BT48" s="133">
        <v>162.95117249999998</v>
      </c>
      <c r="BU48" s="133">
        <v>2602.2161835000002</v>
      </c>
      <c r="BV48" s="133">
        <v>2562.0377100000001</v>
      </c>
      <c r="BW48" s="133">
        <v>350.01378389999991</v>
      </c>
      <c r="BX48" s="133">
        <v>225.57319649999997</v>
      </c>
      <c r="BY48" s="133">
        <v>2670.4754960999999</v>
      </c>
      <c r="BZ48" s="133">
        <v>9681.9695347879788</v>
      </c>
      <c r="CA48" s="133">
        <v>12.371986800000002</v>
      </c>
      <c r="CB48" s="133">
        <v>19.454415780000005</v>
      </c>
      <c r="CC48" s="133">
        <v>13.396453500000002</v>
      </c>
      <c r="CD48" s="133">
        <v>7.371587700000001</v>
      </c>
      <c r="CE48" s="133">
        <v>544.26617010000007</v>
      </c>
      <c r="CF48" s="133">
        <v>54.0173664</v>
      </c>
      <c r="CG48" s="133">
        <v>140.4207753</v>
      </c>
      <c r="CH48" s="133">
        <v>299.69951339999994</v>
      </c>
      <c r="CI48" s="133">
        <v>59.437021262999998</v>
      </c>
      <c r="CJ48" s="133">
        <v>40.510135067999997</v>
      </c>
      <c r="CK48" s="133">
        <v>1345.8805526400001</v>
      </c>
      <c r="CL48" s="133">
        <v>244.33793490599999</v>
      </c>
      <c r="CM48" s="133">
        <v>216.45965868928607</v>
      </c>
      <c r="CN48" s="133">
        <v>18288.885000000002</v>
      </c>
      <c r="CO48" s="133">
        <v>2779.3864364000001</v>
      </c>
      <c r="CP48" s="133">
        <v>11874.108754250999</v>
      </c>
      <c r="CQ48" s="25"/>
      <c r="CR48" s="133">
        <v>657.80995259999997</v>
      </c>
      <c r="CS48" s="133">
        <v>246.5524455</v>
      </c>
      <c r="CT48" s="133">
        <v>475.5125877000001</v>
      </c>
      <c r="CU48" s="133">
        <v>160.86740069999999</v>
      </c>
      <c r="CV48" s="133">
        <v>2118.1318436000006</v>
      </c>
      <c r="CW48" s="133">
        <v>543.90581943047971</v>
      </c>
      <c r="CX48" s="133">
        <v>3.7037574000000002</v>
      </c>
      <c r="CY48" s="133">
        <v>125.8188816</v>
      </c>
      <c r="CZ48" s="133">
        <v>2109.3420969000003</v>
      </c>
      <c r="DA48" s="133">
        <v>1961.51079</v>
      </c>
      <c r="DB48" s="133">
        <v>85.416135899999986</v>
      </c>
      <c r="DC48" s="133">
        <v>1198.9863986999999</v>
      </c>
      <c r="DD48" s="133">
        <v>1339.3535783999998</v>
      </c>
      <c r="DE48" s="133">
        <v>6174.0502264306288</v>
      </c>
      <c r="DF48" s="133">
        <v>4.3373808</v>
      </c>
      <c r="DG48" s="133">
        <v>2.4314590320000007</v>
      </c>
      <c r="DH48" s="133">
        <v>4476.8498021999994</v>
      </c>
      <c r="DI48" s="133">
        <v>7.7722293000000002</v>
      </c>
      <c r="DJ48" s="133">
        <v>2442.9491717999999</v>
      </c>
      <c r="DK48" s="133"/>
      <c r="DL48" s="133">
        <v>354.94591470000006</v>
      </c>
      <c r="DM48" s="133">
        <v>165.1263951</v>
      </c>
      <c r="DN48" s="133">
        <v>100.146769476</v>
      </c>
      <c r="DO48" s="133">
        <v>5.9018426999999987</v>
      </c>
      <c r="DP48" s="133">
        <v>687.43022010000004</v>
      </c>
      <c r="DQ48" s="133">
        <v>620.03059559999986</v>
      </c>
      <c r="DR48" s="133">
        <v>638.05715439765731</v>
      </c>
      <c r="DS48" s="133">
        <v>14818.225000000002</v>
      </c>
      <c r="DT48" s="133">
        <v>4703.0971386000001</v>
      </c>
      <c r="DU48" s="133">
        <v>15600.009343308002</v>
      </c>
      <c r="DV48" s="39"/>
    </row>
    <row r="49" spans="1:126">
      <c r="A49" s="12" t="s">
        <v>154</v>
      </c>
      <c r="B49" s="133">
        <f t="shared" si="0"/>
        <v>212.62655128893897</v>
      </c>
      <c r="C49" s="133">
        <v>1523.0331960999997</v>
      </c>
      <c r="D49" s="133">
        <v>202.3467435</v>
      </c>
      <c r="E49" s="133">
        <v>279.23192550000005</v>
      </c>
      <c r="F49" s="133">
        <v>25.443197999999999</v>
      </c>
      <c r="G49" s="133">
        <v>1471.5039744000003</v>
      </c>
      <c r="H49" s="133">
        <v>374.55147120112434</v>
      </c>
      <c r="I49" s="133">
        <v>9.2423430000000018</v>
      </c>
      <c r="J49" s="133">
        <v>150.98103900000001</v>
      </c>
      <c r="K49" s="133">
        <v>1386.1875060000002</v>
      </c>
      <c r="L49" s="133">
        <v>1836.4005000000002</v>
      </c>
      <c r="M49" s="133">
        <v>124.3731555</v>
      </c>
      <c r="N49" s="133">
        <v>165.47983649999998</v>
      </c>
      <c r="O49" s="133">
        <v>788.005944</v>
      </c>
      <c r="P49" s="133">
        <v>2664.8056261552674</v>
      </c>
      <c r="Q49" s="133">
        <v>6.6898260000000001</v>
      </c>
      <c r="R49" s="133">
        <v>9.5785306649999988</v>
      </c>
      <c r="S49" s="133">
        <v>37.209595499999999</v>
      </c>
      <c r="T49" s="133">
        <v>5.8222890000000005</v>
      </c>
      <c r="U49" s="133">
        <v>874.61277750000011</v>
      </c>
      <c r="V49" s="133">
        <v>158.76534060000003</v>
      </c>
      <c r="W49" s="133">
        <v>361.82722290000004</v>
      </c>
      <c r="X49" s="133">
        <v>156.59612099999998</v>
      </c>
      <c r="Y49" s="133">
        <v>31.279797944999995</v>
      </c>
      <c r="Z49" s="133">
        <v>12.18418146</v>
      </c>
      <c r="AA49" s="133">
        <v>826.52026049999995</v>
      </c>
      <c r="AB49" s="133">
        <v>423.57927202399992</v>
      </c>
      <c r="AC49" s="133">
        <v>853.23850067490412</v>
      </c>
      <c r="AD49" s="133">
        <v>14261.557999999997</v>
      </c>
      <c r="AE49" s="133">
        <v>2412.9274624</v>
      </c>
      <c r="AF49" s="133">
        <v>6928.1855705700018</v>
      </c>
      <c r="AG49" s="25"/>
      <c r="AH49" s="133">
        <v>958.69009080000001</v>
      </c>
      <c r="AI49" s="133">
        <v>361.4179635000001</v>
      </c>
      <c r="AJ49" s="133">
        <v>789.48371700000007</v>
      </c>
      <c r="AK49" s="133">
        <v>44.4390705</v>
      </c>
      <c r="AL49" s="133">
        <v>1560.2576256</v>
      </c>
      <c r="AM49" s="133">
        <v>407.06159503187234</v>
      </c>
      <c r="AN49" s="133">
        <v>20.012553000000004</v>
      </c>
      <c r="AO49" s="133">
        <v>273.90374550000001</v>
      </c>
      <c r="AP49" s="133">
        <v>3496.9619520000001</v>
      </c>
      <c r="AQ49" s="133">
        <v>2256.16545</v>
      </c>
      <c r="AR49" s="133">
        <v>133.4629395</v>
      </c>
      <c r="AS49" s="133">
        <v>804.97528650000004</v>
      </c>
      <c r="AT49" s="133">
        <v>1440.958464</v>
      </c>
      <c r="AU49" s="133">
        <v>4368.2864487060988</v>
      </c>
      <c r="AV49" s="133">
        <v>17.946175499999999</v>
      </c>
      <c r="AW49" s="133">
        <v>17.070589305000002</v>
      </c>
      <c r="AX49" s="133">
        <v>194.04366300000001</v>
      </c>
      <c r="AY49" s="133">
        <v>17.339355000000005</v>
      </c>
      <c r="AZ49" s="133">
        <v>1313.3121209999999</v>
      </c>
      <c r="BA49" s="133">
        <v>151.68089819999997</v>
      </c>
      <c r="BB49" s="133">
        <v>575.29418700000008</v>
      </c>
      <c r="BC49" s="133">
        <v>241.19577899999996</v>
      </c>
      <c r="BD49" s="133">
        <v>45.145578059999998</v>
      </c>
      <c r="BE49" s="133">
        <v>30.305367180000005</v>
      </c>
      <c r="BF49" s="133">
        <v>1329.0710102999999</v>
      </c>
      <c r="BG49" s="133">
        <v>757.56638686199994</v>
      </c>
      <c r="BH49" s="133">
        <v>809.41750597030432</v>
      </c>
      <c r="BI49" s="133">
        <v>13216.871999999999</v>
      </c>
      <c r="BJ49" s="133">
        <v>1987.1244301999998</v>
      </c>
      <c r="BK49" s="133">
        <v>12827.210779845002</v>
      </c>
      <c r="BL49" s="25"/>
      <c r="BM49" s="133">
        <v>495.21494360000003</v>
      </c>
      <c r="BN49" s="133">
        <v>339.72953850000005</v>
      </c>
      <c r="BO49" s="133">
        <v>670.25316599999996</v>
      </c>
      <c r="BP49" s="133">
        <v>22.740399000000004</v>
      </c>
      <c r="BQ49" s="133">
        <v>1298.5574016</v>
      </c>
      <c r="BR49" s="133">
        <v>151.68556697263327</v>
      </c>
      <c r="BS49" s="133">
        <v>2.8519425000000007</v>
      </c>
      <c r="BT49" s="133">
        <v>175.54759200000004</v>
      </c>
      <c r="BU49" s="133">
        <v>2877.1807680000002</v>
      </c>
      <c r="BV49" s="133">
        <v>2734.2215999999999</v>
      </c>
      <c r="BW49" s="133">
        <v>363.09383550000007</v>
      </c>
      <c r="BX49" s="133">
        <v>243.0116865</v>
      </c>
      <c r="BY49" s="133">
        <v>2893.1573385000002</v>
      </c>
      <c r="BZ49" s="133">
        <v>10469.9740064695</v>
      </c>
      <c r="CA49" s="133">
        <v>12.760307999999998</v>
      </c>
      <c r="CB49" s="133">
        <v>19.169527904999999</v>
      </c>
      <c r="CC49" s="133">
        <v>14.479443000000003</v>
      </c>
      <c r="CD49" s="133">
        <v>8.0947350000000036</v>
      </c>
      <c r="CE49" s="133">
        <v>580.28548049999995</v>
      </c>
      <c r="CF49" s="133">
        <v>53.593723799999999</v>
      </c>
      <c r="CG49" s="133">
        <v>155.35637910000003</v>
      </c>
      <c r="CH49" s="133">
        <v>310.39494750000006</v>
      </c>
      <c r="CI49" s="133">
        <v>63.794754540000014</v>
      </c>
      <c r="CJ49" s="133">
        <v>42.944982795000008</v>
      </c>
      <c r="CK49" s="133">
        <v>1445.8513954500002</v>
      </c>
      <c r="CL49" s="133">
        <v>240.72490492199998</v>
      </c>
      <c r="CM49" s="133">
        <v>225.27048073927941</v>
      </c>
      <c r="CN49" s="133">
        <v>18517.019</v>
      </c>
      <c r="CO49" s="133">
        <v>2790.8819483999996</v>
      </c>
      <c r="CP49" s="133">
        <v>12819.563441190001</v>
      </c>
      <c r="CQ49" s="25"/>
      <c r="CR49" s="133">
        <v>672.76775670000006</v>
      </c>
      <c r="CS49" s="133">
        <v>253.51321050000007</v>
      </c>
      <c r="CT49" s="133">
        <v>495.40689000000003</v>
      </c>
      <c r="CU49" s="133">
        <v>165.23278200000001</v>
      </c>
      <c r="CV49" s="133">
        <v>2090.3667456000003</v>
      </c>
      <c r="CW49" s="133">
        <v>577.46381493594799</v>
      </c>
      <c r="CX49" s="133">
        <v>4.3513470000000014</v>
      </c>
      <c r="CY49" s="133">
        <v>132.7069755</v>
      </c>
      <c r="CZ49" s="133">
        <v>2246.4381060000001</v>
      </c>
      <c r="DA49" s="133">
        <v>2100.0771</v>
      </c>
      <c r="DB49" s="133">
        <v>85.8850245</v>
      </c>
      <c r="DC49" s="133">
        <v>1244.0765204999998</v>
      </c>
      <c r="DD49" s="133">
        <v>1406.4175125000004</v>
      </c>
      <c r="DE49" s="133">
        <v>6618.3921557301292</v>
      </c>
      <c r="DF49" s="133">
        <v>4.9638599999999995</v>
      </c>
      <c r="DG49" s="133">
        <v>2.8572137549999996</v>
      </c>
      <c r="DH49" s="133">
        <v>4557.5885520000002</v>
      </c>
      <c r="DI49" s="133">
        <v>10.512909000000002</v>
      </c>
      <c r="DJ49" s="133">
        <v>2562.8807654999996</v>
      </c>
      <c r="DK49" s="133"/>
      <c r="DL49" s="133">
        <v>384.29588340000004</v>
      </c>
      <c r="DM49" s="133">
        <v>170.811432</v>
      </c>
      <c r="DN49" s="133">
        <v>106.70767717500001</v>
      </c>
      <c r="DO49" s="133">
        <v>5.0563289700000009</v>
      </c>
      <c r="DP49" s="133">
        <v>689.36949180000011</v>
      </c>
      <c r="DQ49" s="133">
        <v>665.80275220399983</v>
      </c>
      <c r="DR49" s="133">
        <v>675.93292492991384</v>
      </c>
      <c r="DS49" s="133">
        <v>14989.96</v>
      </c>
      <c r="DT49" s="133">
        <v>4615.6226843999993</v>
      </c>
      <c r="DU49" s="133">
        <v>16244.853698699999</v>
      </c>
      <c r="DV49" s="39"/>
    </row>
    <row r="50" spans="1:126">
      <c r="A50" s="12" t="s">
        <v>155</v>
      </c>
      <c r="B50" s="133">
        <f t="shared" si="0"/>
        <v>213.89155811428844</v>
      </c>
      <c r="C50" s="133">
        <v>1511.1663689000002</v>
      </c>
      <c r="D50" s="133">
        <v>198.83237919999999</v>
      </c>
      <c r="E50" s="133">
        <v>275.59826839999999</v>
      </c>
      <c r="F50" s="133">
        <v>24.528758800000006</v>
      </c>
      <c r="G50" s="133">
        <v>1596.5238652</v>
      </c>
      <c r="H50" s="133">
        <v>368.45295078284477</v>
      </c>
      <c r="I50" s="133">
        <v>9.1214032000000014</v>
      </c>
      <c r="J50" s="133">
        <v>149.61943359999998</v>
      </c>
      <c r="K50" s="133">
        <v>1364.6545094000003</v>
      </c>
      <c r="L50" s="133">
        <v>1808.4047800000001</v>
      </c>
      <c r="M50" s="133">
        <v>120.423394</v>
      </c>
      <c r="N50" s="133">
        <v>160.97233880000002</v>
      </c>
      <c r="O50" s="133">
        <v>770.78743559999998</v>
      </c>
      <c r="P50" s="133">
        <v>2854.8486436498147</v>
      </c>
      <c r="Q50" s="133">
        <v>6.5412984000000005</v>
      </c>
      <c r="R50" s="133">
        <v>9.4898452740000021</v>
      </c>
      <c r="S50" s="133">
        <v>37.28606700000001</v>
      </c>
      <c r="T50" s="133">
        <v>5.7785910000000014</v>
      </c>
      <c r="U50" s="133">
        <v>856.07410979999997</v>
      </c>
      <c r="V50" s="133">
        <v>167.12974000000003</v>
      </c>
      <c r="W50" s="133">
        <v>364.93775240000002</v>
      </c>
      <c r="X50" s="133">
        <v>152.20397919999996</v>
      </c>
      <c r="Y50" s="133">
        <v>31.592894787999995</v>
      </c>
      <c r="Z50" s="133">
        <v>11.960906230000001</v>
      </c>
      <c r="AA50" s="133">
        <v>813.2968825800001</v>
      </c>
      <c r="AB50" s="133">
        <v>444.82524720799995</v>
      </c>
      <c r="AC50" s="133">
        <v>846.00326764015131</v>
      </c>
      <c r="AD50" s="133">
        <v>14377.251</v>
      </c>
      <c r="AE50" s="133">
        <v>2282.0933732999997</v>
      </c>
      <c r="AF50" s="133">
        <v>6807.1672752720006</v>
      </c>
      <c r="AG50" s="25"/>
      <c r="AH50" s="133">
        <v>939.52490380000017</v>
      </c>
      <c r="AI50" s="133">
        <v>354.87320960000005</v>
      </c>
      <c r="AJ50" s="133">
        <v>798.53577440000004</v>
      </c>
      <c r="AK50" s="133">
        <v>44.967540799999995</v>
      </c>
      <c r="AL50" s="133">
        <v>1693.9035886000004</v>
      </c>
      <c r="AM50" s="133">
        <v>404.48168692956745</v>
      </c>
      <c r="AN50" s="133">
        <v>19.6882868</v>
      </c>
      <c r="AO50" s="133">
        <v>262.81542560000003</v>
      </c>
      <c r="AP50" s="133">
        <v>3471.0014430000006</v>
      </c>
      <c r="AQ50" s="133">
        <v>2212.7396199999998</v>
      </c>
      <c r="AR50" s="133">
        <v>129.17065980000001</v>
      </c>
      <c r="AS50" s="133">
        <v>787.29166880000014</v>
      </c>
      <c r="AT50" s="133">
        <v>1419.7615068000002</v>
      </c>
      <c r="AU50" s="133">
        <v>4698.3227496917389</v>
      </c>
      <c r="AV50" s="133">
        <v>17.941942200000003</v>
      </c>
      <c r="AW50" s="133">
        <v>17.343244646000002</v>
      </c>
      <c r="AX50" s="133">
        <v>188.55747819999999</v>
      </c>
      <c r="AY50" s="133">
        <v>17.226973400000006</v>
      </c>
      <c r="AZ50" s="133">
        <v>1280.0994570000003</v>
      </c>
      <c r="BA50" s="133">
        <v>156.20071000000002</v>
      </c>
      <c r="BB50" s="133">
        <v>569.9320328</v>
      </c>
      <c r="BC50" s="133">
        <v>233.77703440000002</v>
      </c>
      <c r="BD50" s="133">
        <v>44.608457711999996</v>
      </c>
      <c r="BE50" s="133">
        <v>28.895019972</v>
      </c>
      <c r="BF50" s="133">
        <v>1303.17485298</v>
      </c>
      <c r="BG50" s="133">
        <v>782.18835001199989</v>
      </c>
      <c r="BH50" s="133">
        <v>792.57837230674977</v>
      </c>
      <c r="BI50" s="133">
        <v>13356.237999999998</v>
      </c>
      <c r="BJ50" s="133">
        <v>1953.7784954999997</v>
      </c>
      <c r="BK50" s="133">
        <v>12632.469596110001</v>
      </c>
      <c r="BL50" s="25"/>
      <c r="BM50" s="134">
        <v>491.83007859999998</v>
      </c>
      <c r="BN50" s="134">
        <v>331.09938679999999</v>
      </c>
      <c r="BO50" s="134">
        <v>671.22358940000004</v>
      </c>
      <c r="BP50" s="134">
        <v>22.104082000000002</v>
      </c>
      <c r="BQ50" s="134">
        <v>1424.3642576000002</v>
      </c>
      <c r="BR50" s="134">
        <v>153.39912970104035</v>
      </c>
      <c r="BS50" s="134">
        <v>2.7444144000000006</v>
      </c>
      <c r="BT50" s="134">
        <v>168.01766800000001</v>
      </c>
      <c r="BU50" s="134">
        <v>2868.1217656000003</v>
      </c>
      <c r="BV50" s="134">
        <v>2702.7819000000004</v>
      </c>
      <c r="BW50" s="134">
        <v>363.3484764000001</v>
      </c>
      <c r="BX50" s="134">
        <v>229.31292020000001</v>
      </c>
      <c r="BY50" s="134">
        <v>2842.3584644000007</v>
      </c>
      <c r="BZ50" s="134">
        <v>11468.676325524042</v>
      </c>
      <c r="CA50" s="134">
        <v>13.226922800000002</v>
      </c>
      <c r="CB50" s="134">
        <v>18.989327084000003</v>
      </c>
      <c r="CC50" s="134">
        <v>13.999621999999999</v>
      </c>
      <c r="CD50" s="134">
        <v>7.9234974000000014</v>
      </c>
      <c r="CE50" s="134">
        <v>572.3336346000001</v>
      </c>
      <c r="CF50" s="134">
        <v>56.992836000000004</v>
      </c>
      <c r="CG50" s="134">
        <v>162.77727439999998</v>
      </c>
      <c r="CH50" s="134">
        <v>306.74825999999996</v>
      </c>
      <c r="CI50" s="134">
        <v>63.439337051999999</v>
      </c>
      <c r="CJ50" s="134">
        <v>41.913902394000004</v>
      </c>
      <c r="CK50" s="134">
        <v>1433.7029543200003</v>
      </c>
      <c r="CL50" s="134">
        <v>254.81079053599996</v>
      </c>
      <c r="CM50" s="134">
        <v>223.9415909322986</v>
      </c>
      <c r="CN50" s="134">
        <v>18776.233</v>
      </c>
      <c r="CO50" s="134">
        <v>2827.7848170000002</v>
      </c>
      <c r="CP50" s="134">
        <v>12673.390124850004</v>
      </c>
      <c r="CQ50" s="25"/>
      <c r="CR50" s="133">
        <v>662.33280179999997</v>
      </c>
      <c r="CS50" s="133">
        <v>248.89795840000002</v>
      </c>
      <c r="CT50" s="133">
        <v>485.8812504</v>
      </c>
      <c r="CU50" s="133">
        <v>156.53042859999999</v>
      </c>
      <c r="CV50" s="133">
        <v>2251.9106638000003</v>
      </c>
      <c r="CW50" s="133">
        <v>565.66891793769241</v>
      </c>
      <c r="CX50" s="133">
        <v>4.2376334</v>
      </c>
      <c r="CY50" s="133">
        <v>132.49681899999999</v>
      </c>
      <c r="CZ50" s="133">
        <v>2213.5989148000003</v>
      </c>
      <c r="DA50" s="133">
        <v>2071.6332000000002</v>
      </c>
      <c r="DB50" s="133">
        <v>70.546548799999997</v>
      </c>
      <c r="DC50" s="133">
        <v>1181.213943</v>
      </c>
      <c r="DD50" s="133">
        <v>1340.3533416</v>
      </c>
      <c r="DE50" s="133">
        <v>6889.3705302096178</v>
      </c>
      <c r="DF50" s="133">
        <v>4.8604556000000008</v>
      </c>
      <c r="DG50" s="133">
        <v>3.019399838</v>
      </c>
      <c r="DH50" s="133">
        <v>4556.3396242000008</v>
      </c>
      <c r="DI50" s="133">
        <v>10.587977400000002</v>
      </c>
      <c r="DJ50" s="133">
        <v>2506.8793386000002</v>
      </c>
      <c r="DK50" s="133"/>
      <c r="DL50" s="133">
        <v>377.49132720000011</v>
      </c>
      <c r="DM50" s="133">
        <v>166.44007379999999</v>
      </c>
      <c r="DN50" s="133">
        <v>108.552547194</v>
      </c>
      <c r="DO50" s="133">
        <v>4.7123993280000009</v>
      </c>
      <c r="DP50" s="133">
        <v>667.45323918000008</v>
      </c>
      <c r="DQ50" s="133">
        <v>687.93431265999982</v>
      </c>
      <c r="DR50" s="133">
        <v>684.27856632288388</v>
      </c>
      <c r="DS50" s="133">
        <v>15098.837</v>
      </c>
      <c r="DT50" s="133">
        <v>4578.0186166000003</v>
      </c>
      <c r="DU50" s="133">
        <v>15934.235093140003</v>
      </c>
      <c r="DV50" s="39"/>
    </row>
    <row r="51" spans="1:126">
      <c r="A51" s="12" t="s">
        <v>156</v>
      </c>
      <c r="B51" s="133">
        <f t="shared" si="0"/>
        <v>216.57986328766253</v>
      </c>
      <c r="C51" s="133">
        <v>1577.7462943999999</v>
      </c>
      <c r="D51" s="133">
        <v>201.58551760000003</v>
      </c>
      <c r="E51" s="133">
        <v>279.27947079999996</v>
      </c>
      <c r="F51" s="133">
        <v>24.639023600000005</v>
      </c>
      <c r="G51" s="133">
        <v>1599.9596388</v>
      </c>
      <c r="H51" s="133">
        <v>375.97284807801464</v>
      </c>
      <c r="I51" s="133">
        <v>9.3227833000000011</v>
      </c>
      <c r="J51" s="133">
        <v>152.21483410000002</v>
      </c>
      <c r="K51" s="133">
        <v>1387.6370850999997</v>
      </c>
      <c r="L51" s="133">
        <v>1836.0961100000004</v>
      </c>
      <c r="M51" s="133">
        <v>120.02985840000001</v>
      </c>
      <c r="N51" s="133">
        <v>160.84005490000001</v>
      </c>
      <c r="O51" s="133">
        <v>776.78774239999996</v>
      </c>
      <c r="P51" s="133">
        <v>3025.7417653951306</v>
      </c>
      <c r="Q51" s="133">
        <v>6.545926500000002</v>
      </c>
      <c r="R51" s="133">
        <v>9.7506513960000021</v>
      </c>
      <c r="S51" s="133">
        <v>38.207451300000002</v>
      </c>
      <c r="T51" s="133">
        <v>5.828274200000001</v>
      </c>
      <c r="U51" s="133">
        <v>865.0411177000002</v>
      </c>
      <c r="V51" s="133">
        <v>174.06897059999994</v>
      </c>
      <c r="W51" s="133">
        <v>388.8340925</v>
      </c>
      <c r="X51" s="133">
        <v>152.3297924</v>
      </c>
      <c r="Y51" s="133">
        <v>32.719688048999998</v>
      </c>
      <c r="Z51" s="133">
        <v>12.089438946</v>
      </c>
      <c r="AA51" s="133">
        <v>805.30019104999997</v>
      </c>
      <c r="AB51" s="133">
        <v>435.27609675000008</v>
      </c>
      <c r="AC51" s="133">
        <v>862.10037174721174</v>
      </c>
      <c r="AD51" s="133">
        <v>14514.808999999997</v>
      </c>
      <c r="AE51" s="133">
        <v>2230.840502</v>
      </c>
      <c r="AF51" s="133">
        <v>6876.2450117409999</v>
      </c>
      <c r="AG51" s="25"/>
      <c r="AH51" s="133">
        <v>963.05670719999978</v>
      </c>
      <c r="AI51" s="133">
        <v>364.15329529999997</v>
      </c>
      <c r="AJ51" s="133">
        <v>804.3676895000001</v>
      </c>
      <c r="AK51" s="133">
        <v>44.774583700000022</v>
      </c>
      <c r="AL51" s="133">
        <v>1699.0394004000002</v>
      </c>
      <c r="AM51" s="133">
        <v>417.83064300071436</v>
      </c>
      <c r="AN51" s="133">
        <v>20.077522900000002</v>
      </c>
      <c r="AO51" s="133">
        <v>260.04460339999997</v>
      </c>
      <c r="AP51" s="133">
        <v>3513.8388359</v>
      </c>
      <c r="AQ51" s="133">
        <v>2243.4726099999998</v>
      </c>
      <c r="AR51" s="133">
        <v>127.95751670000003</v>
      </c>
      <c r="AS51" s="133">
        <v>739.53678880000007</v>
      </c>
      <c r="AT51" s="133">
        <v>1423.4906814999997</v>
      </c>
      <c r="AU51" s="133">
        <v>5022.1370915245407</v>
      </c>
      <c r="AV51" s="133">
        <v>18.320781500000006</v>
      </c>
      <c r="AW51" s="133">
        <v>17.935760482999999</v>
      </c>
      <c r="AX51" s="133">
        <v>190.67229180000001</v>
      </c>
      <c r="AY51" s="133">
        <v>17.261602600000003</v>
      </c>
      <c r="AZ51" s="133">
        <v>1330.9302763000003</v>
      </c>
      <c r="BA51" s="133">
        <v>162.3323345</v>
      </c>
      <c r="BB51" s="133">
        <v>594.59924649999994</v>
      </c>
      <c r="BC51" s="133">
        <v>234.22586210000006</v>
      </c>
      <c r="BD51" s="133">
        <v>45.935517437000009</v>
      </c>
      <c r="BE51" s="133">
        <v>28.441877646999998</v>
      </c>
      <c r="BF51" s="133">
        <v>1305.9875618900003</v>
      </c>
      <c r="BG51" s="133">
        <v>767.46999034800001</v>
      </c>
      <c r="BH51" s="133">
        <v>815.64745972738547</v>
      </c>
      <c r="BI51" s="133">
        <v>13546.460999999999</v>
      </c>
      <c r="BJ51" s="133">
        <v>1966.1618679999999</v>
      </c>
      <c r="BK51" s="133">
        <v>12731.425659457002</v>
      </c>
      <c r="BL51" s="25"/>
      <c r="BM51" s="134">
        <v>526.7283263999999</v>
      </c>
      <c r="BN51" s="134">
        <v>325.60766569999998</v>
      </c>
      <c r="BO51" s="134">
        <v>675.54742750000003</v>
      </c>
      <c r="BP51" s="134">
        <v>23.106618300000004</v>
      </c>
      <c r="BQ51" s="134">
        <v>1429.9263396000001</v>
      </c>
      <c r="BR51" s="134">
        <v>154.19731468581102</v>
      </c>
      <c r="BS51" s="134">
        <v>2.7467221000000008</v>
      </c>
      <c r="BT51" s="134">
        <v>171.37380670000002</v>
      </c>
      <c r="BU51" s="134">
        <v>2885.4611427</v>
      </c>
      <c r="BV51" s="134">
        <v>2671.3853500000005</v>
      </c>
      <c r="BW51" s="134">
        <v>359.64090300000009</v>
      </c>
      <c r="BX51" s="134">
        <v>234.35421360000004</v>
      </c>
      <c r="BY51" s="134">
        <v>2819.5933850999995</v>
      </c>
      <c r="BZ51" s="134">
        <v>11993.393438354378</v>
      </c>
      <c r="CA51" s="134">
        <v>13.144309700000003</v>
      </c>
      <c r="CB51" s="134">
        <v>19.926168579000006</v>
      </c>
      <c r="CC51" s="134">
        <v>13.9791525</v>
      </c>
      <c r="CD51" s="134">
        <v>8.0359200000000026</v>
      </c>
      <c r="CE51" s="134">
        <v>561.36258480000015</v>
      </c>
      <c r="CF51" s="134">
        <v>59.132948699999986</v>
      </c>
      <c r="CG51" s="134">
        <v>168.13217610000001</v>
      </c>
      <c r="CH51" s="134">
        <v>310.88630670000003</v>
      </c>
      <c r="CI51" s="134">
        <v>64.606285575000001</v>
      </c>
      <c r="CJ51" s="134">
        <v>42.839802028000001</v>
      </c>
      <c r="CK51" s="134">
        <v>1460.8703214299999</v>
      </c>
      <c r="CL51" s="134">
        <v>237.368061657</v>
      </c>
      <c r="CM51" s="134">
        <v>224.29264766625363</v>
      </c>
      <c r="CN51" s="134">
        <v>19008.945</v>
      </c>
      <c r="CO51" s="134">
        <v>2841.5487111000002</v>
      </c>
      <c r="CP51" s="134">
        <v>12664.468086011999</v>
      </c>
      <c r="CQ51" s="25"/>
      <c r="CR51" s="133">
        <v>661.53348799999992</v>
      </c>
      <c r="CS51" s="133">
        <v>243.43591929999999</v>
      </c>
      <c r="CT51" s="133">
        <v>475.45525170000002</v>
      </c>
      <c r="CU51" s="133">
        <v>156.73392300000006</v>
      </c>
      <c r="CV51" s="133">
        <v>2283.7957127999998</v>
      </c>
      <c r="CW51" s="133">
        <v>585.72586672185264</v>
      </c>
      <c r="CX51" s="133">
        <v>4.4242204000000012</v>
      </c>
      <c r="CY51" s="133">
        <v>132.23664410000001</v>
      </c>
      <c r="CZ51" s="133">
        <v>2257.2441678999999</v>
      </c>
      <c r="DA51" s="133">
        <v>2062.1063600000002</v>
      </c>
      <c r="DB51" s="133">
        <v>63.91904700000002</v>
      </c>
      <c r="DC51" s="133">
        <v>1169.7955710000001</v>
      </c>
      <c r="DD51" s="133">
        <v>1310.2455949999999</v>
      </c>
      <c r="DE51" s="133">
        <v>7322.9214945970571</v>
      </c>
      <c r="DF51" s="133">
        <v>4.8260164000000003</v>
      </c>
      <c r="DG51" s="133">
        <v>3.0274882160000005</v>
      </c>
      <c r="DH51" s="133">
        <v>4621.8560397000001</v>
      </c>
      <c r="DI51" s="133">
        <v>10.486875600000001</v>
      </c>
      <c r="DJ51" s="133">
        <v>2515.5331460000002</v>
      </c>
      <c r="DK51" s="133"/>
      <c r="DL51" s="133">
        <v>402.05700149999996</v>
      </c>
      <c r="DM51" s="133">
        <v>167.76545540000004</v>
      </c>
      <c r="DN51" s="133">
        <v>113.68184991300001</v>
      </c>
      <c r="DO51" s="133">
        <v>4.6256318060000003</v>
      </c>
      <c r="DP51" s="133">
        <v>663.85259686999996</v>
      </c>
      <c r="DQ51" s="133">
        <v>660.03039157500007</v>
      </c>
      <c r="DR51" s="133">
        <v>711.72759190417173</v>
      </c>
      <c r="DS51" s="133">
        <v>15097.284999999998</v>
      </c>
      <c r="DT51" s="133">
        <v>4564.2553417999998</v>
      </c>
      <c r="DU51" s="133">
        <v>15981.251799304999</v>
      </c>
      <c r="DV51" s="39"/>
    </row>
    <row r="52" spans="1:126">
      <c r="A52" s="12" t="s">
        <v>157</v>
      </c>
      <c r="B52" s="133">
        <f t="shared" si="0"/>
        <v>208.157481966044</v>
      </c>
      <c r="C52" s="133">
        <v>1501.0609544000001</v>
      </c>
      <c r="D52" s="133">
        <v>191.77557529999999</v>
      </c>
      <c r="E52" s="133">
        <v>266.31520269999999</v>
      </c>
      <c r="F52" s="133">
        <v>23.1891459</v>
      </c>
      <c r="G52" s="133">
        <v>1580.7695474999998</v>
      </c>
      <c r="H52" s="133">
        <v>350.90285431403311</v>
      </c>
      <c r="I52" s="133">
        <v>8.858656400000001</v>
      </c>
      <c r="J52" s="133">
        <v>144.78063499999999</v>
      </c>
      <c r="K52" s="133">
        <v>1323.6470733000001</v>
      </c>
      <c r="L52" s="133">
        <v>1744.2192700000001</v>
      </c>
      <c r="M52" s="133">
        <v>112.21526960000003</v>
      </c>
      <c r="N52" s="133">
        <v>150.24087300000002</v>
      </c>
      <c r="O52" s="133">
        <v>735.95048389999999</v>
      </c>
      <c r="P52" s="133">
        <v>2849.8180710041142</v>
      </c>
      <c r="Q52" s="133">
        <v>6.1538358000000013</v>
      </c>
      <c r="R52" s="133">
        <v>9.3416450200000014</v>
      </c>
      <c r="S52" s="133">
        <v>36.302149900000003</v>
      </c>
      <c r="T52" s="133">
        <v>5.5877841000000004</v>
      </c>
      <c r="U52" s="133">
        <v>815.6383357000002</v>
      </c>
      <c r="V52" s="133">
        <v>171.3612368</v>
      </c>
      <c r="W52" s="133">
        <v>363.7889151</v>
      </c>
      <c r="X52" s="133">
        <v>142.78311550000004</v>
      </c>
      <c r="Y52" s="133">
        <v>31.93140857800001</v>
      </c>
      <c r="Z52" s="133">
        <v>11.635725014</v>
      </c>
      <c r="AA52" s="133">
        <v>757.13589110999999</v>
      </c>
      <c r="AB52" s="133">
        <v>416.18562541800003</v>
      </c>
      <c r="AC52" s="133">
        <v>825.20669291338572</v>
      </c>
      <c r="AD52" s="133">
        <v>14600.535999999998</v>
      </c>
      <c r="AE52" s="133">
        <v>2127.3892388999998</v>
      </c>
      <c r="AF52" s="133">
        <v>6517.7020758219996</v>
      </c>
      <c r="AG52" s="25"/>
      <c r="AH52" s="133">
        <v>909.79952640000022</v>
      </c>
      <c r="AI52" s="133">
        <v>346.03046109999997</v>
      </c>
      <c r="AJ52" s="133">
        <v>766.67117429999985</v>
      </c>
      <c r="AK52" s="133">
        <v>42.706861499999995</v>
      </c>
      <c r="AL52" s="133">
        <v>1662.7180910999998</v>
      </c>
      <c r="AM52" s="133">
        <v>388.54959355610816</v>
      </c>
      <c r="AN52" s="133">
        <v>19.052857500000005</v>
      </c>
      <c r="AO52" s="133">
        <v>241.44582140000003</v>
      </c>
      <c r="AP52" s="133">
        <v>3350.3177088000002</v>
      </c>
      <c r="AQ52" s="133">
        <v>2119.6896900000002</v>
      </c>
      <c r="AR52" s="133">
        <v>121.29739520000003</v>
      </c>
      <c r="AS52" s="133">
        <v>712.98586130000012</v>
      </c>
      <c r="AT52" s="133">
        <v>1319.9303167</v>
      </c>
      <c r="AU52" s="133">
        <v>4773.496876428464</v>
      </c>
      <c r="AV52" s="133">
        <v>17.101718400000003</v>
      </c>
      <c r="AW52" s="133">
        <v>16.550592756000004</v>
      </c>
      <c r="AX52" s="133">
        <v>183.79393010000004</v>
      </c>
      <c r="AY52" s="133">
        <v>16.770731000000001</v>
      </c>
      <c r="AZ52" s="133">
        <v>1251.2430525000002</v>
      </c>
      <c r="BA52" s="133">
        <v>158.08510639999997</v>
      </c>
      <c r="BB52" s="133">
        <v>553.18599700000004</v>
      </c>
      <c r="BC52" s="133">
        <v>219.51316270000007</v>
      </c>
      <c r="BD52" s="133">
        <v>45.651584718999999</v>
      </c>
      <c r="BE52" s="133">
        <v>25.890024165999993</v>
      </c>
      <c r="BF52" s="133">
        <v>1229.7128491800004</v>
      </c>
      <c r="BG52" s="133">
        <v>732.01836384000012</v>
      </c>
      <c r="BH52" s="133">
        <v>777.64862204724409</v>
      </c>
      <c r="BI52" s="133">
        <v>13598.489</v>
      </c>
      <c r="BJ52" s="133">
        <v>1875.4262594999998</v>
      </c>
      <c r="BK52" s="133">
        <v>12046.355793321001</v>
      </c>
      <c r="BL52" s="25"/>
      <c r="BM52" s="134">
        <v>487.35954960000004</v>
      </c>
      <c r="BN52" s="134">
        <v>312.27080040000004</v>
      </c>
      <c r="BO52" s="134">
        <v>622.13930689999995</v>
      </c>
      <c r="BP52" s="134">
        <v>21.4035005</v>
      </c>
      <c r="BQ52" s="134">
        <v>1357.0852910999999</v>
      </c>
      <c r="BR52" s="134">
        <v>136.87773245865034</v>
      </c>
      <c r="BS52" s="134">
        <v>2.8502864000000003</v>
      </c>
      <c r="BT52" s="134">
        <v>163.94417300000001</v>
      </c>
      <c r="BU52" s="134">
        <v>2648.2133218000004</v>
      </c>
      <c r="BV52" s="134">
        <v>2472.9186</v>
      </c>
      <c r="BW52" s="134">
        <v>346.04521850000003</v>
      </c>
      <c r="BX52" s="134">
        <v>215.82170450000001</v>
      </c>
      <c r="BY52" s="134">
        <v>2600.7914710000005</v>
      </c>
      <c r="BZ52" s="134">
        <v>11109.168672863021</v>
      </c>
      <c r="CA52" s="134">
        <v>13.032892400000003</v>
      </c>
      <c r="CB52" s="134">
        <v>18.492529563000005</v>
      </c>
      <c r="CC52" s="134">
        <v>12.5870081</v>
      </c>
      <c r="CD52" s="134">
        <v>7.4261345000000007</v>
      </c>
      <c r="CE52" s="134">
        <v>525.05775100000017</v>
      </c>
      <c r="CF52" s="134">
        <v>56.447071200000003</v>
      </c>
      <c r="CG52" s="134">
        <v>157.91858289999999</v>
      </c>
      <c r="CH52" s="134">
        <v>288.27632210000013</v>
      </c>
      <c r="CI52" s="134">
        <v>60.066939810000022</v>
      </c>
      <c r="CJ52" s="134">
        <v>38.811392785999992</v>
      </c>
      <c r="CK52" s="134">
        <v>1351.26586363</v>
      </c>
      <c r="CL52" s="134">
        <v>228.39853746200006</v>
      </c>
      <c r="CM52" s="134">
        <v>206.77952755905508</v>
      </c>
      <c r="CN52" s="134">
        <v>19163.469999999998</v>
      </c>
      <c r="CO52" s="134">
        <v>2635.6347809999993</v>
      </c>
      <c r="CP52" s="134">
        <v>11721.415216889001</v>
      </c>
      <c r="CQ52" s="25"/>
      <c r="CR52" s="133">
        <v>629.39751440000009</v>
      </c>
      <c r="CS52" s="133">
        <v>217.84557650000002</v>
      </c>
      <c r="CT52" s="133">
        <v>469.90302259999987</v>
      </c>
      <c r="CU52" s="133">
        <v>144.64254789999998</v>
      </c>
      <c r="CV52" s="133">
        <v>2224.7685701999999</v>
      </c>
      <c r="CW52" s="133">
        <v>543.95090544541404</v>
      </c>
      <c r="CX52" s="133">
        <v>4.4177331000000004</v>
      </c>
      <c r="CY52" s="133">
        <v>124.8233597</v>
      </c>
      <c r="CZ52" s="133">
        <v>2110.6465661000002</v>
      </c>
      <c r="DA52" s="133">
        <v>1931.6382500000002</v>
      </c>
      <c r="DB52" s="133">
        <v>54.768927800000007</v>
      </c>
      <c r="DC52" s="133">
        <v>1116.9380633000001</v>
      </c>
      <c r="DD52" s="133">
        <v>1218.6344690000001</v>
      </c>
      <c r="DE52" s="133">
        <v>7292.0039616029271</v>
      </c>
      <c r="DF52" s="133">
        <v>4.5421168999999999</v>
      </c>
      <c r="DG52" s="133">
        <v>2.8645589139999998</v>
      </c>
      <c r="DH52" s="133">
        <v>4487.5366561000001</v>
      </c>
      <c r="DI52" s="133">
        <v>10.136225600000001</v>
      </c>
      <c r="DJ52" s="133">
        <v>2333.7067753000001</v>
      </c>
      <c r="DK52" s="133"/>
      <c r="DL52" s="133">
        <v>369.74006029999998</v>
      </c>
      <c r="DM52" s="133">
        <v>154.79563910000005</v>
      </c>
      <c r="DN52" s="133">
        <v>109.016360707</v>
      </c>
      <c r="DO52" s="133">
        <v>4.2606300359999985</v>
      </c>
      <c r="DP52" s="133">
        <v>610.32042147000004</v>
      </c>
      <c r="DQ52" s="133">
        <v>609.05562180400011</v>
      </c>
      <c r="DR52" s="133">
        <v>697.20472440944877</v>
      </c>
      <c r="DS52" s="133">
        <v>15081.757000000001</v>
      </c>
      <c r="DT52" s="133">
        <v>4160.2053167999993</v>
      </c>
      <c r="DU52" s="133">
        <v>15111.437900126999</v>
      </c>
      <c r="DV52" s="39"/>
    </row>
    <row r="53" spans="1:126">
      <c r="A53" s="12" t="s">
        <v>158</v>
      </c>
      <c r="B53" s="133">
        <f t="shared" si="0"/>
        <v>210.62276460432315</v>
      </c>
      <c r="C53" s="133">
        <v>1608.7218896999998</v>
      </c>
      <c r="D53" s="133">
        <v>195.60681239999997</v>
      </c>
      <c r="E53" s="133">
        <v>272.9326772</v>
      </c>
      <c r="F53" s="133">
        <v>23.730812700000001</v>
      </c>
      <c r="G53" s="133">
        <v>1609.1825406</v>
      </c>
      <c r="H53" s="133">
        <v>356.35606400000006</v>
      </c>
      <c r="I53" s="133">
        <v>9.1675325000000001</v>
      </c>
      <c r="J53" s="133">
        <v>148.22643859999999</v>
      </c>
      <c r="K53" s="133">
        <v>1358.5973125999997</v>
      </c>
      <c r="L53" s="133">
        <v>1777.3787500000001</v>
      </c>
      <c r="M53" s="133">
        <v>112.64892879999999</v>
      </c>
      <c r="N53" s="133">
        <v>151.22954050000001</v>
      </c>
      <c r="O53" s="133">
        <v>749.30225519999988</v>
      </c>
      <c r="P53" s="133">
        <v>2760.7023823494897</v>
      </c>
      <c r="Q53" s="133">
        <v>6.2905844000000002</v>
      </c>
      <c r="R53" s="133">
        <v>9.551863259000001</v>
      </c>
      <c r="S53" s="133">
        <v>37.970155599999998</v>
      </c>
      <c r="T53" s="133">
        <v>5.7528270999999984</v>
      </c>
      <c r="U53" s="133">
        <v>831.37706219999995</v>
      </c>
      <c r="V53" s="133">
        <v>174.44432569999998</v>
      </c>
      <c r="W53" s="133">
        <v>370.85360209999999</v>
      </c>
      <c r="X53" s="133">
        <v>144.57973849999999</v>
      </c>
      <c r="Y53" s="133">
        <v>33.397422462000002</v>
      </c>
      <c r="Z53" s="133">
        <v>11.966243862000001</v>
      </c>
      <c r="AA53" s="133">
        <v>763.89504255999998</v>
      </c>
      <c r="AB53" s="133">
        <v>428.2956574289999</v>
      </c>
      <c r="AC53" s="133">
        <v>844.68553144685529</v>
      </c>
      <c r="AD53" s="133">
        <v>14726.694</v>
      </c>
      <c r="AE53" s="133">
        <v>2189.0014047</v>
      </c>
      <c r="AF53" s="133">
        <v>6643.6020004430002</v>
      </c>
      <c r="AG53" s="25"/>
      <c r="AH53" s="133">
        <v>948.95452619999992</v>
      </c>
      <c r="AI53" s="133">
        <v>356.62610160000003</v>
      </c>
      <c r="AJ53" s="133">
        <v>762.63607039999999</v>
      </c>
      <c r="AK53" s="133">
        <v>44.389032</v>
      </c>
      <c r="AL53" s="133">
        <v>1718.1369041999999</v>
      </c>
      <c r="AM53" s="133">
        <v>392.67545040000005</v>
      </c>
      <c r="AN53" s="133">
        <v>19.244869099999995</v>
      </c>
      <c r="AO53" s="133">
        <v>250.93487559999994</v>
      </c>
      <c r="AP53" s="133">
        <v>3426.3179641999991</v>
      </c>
      <c r="AQ53" s="133">
        <v>2210.79189</v>
      </c>
      <c r="AR53" s="133">
        <v>122.5316892</v>
      </c>
      <c r="AS53" s="133">
        <v>731.9785588000002</v>
      </c>
      <c r="AT53" s="133">
        <v>1341.7333292000001</v>
      </c>
      <c r="AU53" s="133">
        <v>4613.0061025701216</v>
      </c>
      <c r="AV53" s="133">
        <v>17.517203500000001</v>
      </c>
      <c r="AW53" s="133">
        <v>17.535731003000002</v>
      </c>
      <c r="AX53" s="133">
        <v>188.92707559999999</v>
      </c>
      <c r="AY53" s="133">
        <v>17.657255599999996</v>
      </c>
      <c r="AZ53" s="133">
        <v>1281.2158546000001</v>
      </c>
      <c r="BA53" s="133">
        <v>160.50077620000005</v>
      </c>
      <c r="BB53" s="133">
        <v>552.87601140000004</v>
      </c>
      <c r="BC53" s="133">
        <v>225.35345080000002</v>
      </c>
      <c r="BD53" s="133">
        <v>47.130386146999989</v>
      </c>
      <c r="BE53" s="133">
        <v>26.475416911000003</v>
      </c>
      <c r="BF53" s="133">
        <v>1259.6853566100003</v>
      </c>
      <c r="BG53" s="133">
        <v>771.39029661299992</v>
      </c>
      <c r="BH53" s="133">
        <v>799.6450354964503</v>
      </c>
      <c r="BI53" s="133">
        <v>13860.733999999999</v>
      </c>
      <c r="BJ53" s="133">
        <v>1939.2941469</v>
      </c>
      <c r="BK53" s="133">
        <v>12348.682110871001</v>
      </c>
      <c r="BL53" s="25"/>
      <c r="BM53" s="133">
        <v>531.75121769999998</v>
      </c>
      <c r="BN53" s="133">
        <v>312.8357656</v>
      </c>
      <c r="BO53" s="133">
        <v>607.9191257</v>
      </c>
      <c r="BP53" s="133">
        <v>21.897306200000003</v>
      </c>
      <c r="BQ53" s="133">
        <v>1354.8129215999998</v>
      </c>
      <c r="BR53" s="133">
        <v>136.4085968</v>
      </c>
      <c r="BS53" s="133">
        <v>2.4567917999999995</v>
      </c>
      <c r="BT53" s="133">
        <v>170.9522973</v>
      </c>
      <c r="BU53" s="133">
        <v>2706.3817477999996</v>
      </c>
      <c r="BV53" s="133">
        <v>2482.2363800000003</v>
      </c>
      <c r="BW53" s="133">
        <v>349.58714720000006</v>
      </c>
      <c r="BX53" s="133">
        <v>223.92299500000004</v>
      </c>
      <c r="BY53" s="133">
        <v>2631.6559342</v>
      </c>
      <c r="BZ53" s="133">
        <v>10677.260004694288</v>
      </c>
      <c r="CA53" s="133">
        <v>12.707322599999999</v>
      </c>
      <c r="CB53" s="133">
        <v>18.401359890999998</v>
      </c>
      <c r="CC53" s="133">
        <v>14.583593099999998</v>
      </c>
      <c r="CD53" s="133">
        <v>7.5296712999999986</v>
      </c>
      <c r="CE53" s="133">
        <v>514.22747809999998</v>
      </c>
      <c r="CF53" s="133">
        <v>57.360455900000012</v>
      </c>
      <c r="CG53" s="133">
        <v>167.73786180000002</v>
      </c>
      <c r="CH53" s="133">
        <v>294.09764990000002</v>
      </c>
      <c r="CI53" s="133">
        <v>61.958642781999998</v>
      </c>
      <c r="CJ53" s="133">
        <v>39.714584688000009</v>
      </c>
      <c r="CK53" s="133">
        <v>1378.9442099799999</v>
      </c>
      <c r="CL53" s="133">
        <v>230.80524428699999</v>
      </c>
      <c r="CM53" s="133">
        <v>215.11748825117488</v>
      </c>
      <c r="CN53" s="133">
        <v>19119.84</v>
      </c>
      <c r="CO53" s="133">
        <v>2686.3772792999994</v>
      </c>
      <c r="CP53" s="133">
        <v>11852.010003141</v>
      </c>
      <c r="CQ53" s="25"/>
      <c r="CR53" s="133">
        <v>652.35884160000001</v>
      </c>
      <c r="CS53" s="133">
        <v>219.88179700000001</v>
      </c>
      <c r="CT53" s="133">
        <v>480.99878099999995</v>
      </c>
      <c r="CU53" s="133">
        <v>143.26260730000001</v>
      </c>
      <c r="CV53" s="133">
        <v>2277.6722597999997</v>
      </c>
      <c r="CW53" s="133">
        <v>557.64414160000013</v>
      </c>
      <c r="CX53" s="133">
        <v>5.4427880999999987</v>
      </c>
      <c r="CY53" s="133">
        <v>126.45528619999999</v>
      </c>
      <c r="CZ53" s="133">
        <v>2201.7986207999998</v>
      </c>
      <c r="DA53" s="133">
        <v>1983.92887</v>
      </c>
      <c r="DB53" s="133">
        <v>53.623917800000001</v>
      </c>
      <c r="DC53" s="133">
        <v>1211.4741852000002</v>
      </c>
      <c r="DD53" s="133">
        <v>1205.2509540999999</v>
      </c>
      <c r="DE53" s="133">
        <v>7019.7984391503351</v>
      </c>
      <c r="DF53" s="133">
        <v>5.0643266999999987</v>
      </c>
      <c r="DG53" s="133">
        <v>2.9987720449999999</v>
      </c>
      <c r="DH53" s="133">
        <v>4589.535113599999</v>
      </c>
      <c r="DI53" s="133">
        <v>10.818222899999997</v>
      </c>
      <c r="DJ53" s="133">
        <v>2445.0830167999998</v>
      </c>
      <c r="DK53" s="133"/>
      <c r="DL53" s="133">
        <v>381.20279020000004</v>
      </c>
      <c r="DM53" s="133">
        <v>155.52304610000002</v>
      </c>
      <c r="DN53" s="133">
        <v>113.15275286599999</v>
      </c>
      <c r="DO53" s="133">
        <v>4.2459841050000016</v>
      </c>
      <c r="DP53" s="133">
        <v>594.13137064</v>
      </c>
      <c r="DQ53" s="133">
        <v>648.70181630100001</v>
      </c>
      <c r="DR53" s="133">
        <v>726.24487551244874</v>
      </c>
      <c r="DS53" s="133">
        <v>15157.936000000002</v>
      </c>
      <c r="DT53" s="133">
        <v>4403.6546663999998</v>
      </c>
      <c r="DU53" s="133">
        <v>15552.670413255999</v>
      </c>
      <c r="DV53" s="39"/>
    </row>
    <row r="54" spans="1:126">
      <c r="A54" s="12" t="s">
        <v>159</v>
      </c>
      <c r="B54" s="133">
        <f t="shared" si="0"/>
        <v>218.51031486936498</v>
      </c>
      <c r="C54" s="133">
        <v>1651.2250524000003</v>
      </c>
      <c r="D54" s="133">
        <v>209.34515160000004</v>
      </c>
      <c r="E54" s="133">
        <v>295.80702840000004</v>
      </c>
      <c r="F54" s="133">
        <v>25.2159552</v>
      </c>
      <c r="G54" s="133">
        <v>1613.1121866999999</v>
      </c>
      <c r="H54" s="133">
        <v>383.71251109999997</v>
      </c>
      <c r="I54" s="133">
        <v>9.9489816000000015</v>
      </c>
      <c r="J54" s="133">
        <v>160.16171400000002</v>
      </c>
      <c r="K54" s="133">
        <v>1470.2170895999998</v>
      </c>
      <c r="L54" s="133">
        <v>1917.67248</v>
      </c>
      <c r="M54" s="133">
        <v>119.09563199999998</v>
      </c>
      <c r="N54" s="133">
        <v>160.3774008</v>
      </c>
      <c r="O54" s="133">
        <v>800.72640359999991</v>
      </c>
      <c r="P54" s="133">
        <v>2836.632754119024</v>
      </c>
      <c r="Q54" s="133">
        <v>6.7296563999999996</v>
      </c>
      <c r="R54" s="133">
        <v>10.4271444</v>
      </c>
      <c r="S54" s="133">
        <v>41.483761199999989</v>
      </c>
      <c r="T54" s="133">
        <v>6.2343755999999999</v>
      </c>
      <c r="U54" s="133">
        <v>891.08661959999995</v>
      </c>
      <c r="V54" s="133">
        <v>185.61519899999999</v>
      </c>
      <c r="W54" s="133">
        <v>389.34365060000005</v>
      </c>
      <c r="X54" s="133">
        <v>154.19323800000001</v>
      </c>
      <c r="Y54" s="133">
        <v>36.693129132000003</v>
      </c>
      <c r="Z54" s="133">
        <v>12.961624067999999</v>
      </c>
      <c r="AA54" s="133">
        <v>823.21260839999991</v>
      </c>
      <c r="AB54" s="133">
        <v>443.1897868339999</v>
      </c>
      <c r="AC54" s="133">
        <v>888.09305236803675</v>
      </c>
      <c r="AD54" s="133">
        <v>14862.819</v>
      </c>
      <c r="AE54" s="133">
        <v>2283.7835909999999</v>
      </c>
      <c r="AF54" s="133">
        <v>7151.5899936000005</v>
      </c>
      <c r="AG54" s="25"/>
      <c r="AH54" s="133">
        <v>966.58495890000006</v>
      </c>
      <c r="AI54" s="133">
        <v>380.50004520000005</v>
      </c>
      <c r="AJ54" s="133">
        <v>803.78481959999999</v>
      </c>
      <c r="AK54" s="133">
        <v>46.772081999999997</v>
      </c>
      <c r="AL54" s="133">
        <v>1710.4983674</v>
      </c>
      <c r="AM54" s="133">
        <v>422.86189920000004</v>
      </c>
      <c r="AN54" s="133">
        <v>20.922760800000006</v>
      </c>
      <c r="AO54" s="133">
        <v>275.09310719999996</v>
      </c>
      <c r="AP54" s="133">
        <v>3680.2399032000003</v>
      </c>
      <c r="AQ54" s="133">
        <v>2367.30528</v>
      </c>
      <c r="AR54" s="133">
        <v>128.98869480000002</v>
      </c>
      <c r="AS54" s="133">
        <v>765.78514200000006</v>
      </c>
      <c r="AT54" s="133">
        <v>1425.7536551999999</v>
      </c>
      <c r="AU54" s="133">
        <v>4698.9069955883679</v>
      </c>
      <c r="AV54" s="133">
        <v>19.018097999999998</v>
      </c>
      <c r="AW54" s="133">
        <v>19.112121467999998</v>
      </c>
      <c r="AX54" s="133">
        <v>200.97901439999998</v>
      </c>
      <c r="AY54" s="133">
        <v>19.540767599999999</v>
      </c>
      <c r="AZ54" s="133">
        <v>1363.3265916</v>
      </c>
      <c r="BA54" s="133">
        <v>169.82840160000001</v>
      </c>
      <c r="BB54" s="133">
        <v>570.52521720000016</v>
      </c>
      <c r="BC54" s="133">
        <v>240.71331600000005</v>
      </c>
      <c r="BD54" s="133">
        <v>51.463406843999998</v>
      </c>
      <c r="BE54" s="133">
        <v>27.926305199999998</v>
      </c>
      <c r="BF54" s="133">
        <v>1338.3806443199999</v>
      </c>
      <c r="BG54" s="133">
        <v>787.58220350499994</v>
      </c>
      <c r="BH54" s="133">
        <v>859.71625286876701</v>
      </c>
      <c r="BI54" s="133">
        <v>14101.748</v>
      </c>
      <c r="BJ54" s="133">
        <v>2015.6660940000002</v>
      </c>
      <c r="BK54" s="133">
        <v>13175.605755432001</v>
      </c>
      <c r="BL54" s="25"/>
      <c r="BM54" s="133">
        <v>550.03876619999994</v>
      </c>
      <c r="BN54" s="133">
        <v>336.21235559999991</v>
      </c>
      <c r="BO54" s="133">
        <v>636.83410680000009</v>
      </c>
      <c r="BP54" s="133">
        <v>23.767772399999998</v>
      </c>
      <c r="BQ54" s="133">
        <v>1386.5909171999997</v>
      </c>
      <c r="BR54" s="133">
        <v>144.26942909999997</v>
      </c>
      <c r="BS54" s="133">
        <v>2.6099244000000006</v>
      </c>
      <c r="BT54" s="133">
        <v>175.57133759999999</v>
      </c>
      <c r="BU54" s="133">
        <v>2914.6944131999999</v>
      </c>
      <c r="BV54" s="133">
        <v>2626.1294399999997</v>
      </c>
      <c r="BW54" s="133">
        <v>373.97466359999999</v>
      </c>
      <c r="BX54" s="133">
        <v>241.3135872</v>
      </c>
      <c r="BY54" s="133">
        <v>2845.7111555999995</v>
      </c>
      <c r="BZ54" s="133">
        <v>10967.651931214552</v>
      </c>
      <c r="CA54" s="133">
        <v>13.808520000000001</v>
      </c>
      <c r="CB54" s="133">
        <v>20.787642719999997</v>
      </c>
      <c r="CC54" s="133">
        <v>15.289797599999996</v>
      </c>
      <c r="CD54" s="133">
        <v>8.0112240000000003</v>
      </c>
      <c r="CE54" s="133">
        <v>548.14004280000006</v>
      </c>
      <c r="CF54" s="133">
        <v>60.093712800000013</v>
      </c>
      <c r="CG54" s="133">
        <v>168.89871220000001</v>
      </c>
      <c r="CH54" s="133">
        <v>324.93615840000001</v>
      </c>
      <c r="CI54" s="133">
        <v>65.150913995999986</v>
      </c>
      <c r="CJ54" s="133">
        <v>42.164178876000008</v>
      </c>
      <c r="CK54" s="133">
        <v>1490.98944024</v>
      </c>
      <c r="CL54" s="133">
        <v>231.40087840599998</v>
      </c>
      <c r="CM54" s="133">
        <v>219.85708324640098</v>
      </c>
      <c r="CN54" s="133">
        <v>19322.333999999999</v>
      </c>
      <c r="CO54" s="133">
        <v>2754.9062099999996</v>
      </c>
      <c r="CP54" s="133">
        <v>12706.096675032002</v>
      </c>
      <c r="CQ54" s="25"/>
      <c r="CR54" s="133">
        <v>675.9645948000001</v>
      </c>
      <c r="CS54" s="133">
        <v>232.02536039999998</v>
      </c>
      <c r="CT54" s="133">
        <v>517.34704320000003</v>
      </c>
      <c r="CU54" s="133">
        <v>152.95503600000001</v>
      </c>
      <c r="CV54" s="133">
        <v>2263.0434825999996</v>
      </c>
      <c r="CW54" s="133">
        <v>605.10829279999996</v>
      </c>
      <c r="CX54" s="133">
        <v>6.0825960000000006</v>
      </c>
      <c r="CY54" s="133">
        <v>134.64105839999999</v>
      </c>
      <c r="CZ54" s="133">
        <v>2351.1002400000002</v>
      </c>
      <c r="DA54" s="133">
        <v>2073.2180399999997</v>
      </c>
      <c r="DB54" s="133">
        <v>52.074097200000004</v>
      </c>
      <c r="DC54" s="133">
        <v>1243.3385412</v>
      </c>
      <c r="DD54" s="133">
        <v>1252.8698436</v>
      </c>
      <c r="DE54" s="133">
        <v>7105.0814801476554</v>
      </c>
      <c r="DF54" s="133">
        <v>5.3727695999999989</v>
      </c>
      <c r="DG54" s="133">
        <v>3.3750305279999999</v>
      </c>
      <c r="DH54" s="133">
        <v>4720.1218847999999</v>
      </c>
      <c r="DI54" s="133">
        <v>12.452774399999999</v>
      </c>
      <c r="DJ54" s="133">
        <v>2565.1505592000003</v>
      </c>
      <c r="DK54" s="133"/>
      <c r="DL54" s="133">
        <v>389.23714840000002</v>
      </c>
      <c r="DM54" s="133">
        <v>160.46641440000002</v>
      </c>
      <c r="DN54" s="133">
        <v>123.35314107600001</v>
      </c>
      <c r="DO54" s="133">
        <v>4.3841480400000004</v>
      </c>
      <c r="DP54" s="133">
        <v>632.23838028</v>
      </c>
      <c r="DQ54" s="133">
        <v>642.83887743499986</v>
      </c>
      <c r="DR54" s="133">
        <v>776.41873565616527</v>
      </c>
      <c r="DS54" s="133">
        <v>15283.635999999999</v>
      </c>
      <c r="DT54" s="133">
        <v>4569.7806780000001</v>
      </c>
      <c r="DU54" s="133">
        <v>16242.566958324001</v>
      </c>
      <c r="DV54" s="39"/>
    </row>
    <row r="55" spans="1:126">
      <c r="A55" s="12" t="s">
        <v>160</v>
      </c>
      <c r="B55" s="133">
        <f t="shared" si="0"/>
        <v>224.28696064262988</v>
      </c>
      <c r="C55" s="133">
        <v>1699.4962089999999</v>
      </c>
      <c r="D55" s="133">
        <v>217.98008100000004</v>
      </c>
      <c r="E55" s="133">
        <v>309.04684259999999</v>
      </c>
      <c r="F55" s="133">
        <v>25.6438126</v>
      </c>
      <c r="G55" s="133">
        <v>1753.942554</v>
      </c>
      <c r="H55" s="133">
        <v>400.47914920000005</v>
      </c>
      <c r="I55" s="133">
        <v>10.506159400000001</v>
      </c>
      <c r="J55" s="133">
        <v>168.17056700000003</v>
      </c>
      <c r="K55" s="133">
        <v>1538.1140143999999</v>
      </c>
      <c r="L55" s="133">
        <v>2005.60328</v>
      </c>
      <c r="M55" s="133">
        <v>122.45419320000001</v>
      </c>
      <c r="N55" s="133">
        <v>166.01006900000002</v>
      </c>
      <c r="O55" s="133">
        <v>830.26167240000007</v>
      </c>
      <c r="P55" s="133">
        <v>2850.7007535953408</v>
      </c>
      <c r="Q55" s="133">
        <v>7.0068610000000016</v>
      </c>
      <c r="R55" s="133">
        <v>11.069093092000001</v>
      </c>
      <c r="S55" s="133">
        <v>43.000993799999996</v>
      </c>
      <c r="T55" s="133">
        <v>6.5617747999999994</v>
      </c>
      <c r="U55" s="133">
        <v>925.58567760000017</v>
      </c>
      <c r="V55" s="133">
        <v>185.0951709</v>
      </c>
      <c r="W55" s="133">
        <v>414.68749120000001</v>
      </c>
      <c r="X55" s="133">
        <v>159.7269158</v>
      </c>
      <c r="Y55" s="133">
        <v>39.032312451999999</v>
      </c>
      <c r="Z55" s="133">
        <v>13.619850227999997</v>
      </c>
      <c r="AA55" s="133">
        <v>839.73634157999982</v>
      </c>
      <c r="AB55" s="133">
        <v>487.51639067600001</v>
      </c>
      <c r="AC55" s="133">
        <v>883.75527860747763</v>
      </c>
      <c r="AD55" s="133">
        <v>14958.896000000001</v>
      </c>
      <c r="AE55" s="133">
        <v>2383.9064808000003</v>
      </c>
      <c r="AF55" s="133">
        <v>7439.1305119519993</v>
      </c>
      <c r="AG55" s="25"/>
      <c r="AH55" s="133">
        <v>987.09026719999997</v>
      </c>
      <c r="AI55" s="133">
        <v>396.67923880000012</v>
      </c>
      <c r="AJ55" s="133">
        <v>812.95407640000008</v>
      </c>
      <c r="AK55" s="133">
        <v>48.187369600000011</v>
      </c>
      <c r="AL55" s="133">
        <v>1847.018082</v>
      </c>
      <c r="AM55" s="133">
        <v>446.74076519999994</v>
      </c>
      <c r="AN55" s="133">
        <v>22.05833040000001</v>
      </c>
      <c r="AO55" s="133">
        <v>292.33899140000005</v>
      </c>
      <c r="AP55" s="133">
        <v>3830.2678040000005</v>
      </c>
      <c r="AQ55" s="133">
        <v>2471.82222</v>
      </c>
      <c r="AR55" s="133">
        <v>130.95569380000003</v>
      </c>
      <c r="AS55" s="133">
        <v>790.60295719999999</v>
      </c>
      <c r="AT55" s="133">
        <v>1452.3693976000002</v>
      </c>
      <c r="AU55" s="133">
        <v>4736.2593448824582</v>
      </c>
      <c r="AV55" s="133">
        <v>19.932069800000001</v>
      </c>
      <c r="AW55" s="133">
        <v>20.613157940000001</v>
      </c>
      <c r="AX55" s="133">
        <v>208.35582979999998</v>
      </c>
      <c r="AY55" s="133">
        <v>20.497577199999995</v>
      </c>
      <c r="AZ55" s="133">
        <v>1414.8877088000002</v>
      </c>
      <c r="BA55" s="133">
        <v>169.50069929999998</v>
      </c>
      <c r="BB55" s="133">
        <v>594.15733119999993</v>
      </c>
      <c r="BC55" s="133">
        <v>248.61310920000003</v>
      </c>
      <c r="BD55" s="133">
        <v>55.388864315999996</v>
      </c>
      <c r="BE55" s="133">
        <v>28.767573946000002</v>
      </c>
      <c r="BF55" s="133">
        <v>1374.7486074599999</v>
      </c>
      <c r="BG55" s="133">
        <v>855.0458234639998</v>
      </c>
      <c r="BH55" s="133">
        <v>855.95941909568444</v>
      </c>
      <c r="BI55" s="133">
        <v>14297.834000000001</v>
      </c>
      <c r="BJ55" s="133">
        <v>2121.0132527999999</v>
      </c>
      <c r="BK55" s="133">
        <v>13640.040577661999</v>
      </c>
      <c r="BL55" s="25"/>
      <c r="BM55" s="133">
        <v>559.884229</v>
      </c>
      <c r="BN55" s="133">
        <v>345.95594040000003</v>
      </c>
      <c r="BO55" s="133">
        <v>663.45942080000009</v>
      </c>
      <c r="BP55" s="133">
        <v>24.420711000000001</v>
      </c>
      <c r="BQ55" s="133">
        <v>1445.1229380000002</v>
      </c>
      <c r="BR55" s="133">
        <v>150.37073719999998</v>
      </c>
      <c r="BS55" s="133">
        <v>2.7177412000000003</v>
      </c>
      <c r="BT55" s="133">
        <v>175.26715360000003</v>
      </c>
      <c r="BU55" s="133">
        <v>3013.5322658</v>
      </c>
      <c r="BV55" s="133">
        <v>2707.9422199999999</v>
      </c>
      <c r="BW55" s="133">
        <v>388.01599600000003</v>
      </c>
      <c r="BX55" s="133">
        <v>250.44421980000004</v>
      </c>
      <c r="BY55" s="133">
        <v>2938.7613260000003</v>
      </c>
      <c r="BZ55" s="133">
        <v>10985.071906806379</v>
      </c>
      <c r="CA55" s="133">
        <v>14.372624399999999</v>
      </c>
      <c r="CB55" s="133">
        <v>20.481981474000005</v>
      </c>
      <c r="CC55" s="133">
        <v>16.000671800000003</v>
      </c>
      <c r="CD55" s="133">
        <v>8.1473206000000005</v>
      </c>
      <c r="CE55" s="133">
        <v>552.82893660000013</v>
      </c>
      <c r="CF55" s="133">
        <v>60.037560299999996</v>
      </c>
      <c r="CG55" s="133">
        <v>176.51836560000001</v>
      </c>
      <c r="CH55" s="133">
        <v>338.76726700000006</v>
      </c>
      <c r="CI55" s="133">
        <v>68.926143379999999</v>
      </c>
      <c r="CJ55" s="133">
        <v>43.734535997999998</v>
      </c>
      <c r="CK55" s="133">
        <v>1538.0704502600001</v>
      </c>
      <c r="CL55" s="133">
        <v>243.65419545599994</v>
      </c>
      <c r="CM55" s="133">
        <v>217.1366773097127</v>
      </c>
      <c r="CN55" s="133">
        <v>19571.772999999997</v>
      </c>
      <c r="CO55" s="133">
        <v>2820.6428952000001</v>
      </c>
      <c r="CP55" s="133">
        <v>13111.846926112001</v>
      </c>
      <c r="CQ55" s="25"/>
      <c r="CR55" s="133">
        <v>698.67293979999999</v>
      </c>
      <c r="CS55" s="133">
        <v>226.70471500000002</v>
      </c>
      <c r="CT55" s="133">
        <v>519.91262800000015</v>
      </c>
      <c r="CU55" s="133">
        <v>151.37771260000002</v>
      </c>
      <c r="CV55" s="133">
        <v>2405.813592</v>
      </c>
      <c r="CW55" s="133">
        <v>634.88954599999988</v>
      </c>
      <c r="CX55" s="133">
        <v>6.5263568000000012</v>
      </c>
      <c r="CY55" s="133">
        <v>137.36281</v>
      </c>
      <c r="CZ55" s="133">
        <v>2431.4893821999999</v>
      </c>
      <c r="DA55" s="133">
        <v>2106.0723400000002</v>
      </c>
      <c r="DB55" s="133">
        <v>43.237113799999996</v>
      </c>
      <c r="DC55" s="133">
        <v>1356.3075174000001</v>
      </c>
      <c r="DD55" s="133">
        <v>1293.1288890000003</v>
      </c>
      <c r="DE55" s="133">
        <v>7326.4788182664315</v>
      </c>
      <c r="DF55" s="133">
        <v>5.7223682</v>
      </c>
      <c r="DG55" s="133">
        <v>3.4888737020000007</v>
      </c>
      <c r="DH55" s="133">
        <v>4899.9787684000012</v>
      </c>
      <c r="DI55" s="133">
        <v>13.292375399999999</v>
      </c>
      <c r="DJ55" s="133">
        <v>2613.7763834000002</v>
      </c>
      <c r="DK55" s="133"/>
      <c r="DL55" s="133">
        <v>406.95932319999997</v>
      </c>
      <c r="DM55" s="133">
        <v>163.29350840000001</v>
      </c>
      <c r="DN55" s="133">
        <v>129.561039214</v>
      </c>
      <c r="DO55" s="133">
        <v>4.0572381540000002</v>
      </c>
      <c r="DP55" s="133">
        <v>657.1572599399999</v>
      </c>
      <c r="DQ55" s="133">
        <v>697.47610041199994</v>
      </c>
      <c r="DR55" s="133">
        <v>785.07827788649706</v>
      </c>
      <c r="DS55" s="133">
        <v>15448.066000000001</v>
      </c>
      <c r="DT55" s="133">
        <v>4817.2884864000007</v>
      </c>
      <c r="DU55" s="133">
        <v>16762.447279610002</v>
      </c>
      <c r="DV55" s="39"/>
    </row>
    <row r="56" spans="1:126">
      <c r="A56" s="12" t="s">
        <v>161</v>
      </c>
      <c r="B56" s="133">
        <f t="shared" si="0"/>
        <v>225.61144969092135</v>
      </c>
      <c r="C56" s="133">
        <v>1720.6577061</v>
      </c>
      <c r="D56" s="133">
        <v>222.7495869</v>
      </c>
      <c r="E56" s="133">
        <v>316.6907559</v>
      </c>
      <c r="F56" s="133">
        <v>25.566677399999993</v>
      </c>
      <c r="G56" s="133">
        <v>1745.3763330000004</v>
      </c>
      <c r="H56" s="133">
        <v>411.74171479999995</v>
      </c>
      <c r="I56" s="133">
        <v>10.847668500000003</v>
      </c>
      <c r="J56" s="133">
        <v>172.35140300000003</v>
      </c>
      <c r="K56" s="133">
        <v>1586.4340400000001</v>
      </c>
      <c r="L56" s="133">
        <v>2052.9617399999997</v>
      </c>
      <c r="M56" s="133">
        <v>123.2748477</v>
      </c>
      <c r="N56" s="133">
        <v>166.66911960000002</v>
      </c>
      <c r="O56" s="133">
        <v>848.90411689999974</v>
      </c>
      <c r="P56" s="133">
        <v>2823.8652262463479</v>
      </c>
      <c r="Q56" s="133">
        <v>7.1130482999999991</v>
      </c>
      <c r="R56" s="133">
        <v>11.334056607999999</v>
      </c>
      <c r="S56" s="133">
        <v>44.172617600000002</v>
      </c>
      <c r="T56" s="133">
        <v>6.7724471000000017</v>
      </c>
      <c r="U56" s="133">
        <v>941.90143679999994</v>
      </c>
      <c r="V56" s="133">
        <v>184.75549130000002</v>
      </c>
      <c r="W56" s="133">
        <v>408.00880820000003</v>
      </c>
      <c r="X56" s="133">
        <v>162.54112900000001</v>
      </c>
      <c r="Y56" s="133">
        <v>40.607590413000018</v>
      </c>
      <c r="Z56" s="133">
        <v>14.000688164999994</v>
      </c>
      <c r="AA56" s="133">
        <v>852.47239419000005</v>
      </c>
      <c r="AB56" s="133">
        <v>483.31474594999992</v>
      </c>
      <c r="AC56" s="133">
        <v>885.56956833794743</v>
      </c>
      <c r="AD56" s="133">
        <v>15145.438999999998</v>
      </c>
      <c r="AE56" s="133">
        <v>2417.6253079999997</v>
      </c>
      <c r="AF56" s="133">
        <v>7607.3653640759994</v>
      </c>
      <c r="AG56" s="25"/>
      <c r="AH56" s="133">
        <v>989.2222548000002</v>
      </c>
      <c r="AI56" s="133">
        <v>407.6744511</v>
      </c>
      <c r="AJ56" s="133">
        <v>834.98743969999998</v>
      </c>
      <c r="AK56" s="133">
        <v>48.845090399999989</v>
      </c>
      <c r="AL56" s="133">
        <v>1853.2512100000004</v>
      </c>
      <c r="AM56" s="133">
        <v>450.26319519999998</v>
      </c>
      <c r="AN56" s="133">
        <v>22.348955500000006</v>
      </c>
      <c r="AO56" s="133">
        <v>301.59396750000008</v>
      </c>
      <c r="AP56" s="133">
        <v>3926.1136303000008</v>
      </c>
      <c r="AQ56" s="133">
        <v>2564.2233300000003</v>
      </c>
      <c r="AR56" s="133">
        <v>132.2743949</v>
      </c>
      <c r="AS56" s="133">
        <v>790.13841690000004</v>
      </c>
      <c r="AT56" s="133">
        <v>1489.0712680999998</v>
      </c>
      <c r="AU56" s="133">
        <v>4700.0318781546093</v>
      </c>
      <c r="AV56" s="133">
        <v>20.018715599999997</v>
      </c>
      <c r="AW56" s="133">
        <v>21.299807860000001</v>
      </c>
      <c r="AX56" s="133">
        <v>209.49012610000003</v>
      </c>
      <c r="AY56" s="133">
        <v>21.567011900000008</v>
      </c>
      <c r="AZ56" s="133">
        <v>1418.9362040999999</v>
      </c>
      <c r="BA56" s="133">
        <v>168.98311850000002</v>
      </c>
      <c r="BB56" s="133">
        <v>576.19106880000004</v>
      </c>
      <c r="BC56" s="133">
        <v>252.75727220000002</v>
      </c>
      <c r="BD56" s="133">
        <v>56.812831838000022</v>
      </c>
      <c r="BE56" s="133">
        <v>28.551950973999993</v>
      </c>
      <c r="BF56" s="133">
        <v>1375.5586024700001</v>
      </c>
      <c r="BG56" s="133">
        <v>854.28666071999987</v>
      </c>
      <c r="BH56" s="133">
        <v>870.48805495744887</v>
      </c>
      <c r="BI56" s="133">
        <v>14562.844000000001</v>
      </c>
      <c r="BJ56" s="133">
        <v>2159.6964409999996</v>
      </c>
      <c r="BK56" s="133">
        <v>13922.263467442001</v>
      </c>
      <c r="BL56" s="25"/>
      <c r="BM56" s="133">
        <v>572.69097569999997</v>
      </c>
      <c r="BN56" s="133">
        <v>347.73823429999999</v>
      </c>
      <c r="BO56" s="133">
        <v>666.15958009999997</v>
      </c>
      <c r="BP56" s="133">
        <v>23.851678399999997</v>
      </c>
      <c r="BQ56" s="133">
        <v>1455.0095350000004</v>
      </c>
      <c r="BR56" s="133">
        <v>155.59427000000002</v>
      </c>
      <c r="BS56" s="133">
        <v>3.1025891000000003</v>
      </c>
      <c r="BT56" s="133">
        <v>180.73930720000004</v>
      </c>
      <c r="BU56" s="133">
        <v>3049.1267045999998</v>
      </c>
      <c r="BV56" s="133">
        <v>2727.92778</v>
      </c>
      <c r="BW56" s="133">
        <v>411.63334040000001</v>
      </c>
      <c r="BX56" s="133">
        <v>242.11228539999999</v>
      </c>
      <c r="BY56" s="133">
        <v>2968.8815415999998</v>
      </c>
      <c r="BZ56" s="133">
        <v>10854.549721066149</v>
      </c>
      <c r="CA56" s="133">
        <v>14.766980899999997</v>
      </c>
      <c r="CB56" s="133">
        <v>21.629279556000007</v>
      </c>
      <c r="CC56" s="133">
        <v>16.057427700000002</v>
      </c>
      <c r="CD56" s="133">
        <v>8.0269149000000013</v>
      </c>
      <c r="CE56" s="133">
        <v>566.13196359999995</v>
      </c>
      <c r="CF56" s="133">
        <v>55.912295100000001</v>
      </c>
      <c r="CG56" s="133">
        <v>176.8788504</v>
      </c>
      <c r="CH56" s="133">
        <v>339.93678780000005</v>
      </c>
      <c r="CI56" s="133">
        <v>70.074727217000017</v>
      </c>
      <c r="CJ56" s="133">
        <v>42.986701787999984</v>
      </c>
      <c r="CK56" s="133">
        <v>1574.5410616199997</v>
      </c>
      <c r="CL56" s="133">
        <v>251.36921725999997</v>
      </c>
      <c r="CM56" s="133">
        <v>219.38685532656618</v>
      </c>
      <c r="CN56" s="133">
        <v>19761.039000000001</v>
      </c>
      <c r="CO56" s="133">
        <v>2934.3463309999997</v>
      </c>
      <c r="CP56" s="133">
        <v>13275.424886180997</v>
      </c>
      <c r="CQ56" s="25"/>
      <c r="CR56" s="133">
        <v>711.47955180000008</v>
      </c>
      <c r="CS56" s="133">
        <v>227.76266089999999</v>
      </c>
      <c r="CT56" s="133">
        <v>501.81350459999999</v>
      </c>
      <c r="CU56" s="133">
        <v>158.52227469999997</v>
      </c>
      <c r="CV56" s="133">
        <v>2414.6112270000003</v>
      </c>
      <c r="CW56" s="133">
        <v>654.71686279999994</v>
      </c>
      <c r="CX56" s="133">
        <v>6.5529752000000006</v>
      </c>
      <c r="CY56" s="133">
        <v>142.10625630000004</v>
      </c>
      <c r="CZ56" s="133">
        <v>2413.3178096000001</v>
      </c>
      <c r="DA56" s="133">
        <v>2123.8403699999999</v>
      </c>
      <c r="DB56" s="133">
        <v>37.400170500000002</v>
      </c>
      <c r="DC56" s="133">
        <v>1344.1274680000001</v>
      </c>
      <c r="DD56" s="133">
        <v>1110.5937754999998</v>
      </c>
      <c r="DE56" s="133">
        <v>7161.4106083414517</v>
      </c>
      <c r="DF56" s="133">
        <v>5.8333952</v>
      </c>
      <c r="DG56" s="133">
        <v>3.6434134349999998</v>
      </c>
      <c r="DH56" s="133">
        <v>4884.1864283000004</v>
      </c>
      <c r="DI56" s="133">
        <v>14.175726000000003</v>
      </c>
      <c r="DJ56" s="133">
        <v>2598.9166804000001</v>
      </c>
      <c r="DK56" s="133"/>
      <c r="DL56" s="133">
        <v>406.46677320000003</v>
      </c>
      <c r="DM56" s="133">
        <v>162.44038780000002</v>
      </c>
      <c r="DN56" s="133">
        <v>133.42579485800005</v>
      </c>
      <c r="DO56" s="133">
        <v>4.0249587369999986</v>
      </c>
      <c r="DP56" s="133">
        <v>671.30277814999999</v>
      </c>
      <c r="DQ56" s="133">
        <v>666.03591938</v>
      </c>
      <c r="DR56" s="133">
        <v>799.94873372295694</v>
      </c>
      <c r="DS56" s="133">
        <v>15426.850999999999</v>
      </c>
      <c r="DT56" s="133">
        <v>4823.4590879999996</v>
      </c>
      <c r="DU56" s="133">
        <v>16543.986828180001</v>
      </c>
      <c r="DV56" s="39"/>
    </row>
    <row r="57" spans="1:126">
      <c r="A57" s="12" t="s">
        <v>162</v>
      </c>
      <c r="B57" s="133">
        <f t="shared" si="0"/>
        <v>232.85136862330813</v>
      </c>
      <c r="C57" s="133">
        <v>1713.6556226999999</v>
      </c>
      <c r="D57" s="133">
        <v>228.7787922</v>
      </c>
      <c r="E57" s="133">
        <v>325.24359750000002</v>
      </c>
      <c r="F57" s="133">
        <v>25.484756399999995</v>
      </c>
      <c r="G57" s="133">
        <v>1762.6029036000002</v>
      </c>
      <c r="H57" s="133">
        <v>413.98988280000003</v>
      </c>
      <c r="I57" s="133">
        <v>11.1862359</v>
      </c>
      <c r="J57" s="133">
        <v>178.765389</v>
      </c>
      <c r="K57" s="133">
        <v>1660.6182194999994</v>
      </c>
      <c r="L57" s="133">
        <v>2099.7448199999999</v>
      </c>
      <c r="M57" s="133">
        <v>127.9720665</v>
      </c>
      <c r="N57" s="133">
        <v>170.04212100000001</v>
      </c>
      <c r="O57" s="133">
        <v>871.39163609999991</v>
      </c>
      <c r="P57" s="133">
        <v>2969.8503003234255</v>
      </c>
      <c r="Q57" s="133">
        <v>7.4788470000000009</v>
      </c>
      <c r="R57" s="133">
        <v>11.750919651000002</v>
      </c>
      <c r="S57" s="133">
        <v>45.537183900000002</v>
      </c>
      <c r="T57" s="133">
        <v>7.0710218999999999</v>
      </c>
      <c r="U57" s="133">
        <v>970.73339490000012</v>
      </c>
      <c r="V57" s="133">
        <v>190.03314750000001</v>
      </c>
      <c r="W57" s="133">
        <v>431.61427319999996</v>
      </c>
      <c r="X57" s="133">
        <v>166.47519149999999</v>
      </c>
      <c r="Y57" s="133">
        <v>42.674682933000014</v>
      </c>
      <c r="Z57" s="133">
        <v>14.587127603999999</v>
      </c>
      <c r="AA57" s="133">
        <v>873.78683849999982</v>
      </c>
      <c r="AB57" s="133">
        <v>501.15927835600007</v>
      </c>
      <c r="AC57" s="133">
        <v>909.33848887031024</v>
      </c>
      <c r="AD57" s="133">
        <v>15266.52</v>
      </c>
      <c r="AE57" s="133">
        <v>2518.5151397</v>
      </c>
      <c r="AF57" s="133">
        <v>7839.3228419879988</v>
      </c>
      <c r="AG57" s="25"/>
      <c r="AH57" s="133">
        <v>987.25677819999999</v>
      </c>
      <c r="AI57" s="133">
        <v>430.29983609999994</v>
      </c>
      <c r="AJ57" s="133">
        <v>846.24940350000008</v>
      </c>
      <c r="AK57" s="133">
        <v>48.127058099999992</v>
      </c>
      <c r="AL57" s="133">
        <v>1899.7528726000005</v>
      </c>
      <c r="AM57" s="133">
        <v>467.3677323</v>
      </c>
      <c r="AN57" s="133">
        <v>23.387722199999999</v>
      </c>
      <c r="AO57" s="133">
        <v>311.91104340000004</v>
      </c>
      <c r="AP57" s="133">
        <v>4089.1390676999999</v>
      </c>
      <c r="AQ57" s="133">
        <v>2724.6659399999999</v>
      </c>
      <c r="AR57" s="133">
        <v>134.06726520000001</v>
      </c>
      <c r="AS57" s="133">
        <v>809.75336939999988</v>
      </c>
      <c r="AT57" s="133">
        <v>1523.7664083000002</v>
      </c>
      <c r="AU57" s="133">
        <v>4885.4794393962729</v>
      </c>
      <c r="AV57" s="133">
        <v>21.707137800000002</v>
      </c>
      <c r="AW57" s="133">
        <v>21.949023671999999</v>
      </c>
      <c r="AX57" s="133">
        <v>221.95049399999996</v>
      </c>
      <c r="AY57" s="133">
        <v>22.793849999999999</v>
      </c>
      <c r="AZ57" s="133">
        <v>1495.1176191</v>
      </c>
      <c r="BA57" s="133">
        <v>172.65158819999999</v>
      </c>
      <c r="BB57" s="133">
        <v>606.18664039999987</v>
      </c>
      <c r="BC57" s="133">
        <v>258.02391779999999</v>
      </c>
      <c r="BD57" s="133">
        <v>57.621756231000006</v>
      </c>
      <c r="BE57" s="133">
        <v>29.586737646000007</v>
      </c>
      <c r="BF57" s="133">
        <v>1410.9524984699997</v>
      </c>
      <c r="BG57" s="133">
        <v>896.37074291600004</v>
      </c>
      <c r="BH57" s="133">
        <v>937.22332532134999</v>
      </c>
      <c r="BI57" s="133">
        <v>14730.333000000001</v>
      </c>
      <c r="BJ57" s="133">
        <v>2205.3897941999999</v>
      </c>
      <c r="BK57" s="133">
        <v>14481.070148618999</v>
      </c>
      <c r="BL57" s="25"/>
      <c r="BM57" s="133">
        <v>570.2471473999999</v>
      </c>
      <c r="BN57" s="133">
        <v>356.71019939999996</v>
      </c>
      <c r="BO57" s="133">
        <v>693.06241049999994</v>
      </c>
      <c r="BP57" s="133">
        <v>24.120821699999997</v>
      </c>
      <c r="BQ57" s="133">
        <v>1471.3365788000001</v>
      </c>
      <c r="BR57" s="133">
        <v>157.8023226</v>
      </c>
      <c r="BS57" s="133">
        <v>2.8942029000000002</v>
      </c>
      <c r="BT57" s="133">
        <v>188.33634179999999</v>
      </c>
      <c r="BU57" s="133">
        <v>3178.9473704999996</v>
      </c>
      <c r="BV57" s="133">
        <v>2772.84105</v>
      </c>
      <c r="BW57" s="133">
        <v>436.40858789999999</v>
      </c>
      <c r="BX57" s="133">
        <v>258.40094039999997</v>
      </c>
      <c r="BY57" s="133">
        <v>3116.2458014999997</v>
      </c>
      <c r="BZ57" s="133">
        <v>11353.156938241182</v>
      </c>
      <c r="CA57" s="133">
        <v>14.257861200000002</v>
      </c>
      <c r="CB57" s="133">
        <v>20.344398237000004</v>
      </c>
      <c r="CC57" s="133">
        <v>16.186097699999998</v>
      </c>
      <c r="CD57" s="133">
        <v>8.3524059000000008</v>
      </c>
      <c r="CE57" s="133">
        <v>567.66543300000001</v>
      </c>
      <c r="CF57" s="133">
        <v>58.817537100000003</v>
      </c>
      <c r="CG57" s="133">
        <v>188.59739359999995</v>
      </c>
      <c r="CH57" s="133">
        <v>355.83540839999995</v>
      </c>
      <c r="CI57" s="133">
        <v>72.494989775999997</v>
      </c>
      <c r="CJ57" s="133">
        <v>44.704222694999999</v>
      </c>
      <c r="CK57" s="133">
        <v>1664.4351420899995</v>
      </c>
      <c r="CL57" s="133">
        <v>245.093617384</v>
      </c>
      <c r="CM57" s="133">
        <v>213.08914202110984</v>
      </c>
      <c r="CN57" s="133">
        <v>20171.079000000002</v>
      </c>
      <c r="CO57" s="133">
        <v>3016.3203784000002</v>
      </c>
      <c r="CP57" s="133">
        <v>13792.243685598001</v>
      </c>
      <c r="CQ57" s="25"/>
      <c r="CR57" s="133">
        <v>725.14025639999988</v>
      </c>
      <c r="CS57" s="133">
        <v>232.84472220000001</v>
      </c>
      <c r="CT57" s="133">
        <v>491.02142040000001</v>
      </c>
      <c r="CU57" s="133">
        <v>158.15482019999999</v>
      </c>
      <c r="CV57" s="133">
        <v>2536.7611324</v>
      </c>
      <c r="CW57" s="133">
        <v>681.10790550000002</v>
      </c>
      <c r="CX57" s="133">
        <v>7.3297628999999995</v>
      </c>
      <c r="CY57" s="133">
        <v>152.83954079999998</v>
      </c>
      <c r="CZ57" s="133">
        <v>2524.2377687999997</v>
      </c>
      <c r="DA57" s="133">
        <v>2213.8372799999997</v>
      </c>
      <c r="DB57" s="133">
        <v>30.423013199999996</v>
      </c>
      <c r="DC57" s="133">
        <v>1430.7182162999995</v>
      </c>
      <c r="DD57" s="133">
        <v>1116.8062424999998</v>
      </c>
      <c r="DE57" s="133">
        <v>7633.591252117667</v>
      </c>
      <c r="DF57" s="133">
        <v>5.4471141000000003</v>
      </c>
      <c r="DG57" s="133">
        <v>3.9494349449999997</v>
      </c>
      <c r="DH57" s="133">
        <v>5138.8759467</v>
      </c>
      <c r="DI57" s="133">
        <v>15.480104399999998</v>
      </c>
      <c r="DJ57" s="133">
        <v>2757.0824910000001</v>
      </c>
      <c r="DK57" s="133"/>
      <c r="DL57" s="133">
        <v>403.90669879999996</v>
      </c>
      <c r="DM57" s="133">
        <v>170.43639299999998</v>
      </c>
      <c r="DN57" s="133">
        <v>139.45151755800001</v>
      </c>
      <c r="DO57" s="133">
        <v>4.1449076100000006</v>
      </c>
      <c r="DP57" s="133">
        <v>675.69780915000001</v>
      </c>
      <c r="DQ57" s="133">
        <v>730.48481189200004</v>
      </c>
      <c r="DR57" s="133">
        <v>817.26538823283522</v>
      </c>
      <c r="DS57" s="133">
        <v>15473.991000000002</v>
      </c>
      <c r="DT57" s="133">
        <v>5175.4588078999996</v>
      </c>
      <c r="DU57" s="133">
        <v>17268.778505762999</v>
      </c>
    </row>
    <row r="58" spans="1:126">
      <c r="A58" s="12" t="s">
        <v>163</v>
      </c>
      <c r="B58" s="133">
        <f t="shared" si="0"/>
        <v>227.42213537548568</v>
      </c>
      <c r="C58" s="133">
        <v>1674.4282265000002</v>
      </c>
      <c r="D58" s="133">
        <v>217.96263119999995</v>
      </c>
      <c r="E58" s="133">
        <v>311.15901479999997</v>
      </c>
      <c r="F58" s="133">
        <v>23.8429416</v>
      </c>
      <c r="G58" s="133">
        <v>1749.2243895000001</v>
      </c>
      <c r="H58" s="133">
        <v>393.4038304</v>
      </c>
      <c r="I58" s="133">
        <v>10.784815800000001</v>
      </c>
      <c r="J58" s="133">
        <v>171.57078599999997</v>
      </c>
      <c r="K58" s="133">
        <v>1594.0321481999997</v>
      </c>
      <c r="L58" s="133">
        <v>2001.0956999999999</v>
      </c>
      <c r="M58" s="133">
        <v>120.38400540000002</v>
      </c>
      <c r="N58" s="133">
        <v>159.85333019999999</v>
      </c>
      <c r="O58" s="133">
        <v>835.6734191999999</v>
      </c>
      <c r="P58" s="133">
        <v>2958.199847211612</v>
      </c>
      <c r="Q58" s="133">
        <v>7.1102141999999988</v>
      </c>
      <c r="R58" s="133">
        <v>11.446302378000002</v>
      </c>
      <c r="S58" s="133">
        <v>43.680194399999991</v>
      </c>
      <c r="T58" s="133">
        <v>6.7837901999999994</v>
      </c>
      <c r="U58" s="133">
        <v>923.04430019999984</v>
      </c>
      <c r="V58" s="133">
        <v>180.6122871</v>
      </c>
      <c r="W58" s="133">
        <v>422.45536380000004</v>
      </c>
      <c r="X58" s="133">
        <v>157.78053779999999</v>
      </c>
      <c r="Y58" s="133">
        <v>41.559149538000014</v>
      </c>
      <c r="Z58" s="133">
        <v>14.011563671999999</v>
      </c>
      <c r="AA58" s="133">
        <v>837.62951501999999</v>
      </c>
      <c r="AB58" s="133">
        <v>475.590242182</v>
      </c>
      <c r="AC58" s="133">
        <v>882.1403402798752</v>
      </c>
      <c r="AD58" s="133">
        <v>15377.704</v>
      </c>
      <c r="AE58" s="133">
        <v>2387.7374642999998</v>
      </c>
      <c r="AF58" s="133">
        <v>7489.4043598079988</v>
      </c>
      <c r="AG58" s="25"/>
      <c r="AH58" s="133">
        <v>955.83517850000021</v>
      </c>
      <c r="AI58" s="133">
        <v>408.82390979999997</v>
      </c>
      <c r="AJ58" s="133">
        <v>808.16636819999997</v>
      </c>
      <c r="AK58" s="133">
        <v>45.686536199999999</v>
      </c>
      <c r="AL58" s="133">
        <v>1920.3595047000003</v>
      </c>
      <c r="AM58" s="133">
        <v>445.8377504</v>
      </c>
      <c r="AN58" s="133">
        <v>22.854343199999999</v>
      </c>
      <c r="AO58" s="133">
        <v>298.63948859999994</v>
      </c>
      <c r="AP58" s="133">
        <v>3932.6374403999998</v>
      </c>
      <c r="AQ58" s="133">
        <v>2642.8685999999998</v>
      </c>
      <c r="AR58" s="133">
        <v>126.53709780000001</v>
      </c>
      <c r="AS58" s="133">
        <v>798.62895839999987</v>
      </c>
      <c r="AT58" s="133">
        <v>1446.3765833999998</v>
      </c>
      <c r="AU58" s="133">
        <v>4892.8198624904508</v>
      </c>
      <c r="AV58" s="133">
        <v>22.491779399999992</v>
      </c>
      <c r="AW58" s="133">
        <v>21.839292798000006</v>
      </c>
      <c r="AX58" s="133">
        <v>211.28609459999996</v>
      </c>
      <c r="AY58" s="133">
        <v>22.305251399999996</v>
      </c>
      <c r="AZ58" s="133">
        <v>1402.2219083999998</v>
      </c>
      <c r="BA58" s="133">
        <v>163.93370490000001</v>
      </c>
      <c r="BB58" s="133">
        <v>582.24941430000001</v>
      </c>
      <c r="BC58" s="133">
        <v>241.14456419999996</v>
      </c>
      <c r="BD58" s="133">
        <v>54.609277950000006</v>
      </c>
      <c r="BE58" s="133">
        <v>28.051456284</v>
      </c>
      <c r="BF58" s="133">
        <v>1346.6393623199997</v>
      </c>
      <c r="BG58" s="133">
        <v>845.88144443600015</v>
      </c>
      <c r="BH58" s="133">
        <v>872.98600624182029</v>
      </c>
      <c r="BI58" s="133">
        <v>15180.745000000001</v>
      </c>
      <c r="BJ58" s="133">
        <v>2074.2969240000002</v>
      </c>
      <c r="BK58" s="133">
        <v>13881.808313351998</v>
      </c>
      <c r="BL58" s="25"/>
      <c r="BM58" s="133">
        <v>554.66560100000004</v>
      </c>
      <c r="BN58" s="133">
        <v>337.59003239999998</v>
      </c>
      <c r="BO58" s="133">
        <v>655.82078999999999</v>
      </c>
      <c r="BP58" s="133">
        <v>25.506538200000001</v>
      </c>
      <c r="BQ58" s="133">
        <v>1461.0011094000001</v>
      </c>
      <c r="BR58" s="133">
        <v>147.97827520000001</v>
      </c>
      <c r="BS58" s="133">
        <v>2.7034902000000001</v>
      </c>
      <c r="BT58" s="133">
        <v>178.74628499999994</v>
      </c>
      <c r="BU58" s="133">
        <v>3015.0280997999989</v>
      </c>
      <c r="BV58" s="133">
        <v>2590.87392</v>
      </c>
      <c r="BW58" s="133">
        <v>414.87790920000009</v>
      </c>
      <c r="BX58" s="133">
        <v>249.07200420000001</v>
      </c>
      <c r="BY58" s="133">
        <v>2860.8102467999997</v>
      </c>
      <c r="BZ58" s="133">
        <v>11298.00733384263</v>
      </c>
      <c r="CA58" s="133">
        <v>14.254236599999999</v>
      </c>
      <c r="CB58" s="133">
        <v>19.314717924000004</v>
      </c>
      <c r="CC58" s="133">
        <v>15.388559999999998</v>
      </c>
      <c r="CD58" s="133">
        <v>7.7758860000000007</v>
      </c>
      <c r="CE58" s="133">
        <v>537.28224599999999</v>
      </c>
      <c r="CF58" s="133">
        <v>55.869408</v>
      </c>
      <c r="CG58" s="133">
        <v>177.9099693</v>
      </c>
      <c r="CH58" s="133">
        <v>333.14133959999998</v>
      </c>
      <c r="CI58" s="133">
        <v>70.753859250000005</v>
      </c>
      <c r="CJ58" s="133">
        <v>41.724564900000004</v>
      </c>
      <c r="CK58" s="133">
        <v>1559.1167879399995</v>
      </c>
      <c r="CL58" s="133">
        <v>231.29903803200003</v>
      </c>
      <c r="CM58" s="133">
        <v>204.95217960334244</v>
      </c>
      <c r="CN58" s="133">
        <v>20478.060000000001</v>
      </c>
      <c r="CO58" s="133">
        <v>2856.3198561000004</v>
      </c>
      <c r="CP58" s="133">
        <v>12929.781514013997</v>
      </c>
      <c r="CQ58" s="25"/>
      <c r="CR58" s="133">
        <v>718.6930155</v>
      </c>
      <c r="CS58" s="133">
        <v>223.73450699999998</v>
      </c>
      <c r="CT58" s="133">
        <v>460.05149339999997</v>
      </c>
      <c r="CU58" s="133">
        <v>143.9051862</v>
      </c>
      <c r="CV58" s="133">
        <v>2522.0430081</v>
      </c>
      <c r="CW58" s="133">
        <v>662.90163519999999</v>
      </c>
      <c r="CX58" s="133">
        <v>7.3153949999999996</v>
      </c>
      <c r="CY58" s="133">
        <v>149.57097419999997</v>
      </c>
      <c r="CZ58" s="133">
        <v>2419.1504141999994</v>
      </c>
      <c r="DA58" s="133">
        <v>2108.23272</v>
      </c>
      <c r="DB58" s="133">
        <v>21.315487200000007</v>
      </c>
      <c r="DC58" s="133">
        <v>1376.9706803999998</v>
      </c>
      <c r="DD58" s="133">
        <v>1088.1926939999998</v>
      </c>
      <c r="DE58" s="133">
        <v>7560.5903743315512</v>
      </c>
      <c r="DF58" s="133">
        <v>5.2460999999999975</v>
      </c>
      <c r="DG58" s="133">
        <v>3.9224506800000012</v>
      </c>
      <c r="DH58" s="133">
        <v>4983.8451293999988</v>
      </c>
      <c r="DI58" s="133">
        <v>12.322505999999999</v>
      </c>
      <c r="DJ58" s="133">
        <v>2654.8308737999996</v>
      </c>
      <c r="DK58" s="133"/>
      <c r="DL58" s="133">
        <v>389.00979780000011</v>
      </c>
      <c r="DM58" s="133">
        <v>161.57871419999998</v>
      </c>
      <c r="DN58" s="133">
        <v>136.004955972</v>
      </c>
      <c r="DO58" s="133">
        <v>3.8828950859999996</v>
      </c>
      <c r="DP58" s="133">
        <v>604.44071975999987</v>
      </c>
      <c r="DQ58" s="133">
        <v>697.18806934999998</v>
      </c>
      <c r="DR58" s="133">
        <v>789.1800060404712</v>
      </c>
      <c r="DS58" s="133">
        <v>15492.119000000001</v>
      </c>
      <c r="DT58" s="133">
        <v>4956.8907501000003</v>
      </c>
      <c r="DU58" s="133">
        <v>16564.513896497996</v>
      </c>
    </row>
    <row r="59" spans="1:126">
      <c r="A59" s="12" t="s">
        <v>164</v>
      </c>
      <c r="B59" s="133">
        <f t="shared" si="0"/>
        <v>227.16292518997847</v>
      </c>
      <c r="C59" s="133">
        <v>1644.6302880000001</v>
      </c>
      <c r="D59" s="133">
        <v>219.91969039999995</v>
      </c>
      <c r="E59" s="133">
        <v>311.50784479999999</v>
      </c>
      <c r="F59" s="133">
        <v>24.043351999999995</v>
      </c>
      <c r="G59" s="133">
        <v>1748.0760662999996</v>
      </c>
      <c r="H59" s="133">
        <v>392.75307199999997</v>
      </c>
      <c r="I59" s="133">
        <v>10.902276799999999</v>
      </c>
      <c r="J59" s="133">
        <v>172.7463328</v>
      </c>
      <c r="K59" s="133">
        <v>1602.8569488000001</v>
      </c>
      <c r="L59" s="133">
        <v>2013.5294399999998</v>
      </c>
      <c r="M59" s="133">
        <v>120.8731192</v>
      </c>
      <c r="N59" s="133">
        <v>158.12237199999998</v>
      </c>
      <c r="O59" s="133">
        <v>832.08172239999999</v>
      </c>
      <c r="P59" s="133">
        <v>2907.098510676477</v>
      </c>
      <c r="Q59" s="133">
        <v>6.995376799999999</v>
      </c>
      <c r="R59" s="133">
        <v>11.627964664</v>
      </c>
      <c r="S59" s="133">
        <v>44.370807999999997</v>
      </c>
      <c r="T59" s="133">
        <v>6.8796168000000009</v>
      </c>
      <c r="U59" s="133">
        <v>920.9830872</v>
      </c>
      <c r="V59" s="133">
        <v>179.59131999999997</v>
      </c>
      <c r="W59" s="133">
        <v>428.96545769999994</v>
      </c>
      <c r="X59" s="133">
        <v>156.59549760000002</v>
      </c>
      <c r="Y59" s="133">
        <v>42.289616840000008</v>
      </c>
      <c r="Z59" s="133">
        <v>14.126505351999997</v>
      </c>
      <c r="AA59" s="133">
        <v>823.4904782399999</v>
      </c>
      <c r="AB59" s="133">
        <v>466.60769740000001</v>
      </c>
      <c r="AC59" s="133">
        <v>902.23779801493913</v>
      </c>
      <c r="AD59" s="133">
        <v>15504.789000000001</v>
      </c>
      <c r="AE59" s="133">
        <v>2384.7646347000004</v>
      </c>
      <c r="AF59" s="133">
        <v>7493.9420506960005</v>
      </c>
      <c r="AG59" s="25"/>
      <c r="AH59" s="133">
        <v>957.84171839999999</v>
      </c>
      <c r="AI59" s="133">
        <v>408.12461359999992</v>
      </c>
      <c r="AJ59" s="133">
        <v>791.52752159999989</v>
      </c>
      <c r="AK59" s="133">
        <v>46.049327999999988</v>
      </c>
      <c r="AL59" s="133">
        <v>1910.5967048999996</v>
      </c>
      <c r="AM59" s="133">
        <v>447.66726839999995</v>
      </c>
      <c r="AN59" s="133">
        <v>22.684329599999998</v>
      </c>
      <c r="AO59" s="133">
        <v>297.04247520000007</v>
      </c>
      <c r="AP59" s="133">
        <v>3962.5261527999996</v>
      </c>
      <c r="AQ59" s="133">
        <v>2667.6891999999998</v>
      </c>
      <c r="AR59" s="133">
        <v>124.48020079999998</v>
      </c>
      <c r="AS59" s="133">
        <v>805.55300319999992</v>
      </c>
      <c r="AT59" s="133">
        <v>1433.3565264000001</v>
      </c>
      <c r="AU59" s="133">
        <v>4838.8498115916027</v>
      </c>
      <c r="AV59" s="133">
        <v>22.367147199999998</v>
      </c>
      <c r="AW59" s="133">
        <v>22.155132760000001</v>
      </c>
      <c r="AX59" s="133">
        <v>211.35229279999999</v>
      </c>
      <c r="AY59" s="133">
        <v>22.834817600000001</v>
      </c>
      <c r="AZ59" s="133">
        <v>1397.4419864000001</v>
      </c>
      <c r="BA59" s="133">
        <v>161.989452</v>
      </c>
      <c r="BB59" s="133">
        <v>582.86892660000001</v>
      </c>
      <c r="BC59" s="133">
        <v>240.9266576</v>
      </c>
      <c r="BD59" s="133">
        <v>55.344937031999997</v>
      </c>
      <c r="BE59" s="133">
        <v>28.063326367999995</v>
      </c>
      <c r="BF59" s="133">
        <v>1340.9747214399999</v>
      </c>
      <c r="BG59" s="133">
        <v>831.41366880000021</v>
      </c>
      <c r="BH59" s="133">
        <v>881.04062212217354</v>
      </c>
      <c r="BI59" s="133">
        <v>15369.993</v>
      </c>
      <c r="BJ59" s="133">
        <v>2021.1945957000003</v>
      </c>
      <c r="BK59" s="133">
        <v>13900.494370399996</v>
      </c>
      <c r="BL59" s="25"/>
      <c r="BM59" s="133">
        <v>545.41777920000004</v>
      </c>
      <c r="BN59" s="133">
        <v>334.36118399999998</v>
      </c>
      <c r="BO59" s="133">
        <v>647.87746479999998</v>
      </c>
      <c r="BP59" s="133">
        <v>27.541619199999996</v>
      </c>
      <c r="BQ59" s="133">
        <v>1425.2059451999999</v>
      </c>
      <c r="BR59" s="133">
        <v>145.65093599999997</v>
      </c>
      <c r="BS59" s="133">
        <v>2.6590072000000005</v>
      </c>
      <c r="BT59" s="133">
        <v>173.53234319999999</v>
      </c>
      <c r="BU59" s="133">
        <v>2991.1886231999997</v>
      </c>
      <c r="BV59" s="133">
        <v>2570.3350399999999</v>
      </c>
      <c r="BW59" s="133">
        <v>425.05798639999995</v>
      </c>
      <c r="BX59" s="133">
        <v>248.24037440000001</v>
      </c>
      <c r="BY59" s="133">
        <v>2781.9501080000005</v>
      </c>
      <c r="BZ59" s="133">
        <v>10947.938273820204</v>
      </c>
      <c r="CA59" s="133">
        <v>14.700362399999999</v>
      </c>
      <c r="CB59" s="133">
        <v>19.484572712000002</v>
      </c>
      <c r="CC59" s="133">
        <v>15.234015999999999</v>
      </c>
      <c r="CD59" s="133">
        <v>7.3484447999999993</v>
      </c>
      <c r="CE59" s="133">
        <v>524.46109840000008</v>
      </c>
      <c r="CF59" s="133">
        <v>55.399737600000002</v>
      </c>
      <c r="CG59" s="133">
        <v>174.85940190000002</v>
      </c>
      <c r="CH59" s="133">
        <v>331.10022479999998</v>
      </c>
      <c r="CI59" s="133">
        <v>71.352854936</v>
      </c>
      <c r="CJ59" s="133">
        <v>40.947553279999994</v>
      </c>
      <c r="CK59" s="133">
        <v>1550.4859672</v>
      </c>
      <c r="CL59" s="133">
        <v>222.08175600000001</v>
      </c>
      <c r="CM59" s="133">
        <v>205.82727923871894</v>
      </c>
      <c r="CN59" s="133">
        <v>20737.353999999999</v>
      </c>
      <c r="CO59" s="133">
        <v>2778.0538086000001</v>
      </c>
      <c r="CP59" s="133">
        <v>12777.858844928001</v>
      </c>
      <c r="CQ59" s="25"/>
      <c r="CR59" s="133">
        <v>692.98026000000016</v>
      </c>
      <c r="CS59" s="133">
        <v>220.13847679999995</v>
      </c>
      <c r="CT59" s="133">
        <v>442.6882344</v>
      </c>
      <c r="CU59" s="133">
        <v>145.29500639999998</v>
      </c>
      <c r="CV59" s="133">
        <v>2526.2560653</v>
      </c>
      <c r="CW59" s="133">
        <v>665.88024159999986</v>
      </c>
      <c r="CX59" s="133">
        <v>6.8344703999999998</v>
      </c>
      <c r="CY59" s="133">
        <v>146.73043040000002</v>
      </c>
      <c r="CZ59" s="133">
        <v>2440.1895448</v>
      </c>
      <c r="DA59" s="133">
        <v>2122.8068800000001</v>
      </c>
      <c r="DB59" s="133">
        <v>16.957682399999999</v>
      </c>
      <c r="DC59" s="133">
        <v>1388.7923991999999</v>
      </c>
      <c r="DD59" s="133">
        <v>1061.4080704</v>
      </c>
      <c r="DE59" s="133">
        <v>7796.3628207428692</v>
      </c>
      <c r="DF59" s="133">
        <v>7.1643863999999988</v>
      </c>
      <c r="DG59" s="133">
        <v>3.9320662240000002</v>
      </c>
      <c r="DH59" s="133">
        <v>4924.1386848000002</v>
      </c>
      <c r="DI59" s="133">
        <v>13.271884</v>
      </c>
      <c r="DJ59" s="133">
        <v>2669.9083192000003</v>
      </c>
      <c r="DK59" s="133"/>
      <c r="DL59" s="133">
        <v>392.68662600000005</v>
      </c>
      <c r="DM59" s="133">
        <v>156.85016959999999</v>
      </c>
      <c r="DN59" s="133">
        <v>139.62628550399998</v>
      </c>
      <c r="DO59" s="133">
        <v>3.4692461679999984</v>
      </c>
      <c r="DP59" s="133">
        <v>603.53166095999995</v>
      </c>
      <c r="DQ59" s="133">
        <v>670.89737780000007</v>
      </c>
      <c r="DR59" s="133">
        <v>803.99442341143981</v>
      </c>
      <c r="DS59" s="133">
        <v>15564.601999999999</v>
      </c>
      <c r="DT59" s="133">
        <v>4876.4485161000011</v>
      </c>
      <c r="DU59" s="133">
        <v>16513.733898056002</v>
      </c>
    </row>
    <row r="60" spans="1:126">
      <c r="A60" s="43" t="s">
        <v>165</v>
      </c>
      <c r="B60" s="133">
        <f t="shared" si="0"/>
        <v>225.91746335095746</v>
      </c>
      <c r="C60" s="133">
        <v>1626.1986607999997</v>
      </c>
      <c r="D60" s="133">
        <v>219.01102000000003</v>
      </c>
      <c r="E60" s="133">
        <v>313.13002</v>
      </c>
      <c r="F60" s="133">
        <v>23.765620000000002</v>
      </c>
      <c r="G60" s="133">
        <v>1743.156821</v>
      </c>
      <c r="H60" s="133">
        <v>392.24755200000004</v>
      </c>
      <c r="I60" s="133">
        <v>10.974824999999999</v>
      </c>
      <c r="J60" s="133">
        <v>172.04770000000005</v>
      </c>
      <c r="K60" s="133">
        <v>1612.8756249999997</v>
      </c>
      <c r="L60" s="133">
        <v>2009.2460000000003</v>
      </c>
      <c r="M60" s="133">
        <v>120.69903000000001</v>
      </c>
      <c r="N60" s="133">
        <v>156.32112499999997</v>
      </c>
      <c r="O60" s="133">
        <v>826.66595500000005</v>
      </c>
      <c r="P60" s="133">
        <v>2893.0199379707569</v>
      </c>
      <c r="Q60" s="133">
        <v>6.9272499999999999</v>
      </c>
      <c r="R60" s="133">
        <v>11.778179899999998</v>
      </c>
      <c r="S60" s="133">
        <v>45.810305000000007</v>
      </c>
      <c r="T60" s="133">
        <v>6.962745</v>
      </c>
      <c r="U60" s="133">
        <v>913.34817999999996</v>
      </c>
      <c r="V60" s="133">
        <v>185.08143780000003</v>
      </c>
      <c r="W60" s="133">
        <v>408.89016349999997</v>
      </c>
      <c r="X60" s="133">
        <v>155.14177499999997</v>
      </c>
      <c r="Y60" s="133">
        <v>42.667199849999996</v>
      </c>
      <c r="Z60" s="133">
        <v>14.14973825</v>
      </c>
      <c r="AA60" s="133">
        <v>812.30559399999993</v>
      </c>
      <c r="AB60" s="133">
        <v>468.21193702400001</v>
      </c>
      <c r="AC60" s="133">
        <v>900.09746192893408</v>
      </c>
      <c r="AD60" s="133">
        <v>15602</v>
      </c>
      <c r="AE60" s="133">
        <v>2353.5373884999995</v>
      </c>
      <c r="AF60" s="133">
        <v>7473.8278869999995</v>
      </c>
      <c r="AG60" s="25"/>
      <c r="AH60" s="133">
        <v>944.2699419999999</v>
      </c>
      <c r="AI60" s="133">
        <v>410.04854499999999</v>
      </c>
      <c r="AJ60" s="133">
        <v>796.30628000000002</v>
      </c>
      <c r="AK60" s="133">
        <v>46.631270000000001</v>
      </c>
      <c r="AL60" s="133">
        <v>1914.3904640000003</v>
      </c>
      <c r="AM60" s="133">
        <v>457.43278079999999</v>
      </c>
      <c r="AN60" s="133">
        <v>22.614895000000001</v>
      </c>
      <c r="AO60" s="133">
        <v>291.52616000000006</v>
      </c>
      <c r="AP60" s="133">
        <v>3956.0196549999991</v>
      </c>
      <c r="AQ60" s="133">
        <v>2622.05</v>
      </c>
      <c r="AR60" s="133">
        <v>124.22792</v>
      </c>
      <c r="AS60" s="133">
        <v>834.96033499999976</v>
      </c>
      <c r="AT60" s="133">
        <v>1412.5521500000002</v>
      </c>
      <c r="AU60" s="133">
        <v>4839.1883030571553</v>
      </c>
      <c r="AV60" s="133">
        <v>18.92914</v>
      </c>
      <c r="AW60" s="133">
        <v>21.652041599999997</v>
      </c>
      <c r="AX60" s="133">
        <v>210.86205500000003</v>
      </c>
      <c r="AY60" s="133">
        <v>23.303039999999999</v>
      </c>
      <c r="AZ60" s="133">
        <v>1395.9141549999999</v>
      </c>
      <c r="BA60" s="133">
        <v>165.71980320000003</v>
      </c>
      <c r="BB60" s="133">
        <v>551.50302479999993</v>
      </c>
      <c r="BC60" s="133">
        <v>237.343615</v>
      </c>
      <c r="BD60" s="133">
        <v>55.248013299999997</v>
      </c>
      <c r="BE60" s="133">
        <v>27.049033449999996</v>
      </c>
      <c r="BF60" s="133">
        <v>1310.5815415</v>
      </c>
      <c r="BG60" s="133">
        <v>816.02281824000022</v>
      </c>
      <c r="BH60" s="133">
        <v>849.43451776649761</v>
      </c>
      <c r="BI60" s="133">
        <v>15546.683999999999</v>
      </c>
      <c r="BJ60" s="133">
        <v>1976.2696220999994</v>
      </c>
      <c r="BK60" s="133">
        <v>13817.819844850001</v>
      </c>
      <c r="BL60" s="25"/>
      <c r="BM60" s="133">
        <v>542.31270029999996</v>
      </c>
      <c r="BN60" s="133">
        <v>326.80818999999997</v>
      </c>
      <c r="BO60" s="133">
        <v>639.98630000000003</v>
      </c>
      <c r="BP60" s="133">
        <v>25.661739999999998</v>
      </c>
      <c r="BQ60" s="133">
        <v>1440.1930585000002</v>
      </c>
      <c r="BR60" s="133">
        <v>151.1995392</v>
      </c>
      <c r="BS60" s="133">
        <v>2.9529550000000002</v>
      </c>
      <c r="BT60" s="133">
        <v>175.66361000000001</v>
      </c>
      <c r="BU60" s="133">
        <v>2951.3874949999999</v>
      </c>
      <c r="BV60" s="133">
        <v>2560.1054999999992</v>
      </c>
      <c r="BW60" s="133">
        <v>426.74722500000001</v>
      </c>
      <c r="BX60" s="133">
        <v>232.74414999999996</v>
      </c>
      <c r="BY60" s="133">
        <v>2777.7333599999997</v>
      </c>
      <c r="BZ60" s="133">
        <v>10968.947275143992</v>
      </c>
      <c r="CA60" s="133">
        <v>14.549515</v>
      </c>
      <c r="CB60" s="133">
        <v>19.229221599999995</v>
      </c>
      <c r="CC60" s="133">
        <v>15.055605</v>
      </c>
      <c r="CD60" s="133">
        <v>7.4115849999999996</v>
      </c>
      <c r="CE60" s="133">
        <v>524.85540500000002</v>
      </c>
      <c r="CF60" s="133">
        <v>58.123839199999999</v>
      </c>
      <c r="CG60" s="133">
        <v>182.98973159999997</v>
      </c>
      <c r="CH60" s="133">
        <v>321.40607999999997</v>
      </c>
      <c r="CI60" s="133">
        <v>68.661779899999999</v>
      </c>
      <c r="CJ60" s="133">
        <v>40.625664849999993</v>
      </c>
      <c r="CK60" s="133">
        <v>1525.8871125000003</v>
      </c>
      <c r="CL60" s="133">
        <v>227.85010521600006</v>
      </c>
      <c r="CM60" s="133">
        <v>207.55329949238578</v>
      </c>
      <c r="CN60" s="133">
        <v>20980.167000000001</v>
      </c>
      <c r="CO60" s="133">
        <v>2791.5013194999997</v>
      </c>
      <c r="CP60" s="133">
        <v>12657.47249385</v>
      </c>
      <c r="CQ60" s="25"/>
      <c r="CR60" s="133">
        <v>699.4137632999998</v>
      </c>
      <c r="CS60" s="133">
        <v>217.02673499999997</v>
      </c>
      <c r="CT60" s="133">
        <v>438.14455499999997</v>
      </c>
      <c r="CU60" s="133">
        <v>134.62909999999999</v>
      </c>
      <c r="CV60" s="133">
        <v>2538.1223833000004</v>
      </c>
      <c r="CW60" s="133">
        <v>661.55873280000014</v>
      </c>
      <c r="CX60" s="133">
        <v>7.4150200000000011</v>
      </c>
      <c r="CY60" s="133">
        <v>211.92347000000007</v>
      </c>
      <c r="CZ60" s="133">
        <v>2396.1735599999993</v>
      </c>
      <c r="DA60" s="133">
        <v>2125.3489999999997</v>
      </c>
      <c r="DB60" s="133">
        <v>13.68962</v>
      </c>
      <c r="DC60" s="133">
        <v>1378.63267</v>
      </c>
      <c r="DD60" s="133">
        <v>1065.4064700000004</v>
      </c>
      <c r="DE60" s="133">
        <v>7594.9056269384128</v>
      </c>
      <c r="DF60" s="133">
        <v>7.0257199999999997</v>
      </c>
      <c r="DG60" s="133">
        <v>3.8891642499999994</v>
      </c>
      <c r="DH60" s="133">
        <v>4647.5618700000014</v>
      </c>
      <c r="DI60" s="133">
        <v>12.567520000000002</v>
      </c>
      <c r="DJ60" s="133">
        <v>2443.3624450000002</v>
      </c>
      <c r="DK60" s="133"/>
      <c r="DL60" s="133">
        <v>378.93925159999998</v>
      </c>
      <c r="DM60" s="133">
        <v>151.27282</v>
      </c>
      <c r="DN60" s="133">
        <v>139.0368004</v>
      </c>
      <c r="DO60" s="133">
        <v>3.4777886499999995</v>
      </c>
      <c r="DP60" s="133">
        <v>612.83800650000001</v>
      </c>
      <c r="DQ60" s="133">
        <v>589.22412419199998</v>
      </c>
      <c r="DR60" s="133">
        <v>799.58883248730967</v>
      </c>
      <c r="DS60" s="133">
        <v>15673.86</v>
      </c>
      <c r="DT60" s="133">
        <v>4880.5710106999995</v>
      </c>
      <c r="DU60" s="133">
        <v>16009.422334800001</v>
      </c>
    </row>
    <row r="61" spans="1:126">
      <c r="A61" s="12" t="s">
        <v>166</v>
      </c>
      <c r="B61" s="133">
        <f t="shared" si="0"/>
        <v>227.3359482046757</v>
      </c>
      <c r="C61" s="133">
        <v>1651.3129984000002</v>
      </c>
      <c r="D61" s="133">
        <v>215.49179399999997</v>
      </c>
      <c r="E61" s="133">
        <v>311.81731349999995</v>
      </c>
      <c r="F61" s="133">
        <v>23.240720999999997</v>
      </c>
      <c r="G61" s="133">
        <v>1735.3067922</v>
      </c>
      <c r="H61" s="133">
        <v>383.80502789999991</v>
      </c>
      <c r="I61" s="133">
        <v>10.87548</v>
      </c>
      <c r="J61" s="133">
        <v>170.25294299999999</v>
      </c>
      <c r="K61" s="133">
        <v>1587.7661519999999</v>
      </c>
      <c r="L61" s="133">
        <v>1992.1901999999995</v>
      </c>
      <c r="M61" s="133">
        <v>117.3776625</v>
      </c>
      <c r="N61" s="133">
        <v>152.8083585</v>
      </c>
      <c r="O61" s="133">
        <v>814.14539850000006</v>
      </c>
      <c r="P61" s="133">
        <v>2981.1269096959613</v>
      </c>
      <c r="Q61" s="133">
        <v>6.7702110000000015</v>
      </c>
      <c r="R61" s="133">
        <v>11.698679684999997</v>
      </c>
      <c r="S61" s="133">
        <v>45.674768999999998</v>
      </c>
      <c r="T61" s="133">
        <v>7.0038990000000005</v>
      </c>
      <c r="U61" s="133">
        <v>897.80794949999995</v>
      </c>
      <c r="V61" s="133">
        <v>189.65364149999996</v>
      </c>
      <c r="W61" s="133">
        <v>414.1219423</v>
      </c>
      <c r="X61" s="133">
        <v>151.99045049999998</v>
      </c>
      <c r="Y61" s="133">
        <v>42.574324694999994</v>
      </c>
      <c r="Z61" s="133">
        <v>14.035155225</v>
      </c>
      <c r="AA61" s="133">
        <v>796.00772685000004</v>
      </c>
      <c r="AB61" s="133">
        <v>466.996158573</v>
      </c>
      <c r="AC61" s="133">
        <v>893.4297188755022</v>
      </c>
      <c r="AD61" s="133">
        <v>15678.986000000001</v>
      </c>
      <c r="AE61" s="133">
        <v>2378.8975240000004</v>
      </c>
      <c r="AF61" s="133">
        <v>7369.5291884549997</v>
      </c>
      <c r="AG61" s="25"/>
      <c r="AH61" s="133">
        <v>964.00863040000013</v>
      </c>
      <c r="AI61" s="133">
        <v>409.78651350000001</v>
      </c>
      <c r="AJ61" s="133">
        <v>787.61394599999994</v>
      </c>
      <c r="AK61" s="133">
        <v>46.269100499999993</v>
      </c>
      <c r="AL61" s="133">
        <v>1938.4693089000002</v>
      </c>
      <c r="AM61" s="133">
        <v>463.75335540000009</v>
      </c>
      <c r="AN61" s="133">
        <v>22.949734499999998</v>
      </c>
      <c r="AO61" s="133">
        <v>290.3180175</v>
      </c>
      <c r="AP61" s="133">
        <v>3985.4701949999999</v>
      </c>
      <c r="AQ61" s="133">
        <v>2628.3158999999996</v>
      </c>
      <c r="AR61" s="133">
        <v>114.4565625</v>
      </c>
      <c r="AS61" s="133">
        <v>830.31143999999995</v>
      </c>
      <c r="AT61" s="133">
        <v>1372.6226430000002</v>
      </c>
      <c r="AU61" s="133">
        <v>4987.3441234306465</v>
      </c>
      <c r="AV61" s="133">
        <v>18.762449999999998</v>
      </c>
      <c r="AW61" s="133">
        <v>21.846828254999995</v>
      </c>
      <c r="AX61" s="133">
        <v>220.05994499999994</v>
      </c>
      <c r="AY61" s="133">
        <v>23.811458999999999</v>
      </c>
      <c r="AZ61" s="133">
        <v>1375.5336315</v>
      </c>
      <c r="BA61" s="133">
        <v>167.50808000000001</v>
      </c>
      <c r="BB61" s="133">
        <v>557.78880070000002</v>
      </c>
      <c r="BC61" s="133">
        <v>234.56208299999994</v>
      </c>
      <c r="BD61" s="133">
        <v>54.935060459999995</v>
      </c>
      <c r="BE61" s="133">
        <v>26.873063909999996</v>
      </c>
      <c r="BF61" s="133">
        <v>1311.1929211500001</v>
      </c>
      <c r="BG61" s="133">
        <v>852.37724509300006</v>
      </c>
      <c r="BH61" s="133">
        <v>872.13152610441773</v>
      </c>
      <c r="BI61" s="133">
        <v>15814.955</v>
      </c>
      <c r="BJ61" s="133">
        <v>1999.7584020000002</v>
      </c>
      <c r="BK61" s="133">
        <v>13775.691494774997</v>
      </c>
      <c r="BL61" s="25"/>
      <c r="BM61" s="133">
        <v>562.7880176000001</v>
      </c>
      <c r="BN61" s="133">
        <v>318.11790150000002</v>
      </c>
      <c r="BO61" s="133">
        <v>654.80164049999996</v>
      </c>
      <c r="BP61" s="133">
        <v>26.266306499999999</v>
      </c>
      <c r="BQ61" s="133">
        <v>1472.8396862999998</v>
      </c>
      <c r="BR61" s="133">
        <v>147.38132429999999</v>
      </c>
      <c r="BS61" s="133">
        <v>2.5840499999999995</v>
      </c>
      <c r="BT61" s="133">
        <v>179.813928</v>
      </c>
      <c r="BU61" s="133">
        <v>3004.1760839999997</v>
      </c>
      <c r="BV61" s="133">
        <v>2563.7146499999999</v>
      </c>
      <c r="BW61" s="133">
        <v>416.99488950000006</v>
      </c>
      <c r="BX61" s="133">
        <v>242.71869299999997</v>
      </c>
      <c r="BY61" s="133">
        <v>2777.6638785</v>
      </c>
      <c r="BZ61" s="133">
        <v>11402.621993646955</v>
      </c>
      <c r="CA61" s="133">
        <v>15.016701000000001</v>
      </c>
      <c r="CB61" s="133">
        <v>19.446470504999994</v>
      </c>
      <c r="CC61" s="133">
        <v>14.852669999999998</v>
      </c>
      <c r="CD61" s="133">
        <v>7.5061035</v>
      </c>
      <c r="CE61" s="133">
        <v>510.01844249999994</v>
      </c>
      <c r="CF61" s="133">
        <v>53.868828999999998</v>
      </c>
      <c r="CG61" s="133">
        <v>172.43775850000003</v>
      </c>
      <c r="CH61" s="133">
        <v>324.84878999999995</v>
      </c>
      <c r="CI61" s="133">
        <v>68.814947984999989</v>
      </c>
      <c r="CJ61" s="133">
        <v>39.419199644999999</v>
      </c>
      <c r="CK61" s="133">
        <v>1553.4292956000002</v>
      </c>
      <c r="CL61" s="133">
        <v>213.63997622400001</v>
      </c>
      <c r="CM61" s="133">
        <v>207.99397590361448</v>
      </c>
      <c r="CN61" s="133">
        <v>21193.835999999999</v>
      </c>
      <c r="CO61" s="133">
        <v>2923.1189280000003</v>
      </c>
      <c r="CP61" s="133">
        <v>12740.204642234999</v>
      </c>
      <c r="CQ61" s="25"/>
      <c r="CR61" s="133">
        <v>697.22812399999998</v>
      </c>
      <c r="CS61" s="133">
        <v>218.05112700000001</v>
      </c>
      <c r="CT61" s="133">
        <v>436.28538450000002</v>
      </c>
      <c r="CU61" s="133">
        <v>129.2283405</v>
      </c>
      <c r="CV61" s="133">
        <v>2547.8530691999999</v>
      </c>
      <c r="CW61" s="133">
        <v>654.35028839999995</v>
      </c>
      <c r="CX61" s="133">
        <v>7.4454344999999993</v>
      </c>
      <c r="CY61" s="133">
        <v>236.72931449999996</v>
      </c>
      <c r="CZ61" s="133">
        <v>2252.2343864999998</v>
      </c>
      <c r="DA61" s="133">
        <v>2183.07285</v>
      </c>
      <c r="DB61" s="133">
        <v>12.650609999999999</v>
      </c>
      <c r="DC61" s="133">
        <v>1342.7645070000001</v>
      </c>
      <c r="DD61" s="133">
        <v>1038.2993774999998</v>
      </c>
      <c r="DE61" s="133">
        <v>7743.3226440780518</v>
      </c>
      <c r="DF61" s="133">
        <v>7.1196194999999998</v>
      </c>
      <c r="DG61" s="133">
        <v>4.0378365299999999</v>
      </c>
      <c r="DH61" s="133">
        <v>4636.7586509999992</v>
      </c>
      <c r="DI61" s="133">
        <v>12.839357999999997</v>
      </c>
      <c r="DJ61" s="133">
        <v>2480.5632914999997</v>
      </c>
      <c r="DK61" s="133"/>
      <c r="DL61" s="133">
        <v>385.54250900000005</v>
      </c>
      <c r="DM61" s="133">
        <v>144.90453599999998</v>
      </c>
      <c r="DN61" s="133">
        <v>139.53958756500003</v>
      </c>
      <c r="DO61" s="133">
        <v>3.3574112249999994</v>
      </c>
      <c r="DP61" s="133">
        <v>599.10873434999996</v>
      </c>
      <c r="DQ61" s="133">
        <v>627.72209567200002</v>
      </c>
      <c r="DR61" s="133">
        <v>805.69427710843377</v>
      </c>
      <c r="DS61" s="133">
        <v>15738.967000000002</v>
      </c>
      <c r="DT61" s="133">
        <v>4852.1791560000001</v>
      </c>
      <c r="DU61" s="133">
        <v>15884.990357670002</v>
      </c>
    </row>
    <row r="62" spans="1:126">
      <c r="A62" s="12" t="s">
        <v>167</v>
      </c>
      <c r="B62" s="133">
        <f t="shared" si="0"/>
        <v>230.66993844865331</v>
      </c>
      <c r="C62" s="133">
        <v>1642.2995159999998</v>
      </c>
      <c r="D62" s="133">
        <v>220.19617200000002</v>
      </c>
      <c r="E62" s="133">
        <v>320.38000199999999</v>
      </c>
      <c r="F62" s="133">
        <v>23.435971999999992</v>
      </c>
      <c r="G62" s="133">
        <v>1750.1935100000005</v>
      </c>
      <c r="H62" s="133">
        <v>396.2436313</v>
      </c>
      <c r="I62" s="133">
        <v>11.259371999999999</v>
      </c>
      <c r="J62" s="133">
        <v>174.75810800000002</v>
      </c>
      <c r="K62" s="133">
        <v>1641.8256019999999</v>
      </c>
      <c r="L62" s="133">
        <v>2047.8310000000001</v>
      </c>
      <c r="M62" s="133">
        <v>117.85241799999999</v>
      </c>
      <c r="N62" s="133">
        <v>152.85729799999999</v>
      </c>
      <c r="O62" s="133">
        <v>831.59463800000003</v>
      </c>
      <c r="P62" s="133">
        <v>3005.5417956656352</v>
      </c>
      <c r="Q62" s="133">
        <v>6.9224539999999992</v>
      </c>
      <c r="R62" s="133">
        <v>12.176486199999999</v>
      </c>
      <c r="S62" s="133">
        <v>47.121165999999995</v>
      </c>
      <c r="T62" s="133">
        <v>7.2536119999999995</v>
      </c>
      <c r="U62" s="133">
        <v>913.98469999999986</v>
      </c>
      <c r="V62" s="133">
        <v>190.0640808</v>
      </c>
      <c r="W62" s="133">
        <v>425.83682399999992</v>
      </c>
      <c r="X62" s="133">
        <v>154.46984400000002</v>
      </c>
      <c r="Y62" s="133">
        <v>44.022403379999993</v>
      </c>
      <c r="Z62" s="133">
        <v>14.412781379999997</v>
      </c>
      <c r="AA62" s="133">
        <v>817.06624719999991</v>
      </c>
      <c r="AB62" s="133">
        <v>459.67429208400006</v>
      </c>
      <c r="AC62" s="133">
        <v>918.80595482546198</v>
      </c>
      <c r="AD62" s="133">
        <v>15833.815000000001</v>
      </c>
      <c r="AE62" s="133">
        <v>2353.5052056</v>
      </c>
      <c r="AF62" s="133">
        <v>7559.42027616</v>
      </c>
      <c r="AG62" s="25"/>
      <c r="AH62" s="133">
        <v>968.62872599999992</v>
      </c>
      <c r="AI62" s="133">
        <v>422.69985800000001</v>
      </c>
      <c r="AJ62" s="133">
        <v>800.24842799999999</v>
      </c>
      <c r="AK62" s="133">
        <v>48.210231999999991</v>
      </c>
      <c r="AL62" s="133">
        <v>1970.1042725000004</v>
      </c>
      <c r="AM62" s="133">
        <v>482.63991839999994</v>
      </c>
      <c r="AN62" s="133">
        <v>23.909380000000006</v>
      </c>
      <c r="AO62" s="133">
        <v>292.49217400000003</v>
      </c>
      <c r="AP62" s="133">
        <v>4122.8613379999988</v>
      </c>
      <c r="AQ62" s="133">
        <v>2703.4327999999996</v>
      </c>
      <c r="AR62" s="133">
        <v>114.80940599999998</v>
      </c>
      <c r="AS62" s="133">
        <v>843.0918519999999</v>
      </c>
      <c r="AT62" s="133">
        <v>1393.2033279999998</v>
      </c>
      <c r="AU62" s="133">
        <v>5033.029502822802</v>
      </c>
      <c r="AV62" s="133">
        <v>19.565633999999992</v>
      </c>
      <c r="AW62" s="133">
        <v>22.965044839999997</v>
      </c>
      <c r="AX62" s="133">
        <v>225.44462800000002</v>
      </c>
      <c r="AY62" s="133">
        <v>24.983651999999996</v>
      </c>
      <c r="AZ62" s="133">
        <v>1397.0292839999997</v>
      </c>
      <c r="BA62" s="133">
        <v>167.714823</v>
      </c>
      <c r="BB62" s="133">
        <v>581.11428359999991</v>
      </c>
      <c r="BC62" s="133">
        <v>238.43034600000001</v>
      </c>
      <c r="BD62" s="133">
        <v>55.703666119999987</v>
      </c>
      <c r="BE62" s="133">
        <v>27.135359639999994</v>
      </c>
      <c r="BF62" s="133">
        <v>1319.5432053999998</v>
      </c>
      <c r="BG62" s="133">
        <v>843.40273829700016</v>
      </c>
      <c r="BH62" s="133">
        <v>918.58008213552353</v>
      </c>
      <c r="BI62" s="133">
        <v>15979.535999999998</v>
      </c>
      <c r="BJ62" s="133">
        <v>2002.5496975999997</v>
      </c>
      <c r="BK62" s="133">
        <v>14095.759615999999</v>
      </c>
      <c r="BL62" s="25"/>
      <c r="BM62" s="133">
        <v>576.98152199999993</v>
      </c>
      <c r="BN62" s="133">
        <v>320.86251399999998</v>
      </c>
      <c r="BO62" s="133">
        <v>679.03777199999979</v>
      </c>
      <c r="BP62" s="133">
        <v>28.366925999999999</v>
      </c>
      <c r="BQ62" s="133">
        <v>1504.9836100000002</v>
      </c>
      <c r="BR62" s="133">
        <v>152.6946093</v>
      </c>
      <c r="BS62" s="133">
        <v>3.0703239999999998</v>
      </c>
      <c r="BT62" s="133">
        <v>182.74459200000001</v>
      </c>
      <c r="BU62" s="133">
        <v>3088.8438119999987</v>
      </c>
      <c r="BV62" s="133">
        <v>2609.3202000000001</v>
      </c>
      <c r="BW62" s="133">
        <v>426.03533599999986</v>
      </c>
      <c r="BX62" s="133">
        <v>245.56105399999996</v>
      </c>
      <c r="BY62" s="133">
        <v>2910.1937439999997</v>
      </c>
      <c r="BZ62" s="133">
        <v>11555.895101074484</v>
      </c>
      <c r="CA62" s="133">
        <v>15.303823999999995</v>
      </c>
      <c r="CB62" s="133">
        <v>21.389882139999994</v>
      </c>
      <c r="CC62" s="133">
        <v>15.050049999999999</v>
      </c>
      <c r="CD62" s="133">
        <v>7.7770919999999979</v>
      </c>
      <c r="CE62" s="133">
        <v>531.15353400000004</v>
      </c>
      <c r="CF62" s="133">
        <v>52.763446800000004</v>
      </c>
      <c r="CG62" s="133">
        <v>169.43826679999998</v>
      </c>
      <c r="CH62" s="133">
        <v>331.54833400000001</v>
      </c>
      <c r="CI62" s="133">
        <v>71.151128479999983</v>
      </c>
      <c r="CJ62" s="133">
        <v>41.669770459999988</v>
      </c>
      <c r="CK62" s="133">
        <v>1634.8882401999997</v>
      </c>
      <c r="CL62" s="133">
        <v>205.363035591</v>
      </c>
      <c r="CM62" s="133">
        <v>213.00513347022587</v>
      </c>
      <c r="CN62" s="133">
        <v>21368.599999999995</v>
      </c>
      <c r="CO62" s="133">
        <v>2912.6398815999996</v>
      </c>
      <c r="CP62" s="133">
        <v>13163.968129279998</v>
      </c>
      <c r="CQ62" s="25"/>
      <c r="CR62" s="133">
        <v>682.05337199999997</v>
      </c>
      <c r="CS62" s="133">
        <v>223.92312200000001</v>
      </c>
      <c r="CT62" s="133">
        <v>448.44824599999993</v>
      </c>
      <c r="CU62" s="133">
        <v>135.11474000000001</v>
      </c>
      <c r="CV62" s="133">
        <v>2594.3497450000004</v>
      </c>
      <c r="CW62" s="133">
        <v>707.25805039999977</v>
      </c>
      <c r="CX62" s="133">
        <v>7.9739660000000008</v>
      </c>
      <c r="CY62" s="133">
        <v>243.53086199999998</v>
      </c>
      <c r="CZ62" s="133">
        <v>2318.7375899999993</v>
      </c>
      <c r="DA62" s="133">
        <v>2234.0077999999999</v>
      </c>
      <c r="DB62" s="133">
        <v>12.791119999999999</v>
      </c>
      <c r="DC62" s="133">
        <v>1395.0810279999998</v>
      </c>
      <c r="DD62" s="133">
        <v>1042.1337419999998</v>
      </c>
      <c r="DE62" s="133">
        <v>7756.2939355308699</v>
      </c>
      <c r="DF62" s="133">
        <v>7.3412379999999988</v>
      </c>
      <c r="DG62" s="133">
        <v>5.3794853199999988</v>
      </c>
      <c r="DH62" s="133">
        <v>4643.9367440000005</v>
      </c>
      <c r="DI62" s="133">
        <v>13.617307999999998</v>
      </c>
      <c r="DJ62" s="133">
        <v>2426.7827239999997</v>
      </c>
      <c r="DK62" s="133"/>
      <c r="DL62" s="133">
        <v>408.15333639999994</v>
      </c>
      <c r="DM62" s="133">
        <v>141.60475400000001</v>
      </c>
      <c r="DN62" s="133">
        <v>143.60584733999994</v>
      </c>
      <c r="DO62" s="133">
        <v>3.741755379999999</v>
      </c>
      <c r="DP62" s="133">
        <v>591.67214639999986</v>
      </c>
      <c r="DQ62" s="133">
        <v>621.65824226099994</v>
      </c>
      <c r="DR62" s="133">
        <v>839.16632443531819</v>
      </c>
      <c r="DS62" s="133">
        <v>15880.298999999999</v>
      </c>
      <c r="DT62" s="133">
        <v>4827.9175015999999</v>
      </c>
      <c r="DU62" s="133">
        <v>16039.424218439997</v>
      </c>
    </row>
    <row r="63" spans="1:126">
      <c r="A63" s="12" t="s">
        <v>168</v>
      </c>
      <c r="B63" s="133">
        <f t="shared" si="0"/>
        <v>230.10542269005128</v>
      </c>
      <c r="C63" s="133">
        <v>1582.0339500000002</v>
      </c>
      <c r="D63" s="133">
        <v>213.27848740000002</v>
      </c>
      <c r="E63" s="133">
        <v>310.0076522</v>
      </c>
      <c r="F63" s="133">
        <v>21.979446500000009</v>
      </c>
      <c r="G63" s="133">
        <v>1797.4245673999999</v>
      </c>
      <c r="H63" s="133">
        <v>386.06371199999995</v>
      </c>
      <c r="I63" s="133">
        <v>10.988089900000002</v>
      </c>
      <c r="J63" s="133">
        <v>169.03212479999999</v>
      </c>
      <c r="K63" s="133">
        <v>1604.1206572999997</v>
      </c>
      <c r="L63" s="133">
        <v>1986.69805</v>
      </c>
      <c r="M63" s="133">
        <v>111.6743173</v>
      </c>
      <c r="N63" s="133">
        <v>146.02040109999999</v>
      </c>
      <c r="O63" s="133">
        <v>798.67874969999991</v>
      </c>
      <c r="P63" s="133">
        <v>3089.4940522408924</v>
      </c>
      <c r="Q63" s="133">
        <v>6.6651568999999995</v>
      </c>
      <c r="R63" s="133">
        <v>11.944960775</v>
      </c>
      <c r="S63" s="133">
        <v>45.627087799999998</v>
      </c>
      <c r="T63" s="133">
        <v>7.2466295000000001</v>
      </c>
      <c r="U63" s="133">
        <v>877.71982290000005</v>
      </c>
      <c r="V63" s="133">
        <v>180.90690620000001</v>
      </c>
      <c r="W63" s="133">
        <v>403.54697529999999</v>
      </c>
      <c r="X63" s="133">
        <v>148.00655469999995</v>
      </c>
      <c r="Y63" s="133">
        <v>43.059167596999998</v>
      </c>
      <c r="Z63" s="133">
        <v>14.006498921999999</v>
      </c>
      <c r="AA63" s="133">
        <v>771.48281885999995</v>
      </c>
      <c r="AB63" s="133">
        <v>458.31633437200003</v>
      </c>
      <c r="AC63" s="133">
        <v>909.49753297754501</v>
      </c>
      <c r="AD63" s="133">
        <v>15955.527</v>
      </c>
      <c r="AE63" s="133">
        <v>2298.9625120000001</v>
      </c>
      <c r="AF63" s="133">
        <v>7298.236674154</v>
      </c>
      <c r="AG63" s="25"/>
      <c r="AH63" s="133">
        <v>946.20285000000001</v>
      </c>
      <c r="AI63" s="133">
        <v>398.55373350000002</v>
      </c>
      <c r="AJ63" s="133">
        <v>786.71936100000005</v>
      </c>
      <c r="AK63" s="133">
        <v>46.231427300000014</v>
      </c>
      <c r="AL63" s="133">
        <v>2026.9061637999998</v>
      </c>
      <c r="AM63" s="133">
        <v>474.27063399999997</v>
      </c>
      <c r="AN63" s="133">
        <v>23.117347000000006</v>
      </c>
      <c r="AO63" s="133">
        <v>281.09517940000001</v>
      </c>
      <c r="AP63" s="133">
        <v>4021.163965199999</v>
      </c>
      <c r="AQ63" s="133">
        <v>2605.1932499999998</v>
      </c>
      <c r="AR63" s="133">
        <v>108.34663890000002</v>
      </c>
      <c r="AS63" s="133">
        <v>812.94878419999998</v>
      </c>
      <c r="AT63" s="133">
        <v>1340.5676568999997</v>
      </c>
      <c r="AU63" s="133">
        <v>5232.5014752927291</v>
      </c>
      <c r="AV63" s="133">
        <v>18.950126699999995</v>
      </c>
      <c r="AW63" s="133">
        <v>22.046511850999995</v>
      </c>
      <c r="AX63" s="133">
        <v>217.00361430000001</v>
      </c>
      <c r="AY63" s="133">
        <v>25.5466829</v>
      </c>
      <c r="AZ63" s="133">
        <v>1340.6732801999999</v>
      </c>
      <c r="BA63" s="133">
        <v>158.43524620000005</v>
      </c>
      <c r="BB63" s="133">
        <v>555.69748079999988</v>
      </c>
      <c r="BC63" s="133">
        <v>228.89222449999997</v>
      </c>
      <c r="BD63" s="133">
        <v>54.555752018999982</v>
      </c>
      <c r="BE63" s="133">
        <v>25.804752200000003</v>
      </c>
      <c r="BF63" s="133">
        <v>1277.4802753800002</v>
      </c>
      <c r="BG63" s="133">
        <v>845.67233128599992</v>
      </c>
      <c r="BH63" s="133">
        <v>923.49410935454637</v>
      </c>
      <c r="BI63" s="133">
        <v>16213.194</v>
      </c>
      <c r="BJ63" s="133">
        <v>1996.977136</v>
      </c>
      <c r="BK63" s="133">
        <v>13634.890563449999</v>
      </c>
      <c r="BL63" s="25"/>
      <c r="BM63" s="133">
        <v>582.09232500000007</v>
      </c>
      <c r="BN63" s="133">
        <v>306.60266190000004</v>
      </c>
      <c r="BO63" s="133">
        <v>668.12181750000002</v>
      </c>
      <c r="BP63" s="133">
        <v>25.402948100000007</v>
      </c>
      <c r="BQ63" s="133">
        <v>1548.3550921999997</v>
      </c>
      <c r="BR63" s="133">
        <v>149.85133399999998</v>
      </c>
      <c r="BS63" s="133">
        <v>2.8975629000000009</v>
      </c>
      <c r="BT63" s="133">
        <v>172.04293330000002</v>
      </c>
      <c r="BU63" s="133">
        <v>3022.6328650999994</v>
      </c>
      <c r="BV63" s="133">
        <v>2541.8192700000004</v>
      </c>
      <c r="BW63" s="133">
        <v>411.60093330000001</v>
      </c>
      <c r="BX63" s="133">
        <v>236.00709709999995</v>
      </c>
      <c r="BY63" s="133">
        <v>2908.6577020999998</v>
      </c>
      <c r="BZ63" s="133">
        <v>11799.014815044879</v>
      </c>
      <c r="CA63" s="133">
        <v>15.294689399999998</v>
      </c>
      <c r="CB63" s="133">
        <v>21.417203874000002</v>
      </c>
      <c r="CC63" s="133">
        <v>14.405058099999998</v>
      </c>
      <c r="CD63" s="133">
        <v>7.4382758999999998</v>
      </c>
      <c r="CE63" s="133">
        <v>505.03835340000001</v>
      </c>
      <c r="CF63" s="133">
        <v>51.973560000000006</v>
      </c>
      <c r="CG63" s="133">
        <v>157.98564599999997</v>
      </c>
      <c r="CH63" s="133">
        <v>320.61680489999998</v>
      </c>
      <c r="CI63" s="133">
        <v>69.744186557000006</v>
      </c>
      <c r="CJ63" s="133">
        <v>41.155040834000012</v>
      </c>
      <c r="CK63" s="133">
        <v>1580.8596843900002</v>
      </c>
      <c r="CL63" s="133">
        <v>200.98124947800002</v>
      </c>
      <c r="CM63" s="133">
        <v>211.99073607894471</v>
      </c>
      <c r="CN63" s="133">
        <v>21850.807999999997</v>
      </c>
      <c r="CO63" s="133">
        <v>2989.2089920000003</v>
      </c>
      <c r="CP63" s="133">
        <v>12871.755088654998</v>
      </c>
      <c r="CQ63" s="25"/>
      <c r="CR63" s="133">
        <v>665.73360000000002</v>
      </c>
      <c r="CS63" s="133">
        <v>233.80860799999999</v>
      </c>
      <c r="CT63" s="133">
        <v>441.85710870000003</v>
      </c>
      <c r="CU63" s="133">
        <v>127.74321460000004</v>
      </c>
      <c r="CV63" s="133">
        <v>2668.2277971999997</v>
      </c>
      <c r="CW63" s="133">
        <v>699.00171799999998</v>
      </c>
      <c r="CX63" s="133">
        <v>7.9141252</v>
      </c>
      <c r="CY63" s="133">
        <v>234.32583549999998</v>
      </c>
      <c r="CZ63" s="133">
        <v>2274.5650984999997</v>
      </c>
      <c r="DA63" s="133">
        <v>2173.2266199999999</v>
      </c>
      <c r="DB63" s="133">
        <v>12.512549900000002</v>
      </c>
      <c r="DC63" s="133">
        <v>1373.8498853999999</v>
      </c>
      <c r="DD63" s="133">
        <v>998.94052649999981</v>
      </c>
      <c r="DE63" s="133">
        <v>8240.8249215765445</v>
      </c>
      <c r="DF63" s="133">
        <v>7.0506274999999983</v>
      </c>
      <c r="DG63" s="133">
        <v>5.1669720569999988</v>
      </c>
      <c r="DH63" s="133">
        <v>4509.8415961000001</v>
      </c>
      <c r="DI63" s="133">
        <v>13.6504504</v>
      </c>
      <c r="DJ63" s="133">
        <v>2420.6421224000001</v>
      </c>
      <c r="DK63" s="133"/>
      <c r="DL63" s="133">
        <v>393.80697789999999</v>
      </c>
      <c r="DM63" s="133">
        <v>134.17208019999995</v>
      </c>
      <c r="DN63" s="133">
        <v>141.29425931899996</v>
      </c>
      <c r="DO63" s="133">
        <v>3.6208973919999998</v>
      </c>
      <c r="DP63" s="133">
        <v>575.59700449000002</v>
      </c>
      <c r="DQ63" s="133">
        <v>631.24887296400004</v>
      </c>
      <c r="DR63" s="133">
        <v>838.00674655120326</v>
      </c>
      <c r="DS63" s="133">
        <v>16059.712</v>
      </c>
      <c r="DT63" s="133">
        <v>4942.1495200000008</v>
      </c>
      <c r="DU63" s="133">
        <v>15689.779582157998</v>
      </c>
    </row>
    <row r="64" spans="1:126">
      <c r="A64" s="12" t="s">
        <v>169</v>
      </c>
      <c r="B64" s="133">
        <f t="shared" si="0"/>
        <v>232.98273489586799</v>
      </c>
      <c r="C64" s="133">
        <v>1660.5430288999996</v>
      </c>
      <c r="D64" s="133">
        <v>221.42551019999999</v>
      </c>
      <c r="E64" s="133">
        <v>326.62855000000002</v>
      </c>
      <c r="F64" s="133">
        <v>22.430927799999999</v>
      </c>
      <c r="G64" s="133">
        <v>1814.6490688000004</v>
      </c>
      <c r="H64" s="133">
        <v>397.37924299999992</v>
      </c>
      <c r="I64" s="133">
        <v>11.5519222</v>
      </c>
      <c r="J64" s="133">
        <v>175.08301339999997</v>
      </c>
      <c r="K64" s="133">
        <v>1681.2905506000002</v>
      </c>
      <c r="L64" s="133">
        <v>2064.69686</v>
      </c>
      <c r="M64" s="133">
        <v>115.1181682</v>
      </c>
      <c r="N64" s="133">
        <v>150.34237519999999</v>
      </c>
      <c r="O64" s="133">
        <v>828.90518359999987</v>
      </c>
      <c r="P64" s="133">
        <v>3068.5029738181365</v>
      </c>
      <c r="Q64" s="133">
        <v>6.844876199999999</v>
      </c>
      <c r="R64" s="133">
        <v>12.628498887999998</v>
      </c>
      <c r="S64" s="133">
        <v>47.7006874</v>
      </c>
      <c r="T64" s="133">
        <v>7.6514773999999992</v>
      </c>
      <c r="U64" s="133">
        <v>907.57800899999984</v>
      </c>
      <c r="V64" s="133">
        <v>197.74700850000002</v>
      </c>
      <c r="W64" s="133">
        <v>422.23675369999995</v>
      </c>
      <c r="X64" s="133">
        <v>152.90035700000001</v>
      </c>
      <c r="Y64" s="133">
        <v>45.204301622000003</v>
      </c>
      <c r="Z64" s="133">
        <v>14.608693599999997</v>
      </c>
      <c r="AA64" s="133">
        <v>794.85560364000003</v>
      </c>
      <c r="AB64" s="133">
        <v>463.21779339000005</v>
      </c>
      <c r="AC64" s="133">
        <v>935.7874625632553</v>
      </c>
      <c r="AD64" s="133">
        <v>16093.308000000001</v>
      </c>
      <c r="AE64" s="133">
        <v>2483.762694</v>
      </c>
      <c r="AF64" s="133">
        <v>7587.4455659500009</v>
      </c>
      <c r="AG64" s="25"/>
      <c r="AH64" s="133">
        <v>978.28016229999992</v>
      </c>
      <c r="AI64" s="133">
        <v>413.4224339999999</v>
      </c>
      <c r="AJ64" s="133">
        <v>811.89241400000014</v>
      </c>
      <c r="AK64" s="133">
        <v>47.042375</v>
      </c>
      <c r="AL64" s="133">
        <v>2043.6146433000001</v>
      </c>
      <c r="AM64" s="133">
        <v>495.48970639999993</v>
      </c>
      <c r="AN64" s="133">
        <v>24.022785600000002</v>
      </c>
      <c r="AO64" s="133">
        <v>287.74542919999999</v>
      </c>
      <c r="AP64" s="133">
        <v>4171.0999449999999</v>
      </c>
      <c r="AQ64" s="133">
        <v>2703.4621000000002</v>
      </c>
      <c r="AR64" s="133">
        <v>112.19283460000001</v>
      </c>
      <c r="AS64" s="133">
        <v>790.02430960000015</v>
      </c>
      <c r="AT64" s="133">
        <v>1377.0906815999999</v>
      </c>
      <c r="AU64" s="133">
        <v>5233.0280826537492</v>
      </c>
      <c r="AV64" s="133">
        <v>19.343824599999994</v>
      </c>
      <c r="AW64" s="133">
        <v>22.275640217999999</v>
      </c>
      <c r="AX64" s="133">
        <v>237.67661459999997</v>
      </c>
      <c r="AY64" s="133">
        <v>26.945872399999999</v>
      </c>
      <c r="AZ64" s="133">
        <v>1371.3265161999998</v>
      </c>
      <c r="BA64" s="133">
        <v>169.4573145</v>
      </c>
      <c r="BB64" s="133">
        <v>585.43791309999995</v>
      </c>
      <c r="BC64" s="133">
        <v>234.56479660000002</v>
      </c>
      <c r="BD64" s="133">
        <v>56.998833285999993</v>
      </c>
      <c r="BE64" s="133">
        <v>26.122262923999997</v>
      </c>
      <c r="BF64" s="133">
        <v>1304.2029168399999</v>
      </c>
      <c r="BG64" s="133">
        <v>851.5670768550001</v>
      </c>
      <c r="BH64" s="133">
        <v>995.78539708767948</v>
      </c>
      <c r="BI64" s="133">
        <v>16306.446000000002</v>
      </c>
      <c r="BJ64" s="133">
        <v>2113.4441220000003</v>
      </c>
      <c r="BK64" s="133">
        <v>14037.452586268</v>
      </c>
      <c r="BL64" s="25"/>
      <c r="BM64" s="133">
        <v>600.89439129999994</v>
      </c>
      <c r="BN64" s="133">
        <v>315.14964879999991</v>
      </c>
      <c r="BO64" s="133">
        <v>660.16713340000001</v>
      </c>
      <c r="BP64" s="133">
        <v>25.755068399999999</v>
      </c>
      <c r="BQ64" s="133">
        <v>1530.8146488000002</v>
      </c>
      <c r="BR64" s="133">
        <v>155.24452739999998</v>
      </c>
      <c r="BS64" s="133">
        <v>3.1882092000000002</v>
      </c>
      <c r="BT64" s="133">
        <v>176.77148359999998</v>
      </c>
      <c r="BU64" s="133">
        <v>3048.430155</v>
      </c>
      <c r="BV64" s="133">
        <v>2532.7052999999996</v>
      </c>
      <c r="BW64" s="133">
        <v>430.69246220000002</v>
      </c>
      <c r="BX64" s="133">
        <v>230.77444500000001</v>
      </c>
      <c r="BY64" s="133">
        <v>2924.5416029999997</v>
      </c>
      <c r="BZ64" s="133">
        <v>11630.230547550433</v>
      </c>
      <c r="CA64" s="133">
        <v>15.654578999999996</v>
      </c>
      <c r="CB64" s="133">
        <v>22.196294475999998</v>
      </c>
      <c r="CC64" s="133">
        <v>16.305027599999999</v>
      </c>
      <c r="CD64" s="133">
        <v>7.6166519999999993</v>
      </c>
      <c r="CE64" s="133">
        <v>511.99292019999996</v>
      </c>
      <c r="CF64" s="133">
        <v>57.394996499999998</v>
      </c>
      <c r="CG64" s="133">
        <v>184.53588229999997</v>
      </c>
      <c r="CH64" s="133">
        <v>325.57480079999999</v>
      </c>
      <c r="CI64" s="133">
        <v>70.732151137999992</v>
      </c>
      <c r="CJ64" s="133">
        <v>40.967443457999998</v>
      </c>
      <c r="CK64" s="133">
        <v>1587.4514881799998</v>
      </c>
      <c r="CL64" s="133">
        <v>202.89041092800002</v>
      </c>
      <c r="CM64" s="133">
        <v>214.17742435195706</v>
      </c>
      <c r="CN64" s="133">
        <v>22153.403000000002</v>
      </c>
      <c r="CO64" s="133">
        <v>3089.0686720000003</v>
      </c>
      <c r="CP64" s="133">
        <v>12946.666865451998</v>
      </c>
      <c r="CQ64" s="25"/>
      <c r="CR64" s="133">
        <v>692.99025249999988</v>
      </c>
      <c r="CS64" s="133">
        <v>241.43101739999997</v>
      </c>
      <c r="CT64" s="133">
        <v>457.18111079999994</v>
      </c>
      <c r="CU64" s="133">
        <v>136.74361820000001</v>
      </c>
      <c r="CV64" s="133">
        <v>2723.6996438000001</v>
      </c>
      <c r="CW64" s="133">
        <v>716.04724680000015</v>
      </c>
      <c r="CX64" s="133">
        <v>7.9177232000000002</v>
      </c>
      <c r="CY64" s="133">
        <v>243.40932480000001</v>
      </c>
      <c r="CZ64" s="133">
        <v>2308.9644623999998</v>
      </c>
      <c r="DA64" s="133">
        <v>2223.8826399999998</v>
      </c>
      <c r="DB64" s="133">
        <v>13.608867600000002</v>
      </c>
      <c r="DC64" s="133">
        <v>1431.6519727999998</v>
      </c>
      <c r="DD64" s="133">
        <v>1039.5247092</v>
      </c>
      <c r="DE64" s="133">
        <v>7992.014531853577</v>
      </c>
      <c r="DF64" s="133">
        <v>7.130219799999999</v>
      </c>
      <c r="DG64" s="133">
        <v>5.2000950260000005</v>
      </c>
      <c r="DH64" s="133">
        <v>4281.8346063999998</v>
      </c>
      <c r="DI64" s="133">
        <v>17.138590399999998</v>
      </c>
      <c r="DJ64" s="133">
        <v>2399.5003918000002</v>
      </c>
      <c r="DK64" s="133"/>
      <c r="DL64" s="133">
        <v>406.62937839999989</v>
      </c>
      <c r="DM64" s="133">
        <v>132.26237559999998</v>
      </c>
      <c r="DN64" s="133">
        <v>145.14487522799999</v>
      </c>
      <c r="DO64" s="133">
        <v>4.1098016240000002</v>
      </c>
      <c r="DP64" s="133">
        <v>604.12048272000004</v>
      </c>
      <c r="DQ64" s="133">
        <v>620.23729533300002</v>
      </c>
      <c r="DR64" s="133">
        <v>874.8332128472581</v>
      </c>
      <c r="DS64" s="133">
        <v>16094.118</v>
      </c>
      <c r="DT64" s="133">
        <v>5189.1825829999998</v>
      </c>
      <c r="DU64" s="133">
        <v>15700.756884998</v>
      </c>
    </row>
    <row r="65" spans="1:125">
      <c r="A65" s="12" t="s">
        <v>264</v>
      </c>
      <c r="B65" s="133">
        <f t="shared" si="0"/>
        <v>234.09502815668196</v>
      </c>
      <c r="C65" s="133">
        <v>1460.2601215</v>
      </c>
      <c r="D65" s="133">
        <v>216.91236599999999</v>
      </c>
      <c r="E65" s="133">
        <v>320.25921840000001</v>
      </c>
      <c r="F65" s="133">
        <v>21.765189599999996</v>
      </c>
      <c r="G65" s="133">
        <v>1791.4664849999999</v>
      </c>
      <c r="H65" s="133">
        <v>384.62141799999995</v>
      </c>
      <c r="I65" s="133">
        <v>11.3964312</v>
      </c>
      <c r="J65" s="133">
        <v>172.80898799999994</v>
      </c>
      <c r="K65" s="133">
        <v>1644.9798552</v>
      </c>
      <c r="L65" s="133">
        <v>2030.3659199999997</v>
      </c>
      <c r="M65" s="133">
        <v>111.71504519999999</v>
      </c>
      <c r="N65" s="133">
        <v>144.58633199999997</v>
      </c>
      <c r="O65" s="133">
        <v>805.31639760000007</v>
      </c>
      <c r="P65" s="133">
        <v>3083.3786265148733</v>
      </c>
      <c r="Q65" s="133">
        <v>6.6754908000000004</v>
      </c>
      <c r="R65" s="133">
        <v>12.378242183999998</v>
      </c>
      <c r="S65" s="133">
        <v>47.007813599999992</v>
      </c>
      <c r="T65" s="133">
        <v>7.5705959999999992</v>
      </c>
      <c r="U65" s="133">
        <v>887.35711679999997</v>
      </c>
      <c r="V65" s="133">
        <v>178.4761173</v>
      </c>
      <c r="W65" s="133">
        <v>360.0588992000001</v>
      </c>
      <c r="X65" s="133">
        <v>149.35986119999995</v>
      </c>
      <c r="Y65" s="133">
        <v>44.748018083999995</v>
      </c>
      <c r="Z65" s="133">
        <v>14.214259619999996</v>
      </c>
      <c r="AA65" s="133">
        <v>771.13093859999992</v>
      </c>
      <c r="AB65" s="133">
        <v>466.04525536900002</v>
      </c>
      <c r="AC65" s="133">
        <v>945.47764754693503</v>
      </c>
      <c r="AD65" s="133">
        <v>16243.513000000001</v>
      </c>
      <c r="AE65" s="133">
        <v>2337.2882961999999</v>
      </c>
      <c r="AF65" s="133">
        <v>7420.5480800879986</v>
      </c>
      <c r="AG65" s="25"/>
      <c r="AH65" s="133">
        <v>899.70524389999991</v>
      </c>
      <c r="AI65" s="133">
        <v>409.8814895999999</v>
      </c>
      <c r="AJ65" s="133">
        <v>787.50413279999998</v>
      </c>
      <c r="AK65" s="133">
        <v>45.799366799999987</v>
      </c>
      <c r="AL65" s="133">
        <v>2099.02558</v>
      </c>
      <c r="AM65" s="133">
        <v>490.75378979999994</v>
      </c>
      <c r="AN65" s="133">
        <v>23.624422799999998</v>
      </c>
      <c r="AO65" s="133">
        <v>283.48978679999999</v>
      </c>
      <c r="AP65" s="133">
        <v>4127.1153396</v>
      </c>
      <c r="AQ65" s="133">
        <v>2684.1104399999999</v>
      </c>
      <c r="AR65" s="133">
        <v>110.82541799999998</v>
      </c>
      <c r="AS65" s="133">
        <v>831.72145319999993</v>
      </c>
      <c r="AT65" s="133">
        <v>1350.1100712</v>
      </c>
      <c r="AU65" s="133">
        <v>5265.2717590892398</v>
      </c>
      <c r="AV65" s="133">
        <v>18.739142400000002</v>
      </c>
      <c r="AW65" s="133">
        <v>21.259581156000003</v>
      </c>
      <c r="AX65" s="133">
        <v>234.90321359999996</v>
      </c>
      <c r="AY65" s="133">
        <v>26.449975199999994</v>
      </c>
      <c r="AZ65" s="133">
        <v>1355.5080924000001</v>
      </c>
      <c r="BA65" s="133">
        <v>154.87312469999998</v>
      </c>
      <c r="BB65" s="133">
        <v>514.03594580000004</v>
      </c>
      <c r="BC65" s="133">
        <v>229.40877959999997</v>
      </c>
      <c r="BD65" s="133">
        <v>57.195283067999988</v>
      </c>
      <c r="BE65" s="133">
        <v>25.877918615999992</v>
      </c>
      <c r="BF65" s="133">
        <v>1266.44874048</v>
      </c>
      <c r="BG65" s="133">
        <v>888.41774380799995</v>
      </c>
      <c r="BH65" s="133">
        <v>999.38180686650787</v>
      </c>
      <c r="BI65" s="133">
        <v>17085.099999999999</v>
      </c>
      <c r="BJ65" s="133">
        <v>2076.4308808000001</v>
      </c>
      <c r="BK65" s="133">
        <v>13889.972647320003</v>
      </c>
      <c r="BL65" s="25"/>
      <c r="BM65" s="133">
        <v>560.18885689999991</v>
      </c>
      <c r="BN65" s="133">
        <v>317.17400880000002</v>
      </c>
      <c r="BO65" s="133">
        <v>681.13671120000004</v>
      </c>
      <c r="BP65" s="133">
        <v>25.01035679999999</v>
      </c>
      <c r="BQ65" s="133">
        <v>1580.154685</v>
      </c>
      <c r="BR65" s="133">
        <v>154.4505566</v>
      </c>
      <c r="BS65" s="133">
        <v>2.9811275999999998</v>
      </c>
      <c r="BT65" s="133">
        <v>178.675926</v>
      </c>
      <c r="BU65" s="133">
        <v>3086.5681439999989</v>
      </c>
      <c r="BV65" s="133">
        <v>2571.7018800000001</v>
      </c>
      <c r="BW65" s="133">
        <v>424.72358279999992</v>
      </c>
      <c r="BX65" s="133">
        <v>237.77149439999994</v>
      </c>
      <c r="BY65" s="133">
        <v>2825.9413380000001</v>
      </c>
      <c r="BZ65" s="133">
        <v>11579.560227690046</v>
      </c>
      <c r="CA65" s="133">
        <v>14.705143199999998</v>
      </c>
      <c r="CB65" s="133">
        <v>19.986625428000004</v>
      </c>
      <c r="CC65" s="133">
        <v>16.159004399999997</v>
      </c>
      <c r="CD65" s="133">
        <v>7.6429055999999989</v>
      </c>
      <c r="CE65" s="133">
        <v>510.05986679999995</v>
      </c>
      <c r="CF65" s="133">
        <v>52.800586500000001</v>
      </c>
      <c r="CG65" s="133">
        <v>161.2769912</v>
      </c>
      <c r="CH65" s="133">
        <v>319.06939679999994</v>
      </c>
      <c r="CI65" s="133">
        <v>70.044830459999986</v>
      </c>
      <c r="CJ65" s="133">
        <v>41.776323599999984</v>
      </c>
      <c r="CK65" s="133">
        <v>1561.6919049599999</v>
      </c>
      <c r="CL65" s="133">
        <v>205.56184034499998</v>
      </c>
      <c r="CM65" s="133">
        <v>221.58904677937971</v>
      </c>
      <c r="CN65" s="133">
        <v>22601.578999999998</v>
      </c>
      <c r="CO65" s="133">
        <v>2991.7735210999999</v>
      </c>
      <c r="CP65" s="133">
        <v>12912.820570848</v>
      </c>
      <c r="CQ65" s="25"/>
      <c r="CR65" s="133">
        <v>636.48179469999991</v>
      </c>
      <c r="CS65" s="133">
        <v>240.90052799999998</v>
      </c>
      <c r="CT65" s="133">
        <v>437.75355360000003</v>
      </c>
      <c r="CU65" s="133">
        <v>126.20435519999995</v>
      </c>
      <c r="CV65" s="133">
        <v>2853.9653699999999</v>
      </c>
      <c r="CW65" s="133">
        <v>684.65201860000002</v>
      </c>
      <c r="CX65" s="133">
        <v>8.376957599999999</v>
      </c>
      <c r="CY65" s="133">
        <v>231.84977639999997</v>
      </c>
      <c r="CZ65" s="133">
        <v>2297.3011907999999</v>
      </c>
      <c r="DA65" s="133">
        <v>2202.0464400000001</v>
      </c>
      <c r="DB65" s="133">
        <v>15.430430399999999</v>
      </c>
      <c r="DC65" s="133">
        <v>1413.2166311999999</v>
      </c>
      <c r="DD65" s="133">
        <v>983.23526399999992</v>
      </c>
      <c r="DE65" s="133">
        <v>8519.6988615497612</v>
      </c>
      <c r="DF65" s="133">
        <v>6.8836548000000004</v>
      </c>
      <c r="DG65" s="133">
        <v>5.1323053320000005</v>
      </c>
      <c r="DH65" s="133">
        <v>4169.1907619999993</v>
      </c>
      <c r="DI65" s="133">
        <v>16.764871199999998</v>
      </c>
      <c r="DJ65" s="133">
        <v>2353.0036859999996</v>
      </c>
      <c r="DK65" s="133"/>
      <c r="DL65" s="133">
        <v>384.44867760000011</v>
      </c>
      <c r="DM65" s="133">
        <v>124.91154719999999</v>
      </c>
      <c r="DN65" s="133">
        <v>144.20357318399999</v>
      </c>
      <c r="DO65" s="133">
        <v>4.0772206199999994</v>
      </c>
      <c r="DP65" s="133">
        <v>574.49692344000005</v>
      </c>
      <c r="DQ65" s="133">
        <v>654.21413770999993</v>
      </c>
      <c r="DR65" s="133">
        <v>889.62088994917531</v>
      </c>
      <c r="DS65" s="133">
        <v>17291.162</v>
      </c>
      <c r="DT65" s="133">
        <v>5191.6254146000001</v>
      </c>
      <c r="DU65" s="133">
        <v>15354.979670975998</v>
      </c>
    </row>
    <row r="66" spans="1:125">
      <c r="A66" s="12" t="s">
        <v>265</v>
      </c>
      <c r="B66" s="133">
        <f t="shared" si="0"/>
        <v>245.15421040784594</v>
      </c>
      <c r="C66" s="133">
        <v>1646.9294751</v>
      </c>
      <c r="D66" s="133">
        <v>223.5882264</v>
      </c>
      <c r="E66" s="133">
        <v>329.90875719999997</v>
      </c>
      <c r="F66" s="133">
        <v>22.146284599999998</v>
      </c>
      <c r="G66" s="133">
        <v>1746.1519460000002</v>
      </c>
      <c r="H66" s="133">
        <v>402.12366040000001</v>
      </c>
      <c r="I66" s="133">
        <v>11.6526388</v>
      </c>
      <c r="J66" s="133">
        <v>178.18033639999999</v>
      </c>
      <c r="K66" s="133">
        <v>1694.8016227999999</v>
      </c>
      <c r="L66" s="133">
        <v>2094.3619399999998</v>
      </c>
      <c r="M66" s="133">
        <v>112.48614959999999</v>
      </c>
      <c r="N66" s="133">
        <v>146.5627834</v>
      </c>
      <c r="O66" s="133">
        <v>826.40904060000003</v>
      </c>
      <c r="P66" s="133">
        <v>3150.0409010628082</v>
      </c>
      <c r="Q66" s="133">
        <v>6.7579929999999999</v>
      </c>
      <c r="R66" s="133">
        <v>12.991606055999998</v>
      </c>
      <c r="S66" s="133">
        <v>49.100990400000001</v>
      </c>
      <c r="T66" s="133">
        <v>7.7422971999999985</v>
      </c>
      <c r="U66" s="133">
        <v>911.9964743999999</v>
      </c>
      <c r="V66" s="133">
        <v>192.03908219999997</v>
      </c>
      <c r="W66" s="133">
        <v>394.31764350000003</v>
      </c>
      <c r="X66" s="133">
        <v>153.20543699999999</v>
      </c>
      <c r="Y66" s="133">
        <v>46.232465927999989</v>
      </c>
      <c r="Z66" s="133">
        <v>14.437469419999998</v>
      </c>
      <c r="AA66" s="133">
        <v>794.77435465999997</v>
      </c>
      <c r="AB66" s="133">
        <v>472.49395402500005</v>
      </c>
      <c r="AC66" s="133">
        <v>964.30132380752252</v>
      </c>
      <c r="AD66" s="133">
        <v>16226.298000000001</v>
      </c>
      <c r="AE66" s="133">
        <v>2326.9970124000001</v>
      </c>
      <c r="AF66" s="133">
        <v>7637.336867863999</v>
      </c>
      <c r="AG66" s="25"/>
      <c r="AH66" s="133">
        <v>976.66957439999987</v>
      </c>
      <c r="AI66" s="133">
        <v>425.63150079999991</v>
      </c>
      <c r="AJ66" s="133">
        <v>790.38395479999997</v>
      </c>
      <c r="AK66" s="133">
        <v>46.340683399999996</v>
      </c>
      <c r="AL66" s="133">
        <v>2088.9611560000003</v>
      </c>
      <c r="AM66" s="133">
        <v>501.07297900000003</v>
      </c>
      <c r="AN66" s="133">
        <v>24.403801399999992</v>
      </c>
      <c r="AO66" s="133">
        <v>293.35848520000002</v>
      </c>
      <c r="AP66" s="133">
        <v>4419.0219479999996</v>
      </c>
      <c r="AQ66" s="133">
        <v>2808.2344400000002</v>
      </c>
      <c r="AR66" s="133">
        <v>113.69441380000001</v>
      </c>
      <c r="AS66" s="133">
        <v>846.8700262000001</v>
      </c>
      <c r="AT66" s="133">
        <v>1397.8317825999995</v>
      </c>
      <c r="AU66" s="133">
        <v>5710.7904440244174</v>
      </c>
      <c r="AV66" s="133">
        <v>19.111626600000001</v>
      </c>
      <c r="AW66" s="133">
        <v>20.673198898000006</v>
      </c>
      <c r="AX66" s="133">
        <v>269.00171539999997</v>
      </c>
      <c r="AY66" s="133">
        <v>27.000617599999995</v>
      </c>
      <c r="AZ66" s="133">
        <v>1397.4790456000001</v>
      </c>
      <c r="BA66" s="133">
        <v>163.33992359999999</v>
      </c>
      <c r="BB66" s="133">
        <v>571.85084620000009</v>
      </c>
      <c r="BC66" s="133">
        <v>241.95854539999993</v>
      </c>
      <c r="BD66" s="133">
        <v>58.962777851999988</v>
      </c>
      <c r="BE66" s="133">
        <v>26.414312715999998</v>
      </c>
      <c r="BF66" s="133">
        <v>1341.8012458399999</v>
      </c>
      <c r="BG66" s="133">
        <v>887.73799315500014</v>
      </c>
      <c r="BH66" s="133">
        <v>1025.4433704559781</v>
      </c>
      <c r="BI66" s="133">
        <v>17753.695000000003</v>
      </c>
      <c r="BJ66" s="133">
        <v>2151.5622432999999</v>
      </c>
      <c r="BK66" s="133">
        <v>14568.174122105998</v>
      </c>
      <c r="BL66" s="25"/>
      <c r="BM66" s="133">
        <v>720.97348050000005</v>
      </c>
      <c r="BN66" s="133">
        <v>354.24313100000001</v>
      </c>
      <c r="BO66" s="133">
        <v>743.76556099999982</v>
      </c>
      <c r="BP66" s="133">
        <v>28.993861599999995</v>
      </c>
      <c r="BQ66" s="133">
        <v>1833.9225980000003</v>
      </c>
      <c r="BR66" s="133">
        <v>163.09447220000004</v>
      </c>
      <c r="BS66" s="133">
        <v>5.932700399999999</v>
      </c>
      <c r="BT66" s="133">
        <v>191.9605952</v>
      </c>
      <c r="BU66" s="133">
        <v>3406.7820973999997</v>
      </c>
      <c r="BV66" s="133">
        <v>2885.2766799999995</v>
      </c>
      <c r="BW66" s="133">
        <v>436.37710159999995</v>
      </c>
      <c r="BX66" s="133">
        <v>260.32326540000003</v>
      </c>
      <c r="BY66" s="133">
        <v>3064.6608013999994</v>
      </c>
      <c r="BZ66" s="133">
        <v>12081.124469370681</v>
      </c>
      <c r="CA66" s="133">
        <v>17.2471596</v>
      </c>
      <c r="CB66" s="133">
        <v>25.158333837999997</v>
      </c>
      <c r="CC66" s="133">
        <v>17.589818399999999</v>
      </c>
      <c r="CD66" s="133">
        <v>8.6314183999999994</v>
      </c>
      <c r="CE66" s="133">
        <v>566.45194979999997</v>
      </c>
      <c r="CF66" s="133">
        <v>73.041128999999998</v>
      </c>
      <c r="CG66" s="133">
        <v>170.78926149999998</v>
      </c>
      <c r="CH66" s="133">
        <v>335.51111659999992</v>
      </c>
      <c r="CI66" s="133">
        <v>83.571233899999982</v>
      </c>
      <c r="CJ66" s="133">
        <v>46.778715565999988</v>
      </c>
      <c r="CK66" s="133">
        <v>1700.7227892600004</v>
      </c>
      <c r="CL66" s="133">
        <v>209.11721466000003</v>
      </c>
      <c r="CM66" s="133">
        <v>237.00042025635636</v>
      </c>
      <c r="CN66" s="133">
        <v>25775.663000000004</v>
      </c>
      <c r="CO66" s="133">
        <v>3351.1379064000002</v>
      </c>
      <c r="CP66" s="133">
        <v>14179.978330363998</v>
      </c>
      <c r="CQ66" s="25"/>
      <c r="CR66" s="133">
        <v>655.24518539999985</v>
      </c>
      <c r="CS66" s="133">
        <v>251.53731459999995</v>
      </c>
      <c r="CT66" s="133">
        <v>445.90324019999991</v>
      </c>
      <c r="CU66" s="133">
        <v>128.0121766</v>
      </c>
      <c r="CV66" s="133">
        <v>2864.8339080000005</v>
      </c>
      <c r="CW66" s="133">
        <v>699.24423250000007</v>
      </c>
      <c r="CX66" s="133">
        <v>8.9639989999999976</v>
      </c>
      <c r="CY66" s="133">
        <v>246.16003499999999</v>
      </c>
      <c r="CZ66" s="133">
        <v>2390.4908104000001</v>
      </c>
      <c r="DA66" s="133">
        <v>2330.5277599999999</v>
      </c>
      <c r="DB66" s="133">
        <v>15.5775378</v>
      </c>
      <c r="DC66" s="133">
        <v>1444.687574</v>
      </c>
      <c r="DD66" s="133">
        <v>1006.6016575999997</v>
      </c>
      <c r="DE66" s="133">
        <v>8828.6710253152778</v>
      </c>
      <c r="DF66" s="133">
        <v>6.8442175999999995</v>
      </c>
      <c r="DG66" s="133">
        <v>5.101629631999999</v>
      </c>
      <c r="DH66" s="133">
        <v>4080.5265643999992</v>
      </c>
      <c r="DI66" s="133">
        <v>17.646928199999998</v>
      </c>
      <c r="DJ66" s="133">
        <v>2381.5234519999999</v>
      </c>
      <c r="DK66" s="133"/>
      <c r="DL66" s="133">
        <v>397.22777860000008</v>
      </c>
      <c r="DM66" s="133">
        <v>126.72440659999998</v>
      </c>
      <c r="DN66" s="133">
        <v>160.03723601799999</v>
      </c>
      <c r="DO66" s="133">
        <v>4.1382097020000002</v>
      </c>
      <c r="DP66" s="133">
        <v>610.75941233999981</v>
      </c>
      <c r="DQ66" s="133">
        <v>645.63673954500018</v>
      </c>
      <c r="DR66" s="133">
        <v>912.23576381592761</v>
      </c>
      <c r="DS66" s="133">
        <v>16822.081000000002</v>
      </c>
      <c r="DT66" s="133">
        <v>5265.8473300999995</v>
      </c>
      <c r="DU66" s="133">
        <v>15661.764161691999</v>
      </c>
    </row>
    <row r="67" spans="1:125">
      <c r="A67" s="12" t="s">
        <v>266</v>
      </c>
      <c r="B67" s="133">
        <f t="shared" si="0"/>
        <v>253.53376434648388</v>
      </c>
      <c r="C67" s="133">
        <v>1712.1412741999998</v>
      </c>
      <c r="D67" s="133">
        <v>236.20421680000004</v>
      </c>
      <c r="E67" s="133">
        <v>349.26251880000001</v>
      </c>
      <c r="F67" s="133">
        <v>23.010903199999998</v>
      </c>
      <c r="G67" s="133">
        <v>1846.4682634000001</v>
      </c>
      <c r="H67" s="133">
        <v>426.15152820000009</v>
      </c>
      <c r="I67" s="133">
        <v>12.355452400000001</v>
      </c>
      <c r="J67" s="133">
        <v>188.70251919999998</v>
      </c>
      <c r="K67" s="133">
        <v>1798.6087176000003</v>
      </c>
      <c r="L67" s="133">
        <v>2223.3492000000001</v>
      </c>
      <c r="M67" s="133">
        <v>116.65617040000001</v>
      </c>
      <c r="N67" s="133">
        <v>152.55992320000001</v>
      </c>
      <c r="O67" s="133">
        <v>869.92898679999996</v>
      </c>
      <c r="P67" s="133">
        <v>3227.0716618515266</v>
      </c>
      <c r="Q67" s="133">
        <v>7.1032435999999999</v>
      </c>
      <c r="R67" s="133">
        <v>13.902278236000003</v>
      </c>
      <c r="S67" s="133">
        <v>51.690820000000009</v>
      </c>
      <c r="T67" s="133">
        <v>8.2787268000000012</v>
      </c>
      <c r="U67" s="133">
        <v>959.94945719999987</v>
      </c>
      <c r="V67" s="133">
        <v>201.2964168</v>
      </c>
      <c r="W67" s="133">
        <v>412.33633120000007</v>
      </c>
      <c r="X67" s="133">
        <v>161.24491759999998</v>
      </c>
      <c r="Y67" s="133">
        <v>49.187415440000002</v>
      </c>
      <c r="Z67" s="133">
        <v>15.282276780000002</v>
      </c>
      <c r="AA67" s="133">
        <v>820.30205304000015</v>
      </c>
      <c r="AB67" s="133">
        <v>522.14862918599999</v>
      </c>
      <c r="AC67" s="133">
        <v>1003.3033586132176</v>
      </c>
      <c r="AD67" s="133">
        <v>16456.963</v>
      </c>
      <c r="AE67" s="133">
        <v>2458.3128120000001</v>
      </c>
      <c r="AF67" s="133">
        <v>8057.5797970960002</v>
      </c>
      <c r="AG67" s="25"/>
      <c r="AH67" s="133">
        <v>995.49866259999999</v>
      </c>
      <c r="AI67" s="133">
        <v>448.06047680000006</v>
      </c>
      <c r="AJ67" s="133">
        <v>815.76777879999997</v>
      </c>
      <c r="AK67" s="133">
        <v>48.193640400000007</v>
      </c>
      <c r="AL67" s="133">
        <v>2184.8590503</v>
      </c>
      <c r="AM67" s="133">
        <v>487.16637900000001</v>
      </c>
      <c r="AN67" s="133">
        <v>26.258702400000008</v>
      </c>
      <c r="AO67" s="133">
        <v>306.46509560000004</v>
      </c>
      <c r="AP67" s="133">
        <v>4682.5408396000003</v>
      </c>
      <c r="AQ67" s="133">
        <v>2938.2396800000006</v>
      </c>
      <c r="AR67" s="133">
        <v>124.578974</v>
      </c>
      <c r="AS67" s="133">
        <v>826.78968999999995</v>
      </c>
      <c r="AT67" s="133">
        <v>1485.3447864</v>
      </c>
      <c r="AU67" s="133">
        <v>5827.4943474437887</v>
      </c>
      <c r="AV67" s="133">
        <v>20.074536800000001</v>
      </c>
      <c r="AW67" s="133">
        <v>21.836707879999999</v>
      </c>
      <c r="AX67" s="133">
        <v>259.56987240000007</v>
      </c>
      <c r="AY67" s="133">
        <v>27.326471999999999</v>
      </c>
      <c r="AZ67" s="133">
        <v>1457.7829835999999</v>
      </c>
      <c r="BA67" s="133">
        <v>165.92876790000003</v>
      </c>
      <c r="BB67" s="133">
        <v>599.72396800000013</v>
      </c>
      <c r="BC67" s="133">
        <v>253.14569280000001</v>
      </c>
      <c r="BD67" s="133">
        <v>61.285209884000004</v>
      </c>
      <c r="BE67" s="133">
        <v>27.043114984000002</v>
      </c>
      <c r="BF67" s="133">
        <v>1412.5687950399997</v>
      </c>
      <c r="BG67" s="133">
        <v>975.99345098400011</v>
      </c>
      <c r="BH67" s="133">
        <v>1077.1549295774648</v>
      </c>
      <c r="BI67" s="133">
        <v>17765.598999999998</v>
      </c>
      <c r="BJ67" s="133">
        <v>2243.1450132</v>
      </c>
      <c r="BK67" s="133">
        <v>15242.873049387999</v>
      </c>
      <c r="BL67" s="25"/>
      <c r="BM67" s="133">
        <v>854.39723579999975</v>
      </c>
      <c r="BN67" s="133">
        <v>352.40377520000004</v>
      </c>
      <c r="BO67" s="133">
        <v>767.29665880000005</v>
      </c>
      <c r="BP67" s="133">
        <v>31.857467999999997</v>
      </c>
      <c r="BQ67" s="133">
        <v>1914.6055489</v>
      </c>
      <c r="BR67" s="133">
        <v>174.3974686</v>
      </c>
      <c r="BS67" s="133">
        <v>6.2942208000000006</v>
      </c>
      <c r="BT67" s="133">
        <v>195.77883440000002</v>
      </c>
      <c r="BU67" s="133">
        <v>3632.6950168000012</v>
      </c>
      <c r="BV67" s="133">
        <v>3119.5966000000003</v>
      </c>
      <c r="BW67" s="133">
        <v>465.8859068000001</v>
      </c>
      <c r="BX67" s="133">
        <v>275.07360599999998</v>
      </c>
      <c r="BY67" s="133">
        <v>3331.9399128</v>
      </c>
      <c r="BZ67" s="133">
        <v>12427.546162542396</v>
      </c>
      <c r="CA67" s="133">
        <v>18.479907200000003</v>
      </c>
      <c r="CB67" s="133">
        <v>28.83482534800001</v>
      </c>
      <c r="CC67" s="133">
        <v>20.143614000000003</v>
      </c>
      <c r="CD67" s="133">
        <v>9.2095128000000006</v>
      </c>
      <c r="CE67" s="133">
        <v>593.13898799999993</v>
      </c>
      <c r="CF67" s="133">
        <v>87.139790999999988</v>
      </c>
      <c r="CG67" s="133">
        <v>174.50133919999999</v>
      </c>
      <c r="CH67" s="133">
        <v>361.69290239999992</v>
      </c>
      <c r="CI67" s="133">
        <v>88.535989664000013</v>
      </c>
      <c r="CJ67" s="133">
        <v>49.476005932000007</v>
      </c>
      <c r="CK67" s="133">
        <v>1816.24951244</v>
      </c>
      <c r="CL67" s="133">
        <v>233.237911212</v>
      </c>
      <c r="CM67" s="133">
        <v>239.45828819068254</v>
      </c>
      <c r="CN67" s="133">
        <v>26242.466999999997</v>
      </c>
      <c r="CO67" s="133">
        <v>3519.2400948</v>
      </c>
      <c r="CP67" s="133">
        <v>15164.583257384003</v>
      </c>
      <c r="CQ67" s="25"/>
      <c r="CR67" s="133">
        <v>653.52677039999992</v>
      </c>
      <c r="CS67" s="133">
        <v>257.42496679999999</v>
      </c>
      <c r="CT67" s="133">
        <v>464.76076799999993</v>
      </c>
      <c r="CU67" s="133">
        <v>129.23641639999997</v>
      </c>
      <c r="CV67" s="133">
        <v>2936.8870385999999</v>
      </c>
      <c r="CW67" s="133">
        <v>745.41397560000007</v>
      </c>
      <c r="CX67" s="133">
        <v>9.4413312000000023</v>
      </c>
      <c r="CY67" s="133">
        <v>258.13330079999997</v>
      </c>
      <c r="CZ67" s="133">
        <v>2466.5220184000004</v>
      </c>
      <c r="DA67" s="133">
        <v>2506.5657200000005</v>
      </c>
      <c r="DB67" s="133">
        <v>16.0024944</v>
      </c>
      <c r="DC67" s="133">
        <v>1528.6854607999996</v>
      </c>
      <c r="DD67" s="133">
        <v>1018.6791267999999</v>
      </c>
      <c r="DE67" s="133">
        <v>9300.4682200728548</v>
      </c>
      <c r="DF67" s="133">
        <v>7.1969076000000003</v>
      </c>
      <c r="DG67" s="133">
        <v>5.3251730560000006</v>
      </c>
      <c r="DH67" s="133">
        <v>4039.4075208000008</v>
      </c>
      <c r="DI67" s="133">
        <v>16.227288000000001</v>
      </c>
      <c r="DJ67" s="133">
        <v>2446.1161451999997</v>
      </c>
      <c r="DK67" s="133"/>
      <c r="DL67" s="133">
        <v>423.94534080000005</v>
      </c>
      <c r="DM67" s="133">
        <v>134.6455124</v>
      </c>
      <c r="DN67" s="133">
        <v>172.62389938400003</v>
      </c>
      <c r="DO67" s="133">
        <v>4.6520333040000006</v>
      </c>
      <c r="DP67" s="133">
        <v>644.24288596000008</v>
      </c>
      <c r="DQ67" s="133">
        <v>709.96080506400017</v>
      </c>
      <c r="DR67" s="133">
        <v>952.16522210184166</v>
      </c>
      <c r="DS67" s="133">
        <v>16812.217000000001</v>
      </c>
      <c r="DT67" s="133">
        <v>5361.5821428000008</v>
      </c>
      <c r="DU67" s="133">
        <v>16125.888969304</v>
      </c>
    </row>
    <row r="68" spans="1:125">
      <c r="A68" s="12" t="s">
        <v>276</v>
      </c>
      <c r="B68" s="133">
        <f t="shared" si="0"/>
        <v>262.35471681197214</v>
      </c>
      <c r="C68" s="133">
        <v>1852.9375565999999</v>
      </c>
      <c r="D68" s="133">
        <v>250.438839</v>
      </c>
      <c r="E68" s="133">
        <v>370.23815780000012</v>
      </c>
      <c r="F68" s="133">
        <v>24.019255400000002</v>
      </c>
      <c r="G68" s="133">
        <v>1912.4408467999999</v>
      </c>
      <c r="H68" s="133">
        <v>446.45553080000008</v>
      </c>
      <c r="I68" s="133">
        <v>13.156966200000001</v>
      </c>
      <c r="J68" s="133">
        <v>199.42461070000002</v>
      </c>
      <c r="K68" s="133">
        <v>1918.2051742000001</v>
      </c>
      <c r="L68" s="133">
        <v>2361.6766600000001</v>
      </c>
      <c r="M68" s="133">
        <v>120.90248170000002</v>
      </c>
      <c r="N68" s="133">
        <v>161.79927050000001</v>
      </c>
      <c r="O68" s="133">
        <v>915.04601579999985</v>
      </c>
      <c r="P68" s="133">
        <v>3326.4758805513015</v>
      </c>
      <c r="Q68" s="133">
        <v>7.4337718000000006</v>
      </c>
      <c r="R68" s="133">
        <v>14.769571936</v>
      </c>
      <c r="S68" s="133">
        <v>55.217045799999994</v>
      </c>
      <c r="T68" s="133">
        <v>8.8351199999999999</v>
      </c>
      <c r="U68" s="133">
        <v>1010.9254743</v>
      </c>
      <c r="V68" s="133">
        <v>227.28987269999999</v>
      </c>
      <c r="W68" s="133">
        <v>453.75274779999995</v>
      </c>
      <c r="X68" s="133">
        <v>170.02820310000004</v>
      </c>
      <c r="Y68" s="133">
        <v>52.350257966999997</v>
      </c>
      <c r="Z68" s="133">
        <v>16.021852027999998</v>
      </c>
      <c r="AA68" s="133">
        <v>859.89461985000003</v>
      </c>
      <c r="AB68" s="133">
        <v>546.65811889500003</v>
      </c>
      <c r="AC68" s="133">
        <v>1059.1954153427146</v>
      </c>
      <c r="AD68" s="133">
        <v>16707.995999999999</v>
      </c>
      <c r="AE68" s="133">
        <v>2620.5001729000001</v>
      </c>
      <c r="AF68" s="133">
        <v>8530.3833480810008</v>
      </c>
      <c r="AG68" s="25"/>
      <c r="AH68" s="133">
        <v>1043.6741732</v>
      </c>
      <c r="AI68" s="133">
        <v>468.1619649000001</v>
      </c>
      <c r="AJ68" s="133">
        <v>882.33643820000009</v>
      </c>
      <c r="AK68" s="133">
        <v>48.822627700000005</v>
      </c>
      <c r="AL68" s="133">
        <v>2256.2831852000004</v>
      </c>
      <c r="AM68" s="133">
        <v>517.50158680000004</v>
      </c>
      <c r="AN68" s="133">
        <v>27.452681200000001</v>
      </c>
      <c r="AO68" s="133">
        <v>323.51141689999997</v>
      </c>
      <c r="AP68" s="133">
        <v>4993.1165298000005</v>
      </c>
      <c r="AQ68" s="133">
        <v>3090.3286400000006</v>
      </c>
      <c r="AR68" s="133">
        <v>133.16489200000001</v>
      </c>
      <c r="AS68" s="133">
        <v>831.65598110000008</v>
      </c>
      <c r="AT68" s="133">
        <v>1566.0115219000002</v>
      </c>
      <c r="AU68" s="133">
        <v>5985.8365237365988</v>
      </c>
      <c r="AV68" s="133">
        <v>20.322003100000003</v>
      </c>
      <c r="AW68" s="133">
        <v>22.358792764</v>
      </c>
      <c r="AX68" s="133">
        <v>263.53690439999997</v>
      </c>
      <c r="AY68" s="133">
        <v>28.6932793</v>
      </c>
      <c r="AZ68" s="133">
        <v>1481.1612382000001</v>
      </c>
      <c r="BA68" s="133">
        <v>179.99638470000002</v>
      </c>
      <c r="BB68" s="133">
        <v>660.60557860000006</v>
      </c>
      <c r="BC68" s="133">
        <v>264.5566245</v>
      </c>
      <c r="BD68" s="133">
        <v>62.383972434</v>
      </c>
      <c r="BE68" s="133">
        <v>27.546051239000004</v>
      </c>
      <c r="BF68" s="133">
        <v>1487.3804264199998</v>
      </c>
      <c r="BG68" s="133">
        <v>1002.9347449730001</v>
      </c>
      <c r="BH68" s="133">
        <v>1075.7796187017705</v>
      </c>
      <c r="BI68" s="133">
        <v>17806.232</v>
      </c>
      <c r="BJ68" s="133">
        <v>2381.8678814</v>
      </c>
      <c r="BK68" s="133">
        <v>16022.501986057001</v>
      </c>
      <c r="BL68" s="25"/>
      <c r="BM68" s="133">
        <v>931.95344620000003</v>
      </c>
      <c r="BN68" s="133">
        <v>387.739058</v>
      </c>
      <c r="BO68" s="133">
        <v>804.13703650000014</v>
      </c>
      <c r="BP68" s="133">
        <v>33.234776400000001</v>
      </c>
      <c r="BQ68" s="133">
        <v>1979.1764871999999</v>
      </c>
      <c r="BR68" s="133">
        <v>189.5521516</v>
      </c>
      <c r="BS68" s="133">
        <v>6.9613383000000013</v>
      </c>
      <c r="BT68" s="133">
        <v>210.32616709999999</v>
      </c>
      <c r="BU68" s="133">
        <v>3810.6179335000006</v>
      </c>
      <c r="BV68" s="133">
        <v>3244.6978199999999</v>
      </c>
      <c r="BW68" s="133">
        <v>504.75531400000006</v>
      </c>
      <c r="BX68" s="133">
        <v>276.6165633</v>
      </c>
      <c r="BY68" s="133">
        <v>3520.3781059999997</v>
      </c>
      <c r="BZ68" s="133">
        <v>12732.925918836139</v>
      </c>
      <c r="CA68" s="133">
        <v>19.094903100000003</v>
      </c>
      <c r="CB68" s="133">
        <v>31.254985530999999</v>
      </c>
      <c r="CC68" s="133">
        <v>20.507295199999994</v>
      </c>
      <c r="CD68" s="133">
        <v>9.9591435999999991</v>
      </c>
      <c r="CE68" s="133">
        <v>616.39564490000009</v>
      </c>
      <c r="CF68" s="133">
        <v>100.95613110000001</v>
      </c>
      <c r="CG68" s="133">
        <v>209.49965079999998</v>
      </c>
      <c r="CH68" s="133">
        <v>384.18292220000001</v>
      </c>
      <c r="CI68" s="133">
        <v>95.904577237000012</v>
      </c>
      <c r="CJ68" s="133">
        <v>53.313850513000006</v>
      </c>
      <c r="CK68" s="133">
        <v>1921.88487897</v>
      </c>
      <c r="CL68" s="133">
        <v>250.39860551199999</v>
      </c>
      <c r="CM68" s="133">
        <v>250.30186109850206</v>
      </c>
      <c r="CN68" s="133">
        <v>26825.810999999998</v>
      </c>
      <c r="CO68" s="133">
        <v>3826.2132508000004</v>
      </c>
      <c r="CP68" s="133">
        <v>15951.962314351</v>
      </c>
      <c r="CQ68" s="25"/>
      <c r="CR68" s="133">
        <v>705.93296340000006</v>
      </c>
      <c r="CS68" s="133">
        <v>270.93509030000007</v>
      </c>
      <c r="CT68" s="133">
        <v>500.38438380000008</v>
      </c>
      <c r="CU68" s="133">
        <v>132.18443909999999</v>
      </c>
      <c r="CV68" s="133">
        <v>3047.4143238000001</v>
      </c>
      <c r="CW68" s="133">
        <v>787.76345700000002</v>
      </c>
      <c r="CX68" s="133">
        <v>9.8928802000000005</v>
      </c>
      <c r="CY68" s="133">
        <v>262.57117670000002</v>
      </c>
      <c r="CZ68" s="133">
        <v>2568.6111226999997</v>
      </c>
      <c r="DA68" s="133">
        <v>2591.8806199999999</v>
      </c>
      <c r="DB68" s="133">
        <v>18.448221400000005</v>
      </c>
      <c r="DC68" s="133">
        <v>1642.6279645999998</v>
      </c>
      <c r="DD68" s="133">
        <v>1083.6998669</v>
      </c>
      <c r="DE68" s="133">
        <v>9465.9178790199094</v>
      </c>
      <c r="DF68" s="133">
        <v>7.3920504000000005</v>
      </c>
      <c r="DG68" s="133">
        <v>5.5696473769999999</v>
      </c>
      <c r="DH68" s="133">
        <v>4072.2491515999991</v>
      </c>
      <c r="DI68" s="133">
        <v>17.0947301</v>
      </c>
      <c r="DJ68" s="133">
        <v>2380.2954482999999</v>
      </c>
      <c r="DK68" s="133"/>
      <c r="DL68" s="133">
        <v>448.56544699999989</v>
      </c>
      <c r="DM68" s="133">
        <v>141.58647930000004</v>
      </c>
      <c r="DN68" s="133">
        <v>182.03034549000003</v>
      </c>
      <c r="DO68" s="133">
        <v>4.824490902</v>
      </c>
      <c r="DP68" s="133">
        <v>692.79587258000004</v>
      </c>
      <c r="DQ68" s="133">
        <v>728.99541701800013</v>
      </c>
      <c r="DR68" s="133">
        <v>1009.3406718111669</v>
      </c>
      <c r="DS68" s="133">
        <v>17093.392</v>
      </c>
      <c r="DT68" s="133">
        <v>5526.349069599999</v>
      </c>
      <c r="DU68" s="133">
        <v>16585.073981748999</v>
      </c>
    </row>
    <row r="69" spans="1:125">
      <c r="A69" s="12" t="s">
        <v>279</v>
      </c>
      <c r="B69" s="133">
        <f t="shared" si="0"/>
        <v>259.48491231004903</v>
      </c>
      <c r="C69" s="133">
        <v>1847.1718141999997</v>
      </c>
      <c r="D69" s="133">
        <v>239.6484475</v>
      </c>
      <c r="E69" s="133">
        <v>357.71567999999991</v>
      </c>
      <c r="F69" s="133">
        <v>22.936445000000003</v>
      </c>
      <c r="G69" s="133">
        <v>1982.0083910999999</v>
      </c>
      <c r="H69" s="133">
        <v>418.71841659999995</v>
      </c>
      <c r="I69" s="133">
        <v>12.650102500000001</v>
      </c>
      <c r="J69" s="133">
        <v>190.75519750000004</v>
      </c>
      <c r="K69" s="133">
        <v>1844.6051400000003</v>
      </c>
      <c r="L69" s="133">
        <v>2274.181</v>
      </c>
      <c r="M69" s="133">
        <v>114.05845500000001</v>
      </c>
      <c r="N69" s="133">
        <v>156.42088000000001</v>
      </c>
      <c r="O69" s="133">
        <v>882.66034500000012</v>
      </c>
      <c r="P69" s="133">
        <v>3309.6189187488199</v>
      </c>
      <c r="Q69" s="133">
        <v>6.9423725000000003</v>
      </c>
      <c r="R69" s="133">
        <v>14.223515425000006</v>
      </c>
      <c r="S69" s="133">
        <v>53.657117500000012</v>
      </c>
      <c r="T69" s="133">
        <v>8.6038049999999995</v>
      </c>
      <c r="U69" s="133">
        <v>972.95925999999974</v>
      </c>
      <c r="V69" s="133">
        <v>225.9711436</v>
      </c>
      <c r="W69" s="133">
        <v>458.72693930000008</v>
      </c>
      <c r="X69" s="133">
        <v>163.02909</v>
      </c>
      <c r="Y69" s="133">
        <v>50.631575049999995</v>
      </c>
      <c r="Z69" s="133">
        <v>15.366468425000003</v>
      </c>
      <c r="AA69" s="133">
        <v>818.41391100000021</v>
      </c>
      <c r="AB69" s="133">
        <v>567.58142330999999</v>
      </c>
      <c r="AC69" s="133">
        <v>1000.1401273885349</v>
      </c>
      <c r="AD69" s="133">
        <v>16992.974000000002</v>
      </c>
      <c r="AE69" s="133">
        <v>2664.9967732</v>
      </c>
      <c r="AF69" s="133">
        <v>8199.4588074000003</v>
      </c>
      <c r="AG69" s="25"/>
      <c r="AH69" s="133">
        <v>1038.3282437999999</v>
      </c>
      <c r="AI69" s="133">
        <v>463.38606999999996</v>
      </c>
      <c r="AJ69" s="133">
        <v>844.63499749999983</v>
      </c>
      <c r="AK69" s="133">
        <v>46.987937500000001</v>
      </c>
      <c r="AL69" s="133">
        <v>2320.2333024000004</v>
      </c>
      <c r="AM69" s="133">
        <v>510.8142704</v>
      </c>
      <c r="AN69" s="133">
        <v>26.619267500000007</v>
      </c>
      <c r="AO69" s="133">
        <v>314.02715750000004</v>
      </c>
      <c r="AP69" s="133">
        <v>4798.6954400000013</v>
      </c>
      <c r="AQ69" s="133">
        <v>2997.8480000000004</v>
      </c>
      <c r="AR69" s="133">
        <v>131.72333999999998</v>
      </c>
      <c r="AS69" s="133">
        <v>780.33978750000006</v>
      </c>
      <c r="AT69" s="133">
        <v>1497.7515000000003</v>
      </c>
      <c r="AU69" s="133">
        <v>5887.4306123733404</v>
      </c>
      <c r="AV69" s="133">
        <v>18.971050000000002</v>
      </c>
      <c r="AW69" s="133">
        <v>22.336336050000011</v>
      </c>
      <c r="AX69" s="133">
        <v>257.47982750000006</v>
      </c>
      <c r="AY69" s="133">
        <v>27.940674999999995</v>
      </c>
      <c r="AZ69" s="133">
        <v>1436.2937399999998</v>
      </c>
      <c r="BA69" s="133">
        <v>174.76833180000003</v>
      </c>
      <c r="BB69" s="133">
        <v>661.85880880000013</v>
      </c>
      <c r="BC69" s="133">
        <v>254.59195999999997</v>
      </c>
      <c r="BD69" s="133">
        <v>60.214546524999989</v>
      </c>
      <c r="BE69" s="133">
        <v>26.545704850000003</v>
      </c>
      <c r="BF69" s="133">
        <v>1429.5751977500001</v>
      </c>
      <c r="BG69" s="133">
        <v>1065.1580082</v>
      </c>
      <c r="BH69" s="133">
        <v>1095.9861995753715</v>
      </c>
      <c r="BI69" s="133">
        <v>18024.249</v>
      </c>
      <c r="BJ69" s="133">
        <v>2402.3181740000005</v>
      </c>
      <c r="BK69" s="133">
        <v>15435.962535175002</v>
      </c>
      <c r="BL69" s="25"/>
      <c r="BM69" s="133">
        <v>908.13879320000012</v>
      </c>
      <c r="BN69" s="133">
        <v>383.8964325</v>
      </c>
      <c r="BO69" s="133">
        <v>766.71181999999988</v>
      </c>
      <c r="BP69" s="133">
        <v>32.868692500000002</v>
      </c>
      <c r="BQ69" s="133">
        <v>1983.0905541</v>
      </c>
      <c r="BR69" s="133">
        <v>172.76161160000001</v>
      </c>
      <c r="BS69" s="133">
        <v>6.5155825000000007</v>
      </c>
      <c r="BT69" s="133">
        <v>201.12478750000002</v>
      </c>
      <c r="BU69" s="133">
        <v>3673.5304375000005</v>
      </c>
      <c r="BV69" s="133">
        <v>3086.6062499999998</v>
      </c>
      <c r="BW69" s="133">
        <v>485.2543675</v>
      </c>
      <c r="BX69" s="133">
        <v>272.67425500000002</v>
      </c>
      <c r="BY69" s="133">
        <v>3415.3904925000011</v>
      </c>
      <c r="BZ69" s="133">
        <v>12470.969223991438</v>
      </c>
      <c r="CA69" s="133">
        <v>18.783450000000002</v>
      </c>
      <c r="CB69" s="133">
        <v>28.909382775000012</v>
      </c>
      <c r="CC69" s="133">
        <v>22.298605000000006</v>
      </c>
      <c r="CD69" s="133">
        <v>10.05067</v>
      </c>
      <c r="CE69" s="133">
        <v>579.87511749999999</v>
      </c>
      <c r="CF69" s="133">
        <v>103.8027247</v>
      </c>
      <c r="CG69" s="133">
        <v>200.82835500000002</v>
      </c>
      <c r="CH69" s="133">
        <v>369.23549250000002</v>
      </c>
      <c r="CI69" s="133">
        <v>90.29617134999998</v>
      </c>
      <c r="CJ69" s="133">
        <v>52.757739650000005</v>
      </c>
      <c r="CK69" s="133">
        <v>1857.2513732499999</v>
      </c>
      <c r="CL69" s="133">
        <v>254.02387725</v>
      </c>
      <c r="CM69" s="133">
        <v>234.39596602972398</v>
      </c>
      <c r="CN69" s="133">
        <v>27121.940999999995</v>
      </c>
      <c r="CO69" s="133">
        <v>3645.6550819999998</v>
      </c>
      <c r="CP69" s="133">
        <v>15354.031119525001</v>
      </c>
      <c r="CQ69" s="25"/>
      <c r="CR69" s="133">
        <v>682.12564599999996</v>
      </c>
      <c r="CS69" s="133">
        <v>258.68281250000001</v>
      </c>
      <c r="CT69" s="133">
        <v>497.68521249999998</v>
      </c>
      <c r="CU69" s="133">
        <v>115.029285</v>
      </c>
      <c r="CV69" s="133">
        <v>3008.5347846</v>
      </c>
      <c r="CW69" s="133">
        <v>765.50828620000004</v>
      </c>
      <c r="CX69" s="133">
        <v>9.3108225000000004</v>
      </c>
      <c r="CY69" s="133">
        <v>263.7972575</v>
      </c>
      <c r="CZ69" s="133">
        <v>2536.6603675000006</v>
      </c>
      <c r="DA69" s="133">
        <v>2535.6485000000002</v>
      </c>
      <c r="DB69" s="133">
        <v>18.105744999999999</v>
      </c>
      <c r="DC69" s="133">
        <v>1695.442035</v>
      </c>
      <c r="DD69" s="133">
        <v>1025.0030175000002</v>
      </c>
      <c r="DE69" s="133">
        <v>9812.660331046638</v>
      </c>
      <c r="DF69" s="133">
        <v>7.2073574999999979</v>
      </c>
      <c r="DG69" s="133">
        <v>5.6982210250000014</v>
      </c>
      <c r="DH69" s="133">
        <v>3992.8561225000012</v>
      </c>
      <c r="DI69" s="133">
        <v>18.626334999999997</v>
      </c>
      <c r="DJ69" s="133">
        <v>2265.7167224999998</v>
      </c>
      <c r="DK69" s="133"/>
      <c r="DL69" s="133">
        <v>445.82316660000004</v>
      </c>
      <c r="DM69" s="133">
        <v>134.59596500000001</v>
      </c>
      <c r="DN69" s="133">
        <v>178.01279579999994</v>
      </c>
      <c r="DO69" s="133">
        <v>4.5903023250000006</v>
      </c>
      <c r="DP69" s="133">
        <v>656.60656600000016</v>
      </c>
      <c r="DQ69" s="133">
        <v>780.53809217999992</v>
      </c>
      <c r="DR69" s="133">
        <v>949.93179405520164</v>
      </c>
      <c r="DS69" s="133">
        <v>17344.971999999998</v>
      </c>
      <c r="DT69" s="133">
        <v>5532.7023132000004</v>
      </c>
      <c r="DU69" s="133">
        <v>16219.275442650001</v>
      </c>
    </row>
    <row r="70" spans="1:125">
      <c r="A70" s="12" t="s">
        <v>280</v>
      </c>
      <c r="B70" s="133">
        <f t="shared" ref="B70:B76" si="1">SUMPRODUCT(C70:DU70)/1000</f>
        <v>263.30551433208058</v>
      </c>
      <c r="C70" s="133">
        <v>1860.3505241999997</v>
      </c>
      <c r="D70" s="133">
        <v>246.1818136</v>
      </c>
      <c r="E70" s="133">
        <v>368.16869679999996</v>
      </c>
      <c r="F70" s="133">
        <v>23.443566799999999</v>
      </c>
      <c r="G70" s="133">
        <v>2100.1963320000004</v>
      </c>
      <c r="H70" s="133">
        <v>427.30724619999995</v>
      </c>
      <c r="I70" s="133">
        <v>13.106863599999999</v>
      </c>
      <c r="J70" s="133">
        <v>195.97547879999999</v>
      </c>
      <c r="K70" s="133">
        <v>1905.7895439999995</v>
      </c>
      <c r="L70" s="133">
        <v>2340.5537999999997</v>
      </c>
      <c r="M70" s="133">
        <v>119.1228392</v>
      </c>
      <c r="N70" s="133">
        <v>158.70012439999999</v>
      </c>
      <c r="O70" s="133">
        <v>903.96834399999989</v>
      </c>
      <c r="P70" s="133">
        <v>3220.394736842105</v>
      </c>
      <c r="Q70" s="133">
        <v>7.1755592000000004</v>
      </c>
      <c r="R70" s="133">
        <v>14.928229207999996</v>
      </c>
      <c r="S70" s="133">
        <v>55.498280000000001</v>
      </c>
      <c r="T70" s="133">
        <v>8.9474636000000007</v>
      </c>
      <c r="U70" s="133">
        <v>996.8441808</v>
      </c>
      <c r="V70" s="133">
        <v>232.25032379999996</v>
      </c>
      <c r="W70" s="133">
        <v>464.17496019999993</v>
      </c>
      <c r="X70" s="133">
        <v>166.45562279999999</v>
      </c>
      <c r="Y70" s="133">
        <v>52.521789591999998</v>
      </c>
      <c r="Z70" s="133">
        <v>15.768012068000001</v>
      </c>
      <c r="AA70" s="133">
        <v>846.09148139999991</v>
      </c>
      <c r="AB70" s="133">
        <v>577.19269674100008</v>
      </c>
      <c r="AC70" s="133">
        <v>1028.6813305883627</v>
      </c>
      <c r="AD70" s="133">
        <v>17306.195</v>
      </c>
      <c r="AE70" s="133">
        <v>2710.1947171000002</v>
      </c>
      <c r="AF70" s="133">
        <v>8439.2416898679985</v>
      </c>
      <c r="AG70" s="25"/>
      <c r="AH70" s="133">
        <v>1031.7472939999998</v>
      </c>
      <c r="AI70" s="133">
        <v>461.43789399999991</v>
      </c>
      <c r="AJ70" s="133">
        <v>860.25780359999987</v>
      </c>
      <c r="AK70" s="133">
        <v>47.768926399999991</v>
      </c>
      <c r="AL70" s="133">
        <v>2430.7460622000003</v>
      </c>
      <c r="AM70" s="133">
        <v>531.91779999999994</v>
      </c>
      <c r="AN70" s="133">
        <v>27.021839199999995</v>
      </c>
      <c r="AO70" s="133">
        <v>321.50141719999993</v>
      </c>
      <c r="AP70" s="133">
        <v>4903.0163435999993</v>
      </c>
      <c r="AQ70" s="133">
        <v>3033.1533199999999</v>
      </c>
      <c r="AR70" s="133">
        <v>142.39052279999999</v>
      </c>
      <c r="AS70" s="133">
        <v>789.02510760000007</v>
      </c>
      <c r="AT70" s="133">
        <v>1519.7591952</v>
      </c>
      <c r="AU70" s="133">
        <v>5753.7847222222226</v>
      </c>
      <c r="AV70" s="133">
        <v>18.973994399999999</v>
      </c>
      <c r="AW70" s="133">
        <v>23.164269031999996</v>
      </c>
      <c r="AX70" s="133">
        <v>268.87550000000005</v>
      </c>
      <c r="AY70" s="133">
        <v>28.731946799999996</v>
      </c>
      <c r="AZ70" s="133">
        <v>1499.2747443999999</v>
      </c>
      <c r="BA70" s="133">
        <v>176.28731779999998</v>
      </c>
      <c r="BB70" s="133">
        <v>664.84782840000003</v>
      </c>
      <c r="BC70" s="133">
        <v>260.07064439999999</v>
      </c>
      <c r="BD70" s="133">
        <v>59.998822103999998</v>
      </c>
      <c r="BE70" s="133">
        <v>27.44488583199999</v>
      </c>
      <c r="BF70" s="133">
        <v>1491.7677404399999</v>
      </c>
      <c r="BG70" s="133">
        <v>1074.31507956</v>
      </c>
      <c r="BH70" s="133">
        <v>1149.574168382273</v>
      </c>
      <c r="BI70" s="133">
        <v>18132.046000000002</v>
      </c>
      <c r="BJ70" s="133">
        <v>2422.4333887000003</v>
      </c>
      <c r="BK70" s="133">
        <v>15783.634917008001</v>
      </c>
      <c r="BL70" s="25"/>
      <c r="BM70" s="133">
        <v>908.55365439999991</v>
      </c>
      <c r="BN70" s="133">
        <v>397.99753679999992</v>
      </c>
      <c r="BO70" s="133">
        <v>789.78806039999995</v>
      </c>
      <c r="BP70" s="133">
        <v>31.814656399999993</v>
      </c>
      <c r="BQ70" s="133">
        <v>2151.6203898000003</v>
      </c>
      <c r="BR70" s="133">
        <v>171.79972599999994</v>
      </c>
      <c r="BS70" s="133">
        <v>6.8606331999999988</v>
      </c>
      <c r="BT70" s="133">
        <v>201.69049439999995</v>
      </c>
      <c r="BU70" s="133">
        <v>3709.5525712000003</v>
      </c>
      <c r="BV70" s="133">
        <v>3179.8018799999991</v>
      </c>
      <c r="BW70" s="133">
        <v>501.65929200000005</v>
      </c>
      <c r="BX70" s="133">
        <v>278.54907600000001</v>
      </c>
      <c r="BY70" s="133">
        <v>3503.1774039999996</v>
      </c>
      <c r="BZ70" s="133">
        <v>12185.404788011696</v>
      </c>
      <c r="CA70" s="133">
        <v>18.795734400000001</v>
      </c>
      <c r="CB70" s="133">
        <v>29.686731127999991</v>
      </c>
      <c r="CC70" s="133">
        <v>21.816647200000002</v>
      </c>
      <c r="CD70" s="133">
        <v>10.654005999999999</v>
      </c>
      <c r="CE70" s="133">
        <v>598.63392039999997</v>
      </c>
      <c r="CF70" s="133">
        <v>101.25266239999999</v>
      </c>
      <c r="CG70" s="133">
        <v>187.02634020000002</v>
      </c>
      <c r="CH70" s="133">
        <v>374.9021712</v>
      </c>
      <c r="CI70" s="133">
        <v>95.238756288000005</v>
      </c>
      <c r="CJ70" s="133">
        <v>52.411613028000005</v>
      </c>
      <c r="CK70" s="133">
        <v>1906.7530987199998</v>
      </c>
      <c r="CL70" s="133">
        <v>249.17153017800004</v>
      </c>
      <c r="CM70" s="133">
        <v>240.0682630837577</v>
      </c>
      <c r="CN70" s="133">
        <v>27817.312000000002</v>
      </c>
      <c r="CO70" s="133">
        <v>3801.5723525000003</v>
      </c>
      <c r="CP70" s="133">
        <v>15709.784282763998</v>
      </c>
      <c r="CQ70" s="25"/>
      <c r="CR70" s="133">
        <v>691.77147840000009</v>
      </c>
      <c r="CS70" s="133">
        <v>263.5383956</v>
      </c>
      <c r="CT70" s="133">
        <v>521.47705040000005</v>
      </c>
      <c r="CU70" s="133">
        <v>118.2624376</v>
      </c>
      <c r="CV70" s="133">
        <v>3057.3177432000002</v>
      </c>
      <c r="CW70" s="133">
        <v>779.39937079999993</v>
      </c>
      <c r="CX70" s="133">
        <v>9.721111999999998</v>
      </c>
      <c r="CY70" s="133">
        <v>277.32027039999997</v>
      </c>
      <c r="CZ70" s="133">
        <v>2574.0874723999996</v>
      </c>
      <c r="DA70" s="133">
        <v>2561.3585199999998</v>
      </c>
      <c r="DB70" s="133">
        <v>21.1487664</v>
      </c>
      <c r="DC70" s="133">
        <v>1760.6930344</v>
      </c>
      <c r="DD70" s="133">
        <v>1043.7479520000002</v>
      </c>
      <c r="DE70" s="133">
        <v>9438.4749634502914</v>
      </c>
      <c r="DF70" s="133">
        <v>7.4548332000000004</v>
      </c>
      <c r="DG70" s="133">
        <v>6.0966346079999987</v>
      </c>
      <c r="DH70" s="133">
        <v>4068.0678948000009</v>
      </c>
      <c r="DI70" s="133">
        <v>19.827265599999997</v>
      </c>
      <c r="DJ70" s="133">
        <v>2265.5122819999997</v>
      </c>
      <c r="DK70" s="133"/>
      <c r="DL70" s="133">
        <v>443.47544079999994</v>
      </c>
      <c r="DM70" s="133">
        <v>136.23223399999998</v>
      </c>
      <c r="DN70" s="133">
        <v>185.185971432</v>
      </c>
      <c r="DO70" s="133">
        <v>4.864762936</v>
      </c>
      <c r="DP70" s="133">
        <v>669.58246996000003</v>
      </c>
      <c r="DQ70" s="133">
        <v>768.23568383100007</v>
      </c>
      <c r="DR70" s="133">
        <v>975.44750243796739</v>
      </c>
      <c r="DS70" s="133">
        <v>17570.464</v>
      </c>
      <c r="DT70" s="133">
        <v>5578.8284149000001</v>
      </c>
      <c r="DU70" s="133">
        <v>16514.179359736001</v>
      </c>
    </row>
    <row r="71" spans="1:125">
      <c r="A71" s="12" t="s">
        <v>281</v>
      </c>
      <c r="B71" s="133">
        <f t="shared" si="1"/>
        <v>261.60256128869077</v>
      </c>
      <c r="C71" s="133">
        <v>1825.9759881</v>
      </c>
      <c r="D71" s="133">
        <v>243.03047309999999</v>
      </c>
      <c r="E71" s="133">
        <v>362.18069889999992</v>
      </c>
      <c r="F71" s="133">
        <v>22.927577899999996</v>
      </c>
      <c r="G71" s="133">
        <v>2091.1349817</v>
      </c>
      <c r="H71" s="133">
        <v>420.66247499999997</v>
      </c>
      <c r="I71" s="133">
        <v>12.899006000000002</v>
      </c>
      <c r="J71" s="133">
        <v>192.93161380000001</v>
      </c>
      <c r="K71" s="133">
        <v>1885.3194116999998</v>
      </c>
      <c r="L71" s="133">
        <v>2316.3789499999998</v>
      </c>
      <c r="M71" s="133">
        <v>116.42916080000001</v>
      </c>
      <c r="N71" s="133">
        <v>154.2693328</v>
      </c>
      <c r="O71" s="133">
        <v>884.6483369</v>
      </c>
      <c r="P71" s="133">
        <v>3211.1208671430304</v>
      </c>
      <c r="Q71" s="133">
        <v>7.2334012999999997</v>
      </c>
      <c r="R71" s="133">
        <v>14.951962699999997</v>
      </c>
      <c r="S71" s="133">
        <v>55.019934300000017</v>
      </c>
      <c r="T71" s="133">
        <v>8.9054088999999994</v>
      </c>
      <c r="U71" s="133">
        <v>983.68236599999989</v>
      </c>
      <c r="V71" s="133">
        <v>231.846272</v>
      </c>
      <c r="W71" s="133">
        <v>461.90173050000004</v>
      </c>
      <c r="X71" s="133">
        <v>163.6159016</v>
      </c>
      <c r="Y71" s="133">
        <v>52.397395011</v>
      </c>
      <c r="Z71" s="133">
        <v>15.688004992999998</v>
      </c>
      <c r="AA71" s="133">
        <v>814.10142675999998</v>
      </c>
      <c r="AB71" s="133">
        <v>570.57762735300003</v>
      </c>
      <c r="AC71" s="133">
        <v>1023.2766185125735</v>
      </c>
      <c r="AD71" s="133">
        <v>17582.923000000003</v>
      </c>
      <c r="AE71" s="133">
        <v>2663.5956500000002</v>
      </c>
      <c r="AF71" s="133">
        <v>8306.6103634640003</v>
      </c>
      <c r="AG71" s="25"/>
      <c r="AH71" s="133">
        <v>1004.0789087999999</v>
      </c>
      <c r="AI71" s="133">
        <v>457.55460609999994</v>
      </c>
      <c r="AJ71" s="133">
        <v>854.1920931999997</v>
      </c>
      <c r="AK71" s="133">
        <v>46.637896199999993</v>
      </c>
      <c r="AL71" s="133">
        <v>2414.1848002000002</v>
      </c>
      <c r="AM71" s="133">
        <v>534.39649830000008</v>
      </c>
      <c r="AN71" s="133">
        <v>26.852858900000005</v>
      </c>
      <c r="AO71" s="133">
        <v>316.38922760000003</v>
      </c>
      <c r="AP71" s="133">
        <v>4826.4641488999987</v>
      </c>
      <c r="AQ71" s="133">
        <v>2993.4030799999996</v>
      </c>
      <c r="AR71" s="133">
        <v>138.13168050000002</v>
      </c>
      <c r="AS71" s="133">
        <v>779.61059630000022</v>
      </c>
      <c r="AT71" s="133">
        <v>1472.8754316999996</v>
      </c>
      <c r="AU71" s="133">
        <v>5723.0404505268261</v>
      </c>
      <c r="AV71" s="133">
        <v>18.488189299999998</v>
      </c>
      <c r="AW71" s="133">
        <v>23.182987481999994</v>
      </c>
      <c r="AX71" s="133">
        <v>273.95566630000008</v>
      </c>
      <c r="AY71" s="133">
        <v>28.0744434</v>
      </c>
      <c r="AZ71" s="133">
        <v>1470.4971050999998</v>
      </c>
      <c r="BA71" s="133">
        <v>173.92801019999999</v>
      </c>
      <c r="BB71" s="133">
        <v>660.79287450000004</v>
      </c>
      <c r="BC71" s="133">
        <v>254.8838954</v>
      </c>
      <c r="BD71" s="133">
        <v>60.140677576000002</v>
      </c>
      <c r="BE71" s="133">
        <v>27.315081000999996</v>
      </c>
      <c r="BF71" s="133">
        <v>1451.6796090400001</v>
      </c>
      <c r="BG71" s="133">
        <v>1066.8712564320001</v>
      </c>
      <c r="BH71" s="133">
        <v>1146.4676297485287</v>
      </c>
      <c r="BI71" s="133">
        <v>18372.154000000002</v>
      </c>
      <c r="BJ71" s="133">
        <v>2346.7809796000006</v>
      </c>
      <c r="BK71" s="133">
        <v>15520.329273998997</v>
      </c>
      <c r="BL71" s="25"/>
      <c r="BM71" s="133">
        <v>913.22973719999993</v>
      </c>
      <c r="BN71" s="133">
        <v>385.69996369999996</v>
      </c>
      <c r="BO71" s="133">
        <v>766.44758909999985</v>
      </c>
      <c r="BP71" s="133">
        <v>30.913614199999998</v>
      </c>
      <c r="BQ71" s="133">
        <v>2106.0348969000001</v>
      </c>
      <c r="BR71" s="133">
        <v>170.40508650000001</v>
      </c>
      <c r="BS71" s="133">
        <v>6.6463460000000012</v>
      </c>
      <c r="BT71" s="133">
        <v>200.97322930000001</v>
      </c>
      <c r="BU71" s="133">
        <v>3705.4004215999994</v>
      </c>
      <c r="BV71" s="133">
        <v>3135.3616200000001</v>
      </c>
      <c r="BW71" s="133">
        <v>488.39874629999997</v>
      </c>
      <c r="BX71" s="133">
        <v>271.5518659</v>
      </c>
      <c r="BY71" s="133">
        <v>3433.6725548999993</v>
      </c>
      <c r="BZ71" s="133">
        <v>12084.520104154053</v>
      </c>
      <c r="CA71" s="133">
        <v>19.109981599999998</v>
      </c>
      <c r="CB71" s="133">
        <v>30.225126859999996</v>
      </c>
      <c r="CC71" s="133">
        <v>21.183780500000001</v>
      </c>
      <c r="CD71" s="133">
        <v>10.342362799999998</v>
      </c>
      <c r="CE71" s="133">
        <v>576.9456750999999</v>
      </c>
      <c r="CF71" s="133">
        <v>106.13730959999999</v>
      </c>
      <c r="CG71" s="133">
        <v>187.67054160000001</v>
      </c>
      <c r="CH71" s="133">
        <v>358.24962840000001</v>
      </c>
      <c r="CI71" s="133">
        <v>94.197145008999982</v>
      </c>
      <c r="CJ71" s="133">
        <v>52.256849108999994</v>
      </c>
      <c r="CK71" s="133">
        <v>1869.9004679300001</v>
      </c>
      <c r="CL71" s="133">
        <v>233.24137733700005</v>
      </c>
      <c r="CM71" s="133">
        <v>238.08988764044946</v>
      </c>
      <c r="CN71" s="133">
        <v>27846.278000000002</v>
      </c>
      <c r="CO71" s="133">
        <v>3718.6525784000005</v>
      </c>
      <c r="CP71" s="133">
        <v>15457.476968307999</v>
      </c>
      <c r="CQ71" s="25"/>
      <c r="CR71" s="133">
        <v>688.90148909999994</v>
      </c>
      <c r="CS71" s="133">
        <v>262.76224699999995</v>
      </c>
      <c r="CT71" s="133">
        <v>503.41091979999987</v>
      </c>
      <c r="CU71" s="133">
        <v>113.83662270000001</v>
      </c>
      <c r="CV71" s="133">
        <v>3080.7892864</v>
      </c>
      <c r="CW71" s="133">
        <v>757.23854219999998</v>
      </c>
      <c r="CX71" s="133">
        <v>9.6730966000000009</v>
      </c>
      <c r="CY71" s="133">
        <v>280.63559140000001</v>
      </c>
      <c r="CZ71" s="133">
        <v>2509.3395112999992</v>
      </c>
      <c r="DA71" s="133">
        <v>2543.5589299999997</v>
      </c>
      <c r="DB71" s="133">
        <v>22.494523300000001</v>
      </c>
      <c r="DC71" s="133">
        <v>1776.7952342000001</v>
      </c>
      <c r="DD71" s="133">
        <v>1031.3716353999998</v>
      </c>
      <c r="DE71" s="133">
        <v>9487.8324451980152</v>
      </c>
      <c r="DF71" s="133">
        <v>7.1639272999999992</v>
      </c>
      <c r="DG71" s="133">
        <v>6.1543774479999982</v>
      </c>
      <c r="DH71" s="133">
        <v>3925.6179489000006</v>
      </c>
      <c r="DI71" s="133">
        <v>20.165986399999998</v>
      </c>
      <c r="DJ71" s="133">
        <v>2203.0564348999997</v>
      </c>
      <c r="DK71" s="133"/>
      <c r="DL71" s="133">
        <v>441.02746440000004</v>
      </c>
      <c r="DM71" s="133">
        <v>134.93008700000001</v>
      </c>
      <c r="DN71" s="133">
        <v>188.85941844799999</v>
      </c>
      <c r="DO71" s="133">
        <v>4.8067207959999987</v>
      </c>
      <c r="DP71" s="133">
        <v>637.83060447999992</v>
      </c>
      <c r="DQ71" s="133">
        <v>756.44300422200001</v>
      </c>
      <c r="DR71" s="133">
        <v>969.12279293739982</v>
      </c>
      <c r="DS71" s="133">
        <v>17735.725999999999</v>
      </c>
      <c r="DT71" s="133">
        <v>5621.7492800000009</v>
      </c>
      <c r="DU71" s="133">
        <v>16182.463817372</v>
      </c>
    </row>
    <row r="72" spans="1:125">
      <c r="A72" s="12" t="s">
        <v>283</v>
      </c>
      <c r="B72" s="133">
        <f t="shared" si="1"/>
        <v>261.28088706294017</v>
      </c>
      <c r="C72" s="133">
        <v>1875.1250250000001</v>
      </c>
      <c r="D72" s="133">
        <v>240.70354980000005</v>
      </c>
      <c r="E72" s="133">
        <v>357.96615820000005</v>
      </c>
      <c r="F72" s="133">
        <v>22.591972200000004</v>
      </c>
      <c r="G72" s="133">
        <v>2128.5661305000003</v>
      </c>
      <c r="H72" s="133">
        <v>413.70519959999996</v>
      </c>
      <c r="I72" s="133">
        <v>12.925231200000001</v>
      </c>
      <c r="J72" s="133">
        <v>190.90765820000001</v>
      </c>
      <c r="K72" s="133">
        <v>1867.2994984000004</v>
      </c>
      <c r="L72" s="133">
        <v>2291.8161</v>
      </c>
      <c r="M72" s="133">
        <v>114.43563879999999</v>
      </c>
      <c r="N72" s="133">
        <v>147.35692299999999</v>
      </c>
      <c r="O72" s="133">
        <v>876.42060380000009</v>
      </c>
      <c r="P72" s="133">
        <v>3133.3064516129029</v>
      </c>
      <c r="Q72" s="133">
        <v>7.2735572000000017</v>
      </c>
      <c r="R72" s="133">
        <v>14.988318730000001</v>
      </c>
      <c r="S72" s="133">
        <v>54.756679600000027</v>
      </c>
      <c r="T72" s="133">
        <v>8.8727883999999992</v>
      </c>
      <c r="U72" s="133">
        <v>970.43999500000007</v>
      </c>
      <c r="V72" s="133">
        <v>235.62474880000005</v>
      </c>
      <c r="W72" s="133">
        <v>463.07173499999999</v>
      </c>
      <c r="X72" s="133">
        <v>161.17124519999999</v>
      </c>
      <c r="Y72" s="133">
        <v>52.440240776000003</v>
      </c>
      <c r="Z72" s="133">
        <v>15.596411669999998</v>
      </c>
      <c r="AA72" s="133">
        <v>798.07617008000034</v>
      </c>
      <c r="AB72" s="133">
        <v>566.95062639000014</v>
      </c>
      <c r="AC72" s="133">
        <v>1053.7591760709981</v>
      </c>
      <c r="AD72" s="133">
        <v>17937.138999999999</v>
      </c>
      <c r="AE72" s="133">
        <v>2658.2290863000003</v>
      </c>
      <c r="AF72" s="133">
        <v>8206.0387402560009</v>
      </c>
      <c r="AG72" s="25"/>
      <c r="AH72" s="133">
        <v>1006.0148349000001</v>
      </c>
      <c r="AI72" s="133">
        <v>462.58442020000001</v>
      </c>
      <c r="AJ72" s="133">
        <v>833.3908646000001</v>
      </c>
      <c r="AK72" s="133">
        <v>45.325519400000012</v>
      </c>
      <c r="AL72" s="133">
        <v>2454.7509690000002</v>
      </c>
      <c r="AM72" s="133">
        <v>535.78744009999991</v>
      </c>
      <c r="AN72" s="133">
        <v>26.856211200000008</v>
      </c>
      <c r="AO72" s="133">
        <v>312.36541699999998</v>
      </c>
      <c r="AP72" s="133">
        <v>4772.7027810000009</v>
      </c>
      <c r="AQ72" s="133">
        <v>2986.4396800000013</v>
      </c>
      <c r="AR72" s="133">
        <v>134.6163056</v>
      </c>
      <c r="AS72" s="133">
        <v>796.1158660000001</v>
      </c>
      <c r="AT72" s="133">
        <v>1472.6710781999998</v>
      </c>
      <c r="AU72" s="133">
        <v>5631.9017595307914</v>
      </c>
      <c r="AV72" s="133">
        <v>17.737648600000004</v>
      </c>
      <c r="AW72" s="133">
        <v>25.458945232000001</v>
      </c>
      <c r="AX72" s="133">
        <v>279.44753060000016</v>
      </c>
      <c r="AY72" s="133">
        <v>27.181267399999996</v>
      </c>
      <c r="AZ72" s="133">
        <v>1459.830792</v>
      </c>
      <c r="BA72" s="133">
        <v>173.82725920000004</v>
      </c>
      <c r="BB72" s="133">
        <v>654.22841399999993</v>
      </c>
      <c r="BC72" s="133">
        <v>249.52876899999998</v>
      </c>
      <c r="BD72" s="133">
        <v>58.76232336799999</v>
      </c>
      <c r="BE72" s="133">
        <v>27.113753113999998</v>
      </c>
      <c r="BF72" s="133">
        <v>1421.7629734000002</v>
      </c>
      <c r="BG72" s="133">
        <v>1107.6475543800002</v>
      </c>
      <c r="BH72" s="133">
        <v>1148.3214637887586</v>
      </c>
      <c r="BI72" s="133">
        <v>18675.353999999999</v>
      </c>
      <c r="BJ72" s="133">
        <v>2345.9562147000001</v>
      </c>
      <c r="BK72" s="133">
        <v>15409.892145914002</v>
      </c>
      <c r="BL72" s="25"/>
      <c r="BM72" s="133">
        <v>919.29025710000019</v>
      </c>
      <c r="BN72" s="133">
        <v>378.47188119999998</v>
      </c>
      <c r="BO72" s="133">
        <v>751.20940860000007</v>
      </c>
      <c r="BP72" s="133">
        <v>29.205223600000014</v>
      </c>
      <c r="BQ72" s="133">
        <v>2138.4325094999999</v>
      </c>
      <c r="BR72" s="133">
        <v>175.10046839999998</v>
      </c>
      <c r="BS72" s="133">
        <v>7.047037200000001</v>
      </c>
      <c r="BT72" s="133">
        <v>200.46680219999999</v>
      </c>
      <c r="BU72" s="133">
        <v>3599.8309228000003</v>
      </c>
      <c r="BV72" s="133">
        <v>3077.2742000000003</v>
      </c>
      <c r="BW72" s="133">
        <v>477.38976739999998</v>
      </c>
      <c r="BX72" s="133">
        <v>258.27130840000001</v>
      </c>
      <c r="BY72" s="133">
        <v>3274.3681194000001</v>
      </c>
      <c r="BZ72" s="133">
        <v>11701.130498533721</v>
      </c>
      <c r="CA72" s="133">
        <v>19.405968400000003</v>
      </c>
      <c r="CB72" s="133">
        <v>29.636370441999997</v>
      </c>
      <c r="CC72" s="133">
        <v>20.459286400000007</v>
      </c>
      <c r="CD72" s="133">
        <v>10.247764800000001</v>
      </c>
      <c r="CE72" s="133">
        <v>572.93363820000002</v>
      </c>
      <c r="CF72" s="133">
        <v>109.08517760000002</v>
      </c>
      <c r="CG72" s="133">
        <v>227.5808724</v>
      </c>
      <c r="CH72" s="133">
        <v>343.86868600000003</v>
      </c>
      <c r="CI72" s="133">
        <v>95.995268530000018</v>
      </c>
      <c r="CJ72" s="133">
        <v>48.359222477999992</v>
      </c>
      <c r="CK72" s="133">
        <v>1807.8490978800005</v>
      </c>
      <c r="CL72" s="133">
        <v>236.77842114000003</v>
      </c>
      <c r="CM72" s="133">
        <v>243.39103758080421</v>
      </c>
      <c r="CN72" s="133">
        <v>28578.665000000001</v>
      </c>
      <c r="CO72" s="133">
        <v>3861.3936521000001</v>
      </c>
      <c r="CP72" s="133">
        <v>15002.289973930001</v>
      </c>
      <c r="CQ72" s="25"/>
      <c r="CR72" s="133">
        <v>735.95034809999993</v>
      </c>
      <c r="CS72" s="133">
        <v>256.98807260000001</v>
      </c>
      <c r="CT72" s="133">
        <v>478.01043220000014</v>
      </c>
      <c r="CU72" s="133">
        <v>111.02538020000001</v>
      </c>
      <c r="CV72" s="133">
        <v>3185.0883690000001</v>
      </c>
      <c r="CW72" s="133">
        <v>753.88140079999994</v>
      </c>
      <c r="CX72" s="133">
        <v>9.5648070000000001</v>
      </c>
      <c r="CY72" s="133">
        <v>260.11971160000002</v>
      </c>
      <c r="CZ72" s="133">
        <v>2425.8026800000002</v>
      </c>
      <c r="DA72" s="133">
        <v>2537.0240000000003</v>
      </c>
      <c r="DB72" s="133">
        <v>23.468604599999999</v>
      </c>
      <c r="DC72" s="133">
        <v>1840.9948634000002</v>
      </c>
      <c r="DD72" s="133">
        <v>1016.6172296</v>
      </c>
      <c r="DE72" s="133">
        <v>9307.7489736070384</v>
      </c>
      <c r="DF72" s="133">
        <v>6.9054621999999997</v>
      </c>
      <c r="DG72" s="133">
        <v>5.8771293559999993</v>
      </c>
      <c r="DH72" s="133">
        <v>3875.0549880000017</v>
      </c>
      <c r="DI72" s="133">
        <v>19.451272399999997</v>
      </c>
      <c r="DJ72" s="133">
        <v>2109.3565051999999</v>
      </c>
      <c r="DK72" s="133"/>
      <c r="DL72" s="133">
        <v>438.99940979999997</v>
      </c>
      <c r="DM72" s="133">
        <v>133.43953420000003</v>
      </c>
      <c r="DN72" s="133">
        <v>188.19836573999999</v>
      </c>
      <c r="DO72" s="133">
        <v>4.8780855479999987</v>
      </c>
      <c r="DP72" s="133">
        <v>623.10713864000013</v>
      </c>
      <c r="DQ72" s="133">
        <v>707.09690088000002</v>
      </c>
      <c r="DR72" s="133">
        <v>998.19217705708343</v>
      </c>
      <c r="DS72" s="133">
        <v>18068.648000000001</v>
      </c>
      <c r="DT72" s="133">
        <v>5606.9562553000005</v>
      </c>
      <c r="DU72" s="133">
        <v>15925.884262484002</v>
      </c>
    </row>
    <row r="73" spans="1:125">
      <c r="A73" t="s">
        <v>284</v>
      </c>
      <c r="B73" s="133">
        <f t="shared" si="1"/>
        <v>260.04729940019899</v>
      </c>
      <c r="C73" s="133">
        <v>1962.0490038000003</v>
      </c>
      <c r="D73" s="133">
        <v>238.47501230000006</v>
      </c>
      <c r="E73" s="133">
        <v>354.56371979999994</v>
      </c>
      <c r="F73" s="133">
        <v>22.052136499999996</v>
      </c>
      <c r="G73" s="133">
        <v>2147.9812535999999</v>
      </c>
      <c r="H73" s="133">
        <v>377.76510719999999</v>
      </c>
      <c r="I73" s="133">
        <v>12.995940700000004</v>
      </c>
      <c r="J73" s="133">
        <v>188.40284170000004</v>
      </c>
      <c r="K73" s="133">
        <v>1848.1577557000001</v>
      </c>
      <c r="L73" s="133">
        <v>2265.9361199999998</v>
      </c>
      <c r="M73" s="133">
        <v>114.02947200000003</v>
      </c>
      <c r="N73" s="133">
        <v>147.14708530000001</v>
      </c>
      <c r="O73" s="133">
        <v>865.15532489999998</v>
      </c>
      <c r="P73" s="133">
        <v>3069.7736271303143</v>
      </c>
      <c r="Q73" s="133">
        <v>7.1612551000000018</v>
      </c>
      <c r="R73" s="133">
        <v>15.187089383</v>
      </c>
      <c r="S73" s="133">
        <v>55.07761150000001</v>
      </c>
      <c r="T73" s="133">
        <v>8.8796899000000025</v>
      </c>
      <c r="U73" s="133">
        <v>960.38636350000002</v>
      </c>
      <c r="V73" s="133">
        <v>243.59699250000003</v>
      </c>
      <c r="W73" s="133">
        <v>468.09835199999992</v>
      </c>
      <c r="X73" s="133">
        <v>159.22608339999999</v>
      </c>
      <c r="Y73" s="133">
        <v>52.606684313999985</v>
      </c>
      <c r="Z73" s="133">
        <v>15.588357229999996</v>
      </c>
      <c r="AA73" s="133">
        <v>782.00728076000019</v>
      </c>
      <c r="AB73" s="133">
        <v>544.66404191799995</v>
      </c>
      <c r="AC73" s="133">
        <v>1048.0345945945944</v>
      </c>
      <c r="AD73" s="133">
        <v>18219.960999999999</v>
      </c>
      <c r="AE73" s="133">
        <v>2624.4448871999998</v>
      </c>
      <c r="AF73" s="133">
        <v>8113.0358239869993</v>
      </c>
      <c r="AG73" s="25"/>
      <c r="AH73" s="133">
        <v>1040.3182296000002</v>
      </c>
      <c r="AI73" s="133">
        <v>459.18287410000005</v>
      </c>
      <c r="AJ73" s="133">
        <v>821.38741220000009</v>
      </c>
      <c r="AK73" s="133">
        <v>44.178649699999994</v>
      </c>
      <c r="AL73" s="133">
        <v>2427.3575255999995</v>
      </c>
      <c r="AM73" s="133">
        <v>507.63194399999992</v>
      </c>
      <c r="AN73" s="133">
        <v>26.838887700000004</v>
      </c>
      <c r="AO73" s="133">
        <v>301.19344210000008</v>
      </c>
      <c r="AP73" s="133">
        <v>4693.2818901000001</v>
      </c>
      <c r="AQ73" s="133">
        <v>2963.1899300000009</v>
      </c>
      <c r="AR73" s="133">
        <v>131.11502110000001</v>
      </c>
      <c r="AS73" s="133">
        <v>791.39029000000005</v>
      </c>
      <c r="AT73" s="133">
        <v>1432.3376077999999</v>
      </c>
      <c r="AU73" s="133">
        <v>5489.5963160612828</v>
      </c>
      <c r="AV73" s="133">
        <v>17.461873000000004</v>
      </c>
      <c r="AW73" s="133">
        <v>25.728709993000002</v>
      </c>
      <c r="AX73" s="133">
        <v>276.23395370000003</v>
      </c>
      <c r="AY73" s="133">
        <v>26.820016000000006</v>
      </c>
      <c r="AZ73" s="133">
        <v>1440.6722386000004</v>
      </c>
      <c r="BA73" s="133">
        <v>179.94942000000003</v>
      </c>
      <c r="BB73" s="133">
        <v>655.621488</v>
      </c>
      <c r="BC73" s="133">
        <v>248.31937910000008</v>
      </c>
      <c r="BD73" s="133">
        <v>58.82268926399999</v>
      </c>
      <c r="BE73" s="133">
        <v>27.234582844999998</v>
      </c>
      <c r="BF73" s="133">
        <v>1394.1766991900001</v>
      </c>
      <c r="BG73" s="133">
        <v>1069.3552402309999</v>
      </c>
      <c r="BH73" s="133">
        <v>1190.2832432432431</v>
      </c>
      <c r="BI73" s="133">
        <v>19127.705000000002</v>
      </c>
      <c r="BJ73" s="133">
        <v>2209.6681487999999</v>
      </c>
      <c r="BK73" s="133">
        <v>15179.566146492005</v>
      </c>
      <c r="BL73" s="25"/>
      <c r="BM73" s="133">
        <v>913.54845900000009</v>
      </c>
      <c r="BN73" s="133">
        <v>386.98863069999999</v>
      </c>
      <c r="BO73" s="133">
        <v>708.28487370000016</v>
      </c>
      <c r="BP73" s="133">
        <v>28.192099599999995</v>
      </c>
      <c r="BQ73" s="133">
        <v>2012.4211463999998</v>
      </c>
      <c r="BR73" s="133">
        <v>153.0918384</v>
      </c>
      <c r="BS73" s="133">
        <v>6.3963962000000025</v>
      </c>
      <c r="BT73" s="133">
        <v>195.35650809999999</v>
      </c>
      <c r="BU73" s="133">
        <v>3506.6149628000003</v>
      </c>
      <c r="BV73" s="133">
        <v>2890.5893900000001</v>
      </c>
      <c r="BW73" s="133">
        <v>462.76960720000005</v>
      </c>
      <c r="BX73" s="133">
        <v>247.88866030000005</v>
      </c>
      <c r="BY73" s="133">
        <v>3203.2557155999993</v>
      </c>
      <c r="BZ73" s="133">
        <v>11596.617317954899</v>
      </c>
      <c r="CA73" s="133">
        <v>18.205640000000002</v>
      </c>
      <c r="CB73" s="133">
        <v>25.868282866000001</v>
      </c>
      <c r="CC73" s="133">
        <v>18.119052200000002</v>
      </c>
      <c r="CD73" s="133">
        <v>10.024203000000002</v>
      </c>
      <c r="CE73" s="133">
        <v>528.0734599000001</v>
      </c>
      <c r="CF73" s="133">
        <v>111.42981000000002</v>
      </c>
      <c r="CG73" s="133">
        <v>207.69397079999999</v>
      </c>
      <c r="CH73" s="133">
        <v>332.67698820000004</v>
      </c>
      <c r="CI73" s="133">
        <v>89.607593928999989</v>
      </c>
      <c r="CJ73" s="133">
        <v>45.674886883999996</v>
      </c>
      <c r="CK73" s="133">
        <v>1721.9476004400003</v>
      </c>
      <c r="CL73" s="133">
        <v>212.506710661</v>
      </c>
      <c r="CM73" s="133">
        <v>229.12540540540536</v>
      </c>
      <c r="CN73" s="133">
        <v>29202.06</v>
      </c>
      <c r="CO73" s="133">
        <v>3488.8908259999998</v>
      </c>
      <c r="CP73" s="133">
        <v>14426.534551618999</v>
      </c>
      <c r="CQ73" s="25"/>
      <c r="CR73" s="133">
        <v>732.30598740000005</v>
      </c>
      <c r="CS73" s="133">
        <v>246.00704080000003</v>
      </c>
      <c r="CT73" s="133">
        <v>474.88856890000005</v>
      </c>
      <c r="CU73" s="133">
        <v>104.3072162</v>
      </c>
      <c r="CV73" s="133">
        <v>3139.7149055999998</v>
      </c>
      <c r="CW73" s="133">
        <v>716.41991999999982</v>
      </c>
      <c r="CX73" s="133">
        <v>9.8565779000000013</v>
      </c>
      <c r="CY73" s="133">
        <v>272.85258910000005</v>
      </c>
      <c r="CZ73" s="133">
        <v>2416.6888101</v>
      </c>
      <c r="DA73" s="133">
        <v>2500.3892399999995</v>
      </c>
      <c r="DB73" s="133">
        <v>24.149115399999999</v>
      </c>
      <c r="DC73" s="133">
        <v>1785.6746671000003</v>
      </c>
      <c r="DD73" s="133">
        <v>990.65879049999978</v>
      </c>
      <c r="DE73" s="133">
        <v>9557.3041831640548</v>
      </c>
      <c r="DF73" s="133">
        <v>6.845986700000001</v>
      </c>
      <c r="DG73" s="133">
        <v>6.0714810310000011</v>
      </c>
      <c r="DH73" s="133">
        <v>3956.8681925000005</v>
      </c>
      <c r="DI73" s="133">
        <v>18.419889300000005</v>
      </c>
      <c r="DJ73" s="133">
        <v>2039.3369575000002</v>
      </c>
      <c r="DK73" s="133"/>
      <c r="DL73" s="133">
        <v>438.54715349999998</v>
      </c>
      <c r="DM73" s="133">
        <v>128.99250990000002</v>
      </c>
      <c r="DN73" s="133">
        <v>189.77695347944388</v>
      </c>
      <c r="DO73" s="133">
        <v>5.2040044869999988</v>
      </c>
      <c r="DP73" s="133">
        <v>573.18581470999993</v>
      </c>
      <c r="DQ73" s="133">
        <v>700.1787680519999</v>
      </c>
      <c r="DR73" s="133">
        <v>983.91462137233157</v>
      </c>
      <c r="DS73" s="133">
        <v>18667.238000000001</v>
      </c>
      <c r="DT73" s="133">
        <v>5441.8131055999993</v>
      </c>
      <c r="DU73" s="133">
        <v>15750.174405607442</v>
      </c>
    </row>
    <row r="74" spans="1:125">
      <c r="A74" t="s">
        <v>285</v>
      </c>
      <c r="B74" s="133">
        <f t="shared" si="1"/>
        <v>248.82922368609343</v>
      </c>
      <c r="C74" s="133">
        <v>1844.8626456000006</v>
      </c>
      <c r="D74" s="133">
        <v>226.2444405</v>
      </c>
      <c r="E74" s="133">
        <v>336.86599049999995</v>
      </c>
      <c r="F74" s="133">
        <v>20.865405600000003</v>
      </c>
      <c r="G74" s="133">
        <v>2186.8705008000002</v>
      </c>
      <c r="H74" s="133">
        <v>352.85108999999989</v>
      </c>
      <c r="I74" s="133">
        <v>12.4986771</v>
      </c>
      <c r="J74" s="133">
        <v>178.07992150000001</v>
      </c>
      <c r="K74" s="133">
        <v>1759.1454360999999</v>
      </c>
      <c r="L74" s="133">
        <v>2149.0702999999999</v>
      </c>
      <c r="M74" s="133">
        <v>106.56750390000001</v>
      </c>
      <c r="N74" s="133">
        <v>135.7757479</v>
      </c>
      <c r="O74" s="133">
        <v>819.2631993</v>
      </c>
      <c r="P74" s="133">
        <v>2767.2973807440953</v>
      </c>
      <c r="Q74" s="133">
        <v>6.8325685999999992</v>
      </c>
      <c r="R74" s="133">
        <v>14.624241618999998</v>
      </c>
      <c r="S74" s="133">
        <v>52.314125499999989</v>
      </c>
      <c r="T74" s="133">
        <v>8.5131852000000023</v>
      </c>
      <c r="U74" s="133">
        <v>908.88119659999995</v>
      </c>
      <c r="V74" s="133">
        <v>219.23551259999996</v>
      </c>
      <c r="W74" s="133">
        <v>423.93038100000007</v>
      </c>
      <c r="X74" s="133">
        <v>150.35805719999999</v>
      </c>
      <c r="Y74" s="133">
        <v>50.787953202999987</v>
      </c>
      <c r="Z74" s="133">
        <v>14.899258218</v>
      </c>
      <c r="AA74" s="133">
        <v>745.33144166000011</v>
      </c>
      <c r="AB74" s="133">
        <v>524.40668473800008</v>
      </c>
      <c r="AC74" s="133">
        <v>1022.328136444491</v>
      </c>
      <c r="AD74" s="133">
        <v>18554.581999999999</v>
      </c>
      <c r="AE74" s="133">
        <v>2452.2472781999995</v>
      </c>
      <c r="AF74" s="133">
        <v>7696.9186501999984</v>
      </c>
      <c r="AG74" s="25"/>
      <c r="AH74" s="133">
        <v>991.4937669000002</v>
      </c>
      <c r="AI74" s="133">
        <v>436.37864400000001</v>
      </c>
      <c r="AJ74" s="133">
        <v>773.3028016999998</v>
      </c>
      <c r="AK74" s="133">
        <v>41.783784899999993</v>
      </c>
      <c r="AL74" s="133">
        <v>2401.0254252</v>
      </c>
      <c r="AM74" s="133">
        <v>483.20192399999991</v>
      </c>
      <c r="AN74" s="133">
        <v>25.850126899999999</v>
      </c>
      <c r="AO74" s="133">
        <v>282.13792620000004</v>
      </c>
      <c r="AP74" s="133">
        <v>4403.5790370000004</v>
      </c>
      <c r="AQ74" s="133">
        <v>2805.5286999999998</v>
      </c>
      <c r="AR74" s="133">
        <v>125.13530510000001</v>
      </c>
      <c r="AS74" s="133">
        <v>764.30142750000005</v>
      </c>
      <c r="AT74" s="133">
        <v>1341.1393177</v>
      </c>
      <c r="AU74" s="133">
        <v>4958.3347913343287</v>
      </c>
      <c r="AV74" s="133">
        <v>16.735534399999999</v>
      </c>
      <c r="AW74" s="133">
        <v>26.562862066000001</v>
      </c>
      <c r="AX74" s="133">
        <v>262.06504869999998</v>
      </c>
      <c r="AY74" s="133">
        <v>25.545787800000003</v>
      </c>
      <c r="AZ74" s="133">
        <v>1379.2305241000001</v>
      </c>
      <c r="BA74" s="133">
        <v>163.66743899999997</v>
      </c>
      <c r="BB74" s="133">
        <v>604.64402600000005</v>
      </c>
      <c r="BC74" s="133">
        <v>231.25824540000002</v>
      </c>
      <c r="BD74" s="133">
        <v>54.768999466999993</v>
      </c>
      <c r="BE74" s="133">
        <v>26.261929902000002</v>
      </c>
      <c r="BF74" s="133">
        <v>1302.6974461799998</v>
      </c>
      <c r="BG74" s="133">
        <v>1029.5089197510001</v>
      </c>
      <c r="BH74" s="133">
        <v>1179.7865438945275</v>
      </c>
      <c r="BI74" s="133">
        <v>19512.447999999997</v>
      </c>
      <c r="BJ74" s="133">
        <v>2022.4348645</v>
      </c>
      <c r="BK74" s="133">
        <v>14324.263449015001</v>
      </c>
      <c r="BL74" s="25"/>
      <c r="BM74" s="133">
        <v>845.2806336000001</v>
      </c>
      <c r="BN74" s="133">
        <v>368.33236830000004</v>
      </c>
      <c r="BO74" s="133">
        <v>630.68825299999992</v>
      </c>
      <c r="BP74" s="133">
        <v>24.040711499999997</v>
      </c>
      <c r="BQ74" s="133">
        <v>1920.2708633999998</v>
      </c>
      <c r="BR74" s="133">
        <v>137.44849199999996</v>
      </c>
      <c r="BS74" s="133">
        <v>5.8769646</v>
      </c>
      <c r="BT74" s="133">
        <v>171.84772149999998</v>
      </c>
      <c r="BU74" s="133">
        <v>3073.0105692000002</v>
      </c>
      <c r="BV74" s="133">
        <v>2590.10232</v>
      </c>
      <c r="BW74" s="133">
        <v>426.66472159999995</v>
      </c>
      <c r="BX74" s="133">
        <v>221.3095768</v>
      </c>
      <c r="BY74" s="133">
        <v>2857.8739864999998</v>
      </c>
      <c r="BZ74" s="133">
        <v>10425.314928214893</v>
      </c>
      <c r="CA74" s="133">
        <v>16.7812372</v>
      </c>
      <c r="CB74" s="133">
        <v>23.542519818999999</v>
      </c>
      <c r="CC74" s="133">
        <v>18.769308999999996</v>
      </c>
      <c r="CD74" s="133">
        <v>8.7437766000000003</v>
      </c>
      <c r="CE74" s="133">
        <v>475.47115719999999</v>
      </c>
      <c r="CF74" s="133">
        <v>100.86999780000001</v>
      </c>
      <c r="CG74" s="133">
        <v>196.75998300000001</v>
      </c>
      <c r="CH74" s="133">
        <v>303.87376239999998</v>
      </c>
      <c r="CI74" s="133">
        <v>80.216879404999972</v>
      </c>
      <c r="CJ74" s="133">
        <v>40.957135505000004</v>
      </c>
      <c r="CK74" s="133">
        <v>1544.86546929</v>
      </c>
      <c r="CL74" s="133">
        <v>192.719920395</v>
      </c>
      <c r="CM74" s="133">
        <v>211.53918593700951</v>
      </c>
      <c r="CN74" s="133">
        <v>29575.884999999998</v>
      </c>
      <c r="CO74" s="133">
        <v>2922.2858080000001</v>
      </c>
      <c r="CP74" s="133">
        <v>12882.968439419001</v>
      </c>
      <c r="CQ74" s="25"/>
      <c r="CR74" s="133">
        <v>704.74797900000021</v>
      </c>
      <c r="CS74" s="133">
        <v>233.44782500000002</v>
      </c>
      <c r="CT74" s="133">
        <v>461.23577369999992</v>
      </c>
      <c r="CU74" s="133">
        <v>97.28048720000001</v>
      </c>
      <c r="CV74" s="133">
        <v>3162.7808665999996</v>
      </c>
      <c r="CW74" s="133">
        <v>669.77932799999985</v>
      </c>
      <c r="CX74" s="133">
        <v>9.9081592999999994</v>
      </c>
      <c r="CY74" s="133">
        <v>247.65204750000001</v>
      </c>
      <c r="CZ74" s="133">
        <v>2244.7719632000003</v>
      </c>
      <c r="DA74" s="133">
        <v>2338.52918</v>
      </c>
      <c r="DB74" s="133">
        <v>22.820238999999997</v>
      </c>
      <c r="DC74" s="133">
        <v>1720.1536768000003</v>
      </c>
      <c r="DD74" s="133">
        <v>917.36322079999979</v>
      </c>
      <c r="DE74" s="133">
        <v>8619.1583903669016</v>
      </c>
      <c r="DF74" s="133">
        <v>6.3765792999999995</v>
      </c>
      <c r="DG74" s="133">
        <v>4.982093389000001</v>
      </c>
      <c r="DH74" s="133">
        <v>3796.6209241999995</v>
      </c>
      <c r="DI74" s="133">
        <v>14.040107900000001</v>
      </c>
      <c r="DJ74" s="133">
        <v>1856.8320550000001</v>
      </c>
      <c r="DK74" s="133"/>
      <c r="DL74" s="133">
        <v>397.62259599999999</v>
      </c>
      <c r="DM74" s="133">
        <v>120.18070610000002</v>
      </c>
      <c r="DN74" s="133">
        <v>182.92733950435181</v>
      </c>
      <c r="DO74" s="133">
        <v>4.9359335609999997</v>
      </c>
      <c r="DP74" s="133">
        <v>524.98110430999998</v>
      </c>
      <c r="DQ74" s="133">
        <v>669.31760266499998</v>
      </c>
      <c r="DR74" s="133">
        <v>923.35834291148467</v>
      </c>
      <c r="DS74" s="133">
        <v>19009.205000000002</v>
      </c>
      <c r="DT74" s="133">
        <v>5031.3415486999993</v>
      </c>
      <c r="DU74" s="133">
        <v>14805.039415764351</v>
      </c>
    </row>
    <row r="75" spans="1:125">
      <c r="A75" t="s">
        <v>286</v>
      </c>
      <c r="B75" s="133">
        <f t="shared" si="1"/>
        <v>239.8279398358122</v>
      </c>
      <c r="C75" s="133">
        <v>1726.62976</v>
      </c>
      <c r="D75" s="133">
        <v>214.27761160000003</v>
      </c>
      <c r="E75" s="133">
        <v>319.48582600000003</v>
      </c>
      <c r="F75" s="133">
        <v>19.496314894143126</v>
      </c>
      <c r="G75" s="133">
        <v>2169.9387164000004</v>
      </c>
      <c r="H75" s="133">
        <v>320.45351160000001</v>
      </c>
      <c r="I75" s="133">
        <v>12.060225600000003</v>
      </c>
      <c r="J75" s="133">
        <v>168.20661400000006</v>
      </c>
      <c r="K75" s="133">
        <v>1670.4046076000002</v>
      </c>
      <c r="L75" s="133">
        <v>2044.1556000000003</v>
      </c>
      <c r="M75" s="133">
        <v>99.322372000000001</v>
      </c>
      <c r="N75" s="133">
        <v>127.41805760000003</v>
      </c>
      <c r="O75" s="133">
        <v>773.4345892</v>
      </c>
      <c r="P75" s="133">
        <v>2600.7926373864648</v>
      </c>
      <c r="Q75" s="133">
        <v>6.5379835999999987</v>
      </c>
      <c r="R75" s="133">
        <v>14.203108944000006</v>
      </c>
      <c r="S75" s="133">
        <v>49.645589199999996</v>
      </c>
      <c r="T75" s="133">
        <v>8.1805216000000023</v>
      </c>
      <c r="U75" s="133">
        <v>859.76677639999991</v>
      </c>
      <c r="V75" s="133">
        <v>203.85573390000002</v>
      </c>
      <c r="W75" s="133">
        <v>387.57841669999999</v>
      </c>
      <c r="X75" s="133">
        <v>142.36174160000002</v>
      </c>
      <c r="Y75" s="133">
        <v>48.685232908913612</v>
      </c>
      <c r="Z75" s="133">
        <v>14.368542251999999</v>
      </c>
      <c r="AA75" s="133">
        <v>689.69800195999983</v>
      </c>
      <c r="AB75" s="133">
        <v>492.45769972800002</v>
      </c>
      <c r="AC75" s="133">
        <v>1005.0681343276284</v>
      </c>
      <c r="AD75" s="133">
        <v>18844.346999999998</v>
      </c>
      <c r="AE75" s="133">
        <v>2289.787448</v>
      </c>
      <c r="AF75" s="133">
        <v>7281.7093169590571</v>
      </c>
      <c r="AG75" s="25"/>
      <c r="AH75" s="133">
        <v>944.07232000000022</v>
      </c>
      <c r="AI75" s="133">
        <v>414.37968159999997</v>
      </c>
      <c r="AJ75" s="133">
        <v>735.08303280000007</v>
      </c>
      <c r="AK75" s="133">
        <v>38.213699841880064</v>
      </c>
      <c r="AL75" s="133">
        <v>2393.6993500000003</v>
      </c>
      <c r="AM75" s="133">
        <v>469.02216200000004</v>
      </c>
      <c r="AN75" s="133">
        <v>24.764794000000002</v>
      </c>
      <c r="AO75" s="133">
        <v>263.66292920000001</v>
      </c>
      <c r="AP75" s="133">
        <v>4169.7654880000009</v>
      </c>
      <c r="AQ75" s="133">
        <v>2716.5726399999999</v>
      </c>
      <c r="AR75" s="133">
        <v>116.71572839999999</v>
      </c>
      <c r="AS75" s="133">
        <v>745.20535600000005</v>
      </c>
      <c r="AT75" s="133">
        <v>1264.0826227999999</v>
      </c>
      <c r="AU75" s="133">
        <v>4679.9573565904539</v>
      </c>
      <c r="AV75" s="133">
        <v>16.159259599999999</v>
      </c>
      <c r="AW75" s="133">
        <v>26.257261540000009</v>
      </c>
      <c r="AX75" s="133">
        <v>249.92019880000001</v>
      </c>
      <c r="AY75" s="133">
        <v>24.31053720000001</v>
      </c>
      <c r="AZ75" s="133">
        <v>1336.2178227999998</v>
      </c>
      <c r="BA75" s="133">
        <v>153.14258017674453</v>
      </c>
      <c r="BB75" s="133">
        <v>558.44220510000002</v>
      </c>
      <c r="BC75" s="133">
        <v>216.62980400000001</v>
      </c>
      <c r="BD75" s="133">
        <v>54.097709584715922</v>
      </c>
      <c r="BE75" s="133">
        <v>25.029296231999997</v>
      </c>
      <c r="BF75" s="133">
        <v>1237.78466336</v>
      </c>
      <c r="BG75" s="133">
        <v>992.13485919599987</v>
      </c>
      <c r="BH75" s="133">
        <v>1169.5459646211373</v>
      </c>
      <c r="BI75" s="133">
        <v>19772.309000000001</v>
      </c>
      <c r="BJ75" s="133">
        <v>1885.4211610000002</v>
      </c>
      <c r="BK75" s="133">
        <v>13674.852525758595</v>
      </c>
      <c r="BL75" s="25"/>
      <c r="BM75" s="133">
        <v>786.8179200000003</v>
      </c>
      <c r="BN75" s="133">
        <v>346.65057759999996</v>
      </c>
      <c r="BO75" s="133">
        <v>564.50473040000008</v>
      </c>
      <c r="BP75" s="133">
        <v>22.395756131535201</v>
      </c>
      <c r="BQ75" s="133">
        <v>1890.2241400000003</v>
      </c>
      <c r="BR75" s="133">
        <v>127.11556439999998</v>
      </c>
      <c r="BS75" s="133">
        <v>5.2814664000000002</v>
      </c>
      <c r="BT75" s="133">
        <v>154.5340692</v>
      </c>
      <c r="BU75" s="133">
        <v>2816.4808668000001</v>
      </c>
      <c r="BV75" s="133">
        <v>2363.4025999999999</v>
      </c>
      <c r="BW75" s="133">
        <v>393.70417360000005</v>
      </c>
      <c r="BX75" s="133">
        <v>200.23659240000001</v>
      </c>
      <c r="BY75" s="133">
        <v>2545.4426007999996</v>
      </c>
      <c r="BZ75" s="133">
        <v>9688.6426385910818</v>
      </c>
      <c r="CA75" s="133">
        <v>15.633842399999999</v>
      </c>
      <c r="CB75" s="133">
        <v>21.182384504000002</v>
      </c>
      <c r="CC75" s="133">
        <v>16.826022799999997</v>
      </c>
      <c r="CD75" s="133">
        <v>8.0498984</v>
      </c>
      <c r="CE75" s="133">
        <v>421.30563560000002</v>
      </c>
      <c r="CF75" s="133">
        <v>95.699249100000017</v>
      </c>
      <c r="CG75" s="133">
        <v>194.76661079999997</v>
      </c>
      <c r="CH75" s="133">
        <v>277.0693536</v>
      </c>
      <c r="CI75" s="133">
        <v>75.381560232008184</v>
      </c>
      <c r="CJ75" s="133">
        <v>36.911308895999994</v>
      </c>
      <c r="CK75" s="133">
        <v>1416.0232366</v>
      </c>
      <c r="CL75" s="133">
        <v>178.66705121999996</v>
      </c>
      <c r="CM75" s="133">
        <v>225.41878219396835</v>
      </c>
      <c r="CN75" s="133">
        <v>29846.459000000003</v>
      </c>
      <c r="CO75" s="133">
        <v>2374.7029050000001</v>
      </c>
      <c r="CP75" s="133">
        <v>11701.016676363543</v>
      </c>
      <c r="CQ75" s="25"/>
      <c r="CR75" s="133">
        <v>659.64736000000005</v>
      </c>
      <c r="CS75" s="133">
        <v>218.85722199999998</v>
      </c>
      <c r="CT75" s="133">
        <v>418.70681880000006</v>
      </c>
      <c r="CU75" s="133">
        <v>89.874889106391493</v>
      </c>
      <c r="CV75" s="133">
        <v>3191.7954334000005</v>
      </c>
      <c r="CW75" s="133">
        <v>622.30384860000004</v>
      </c>
      <c r="CX75" s="133">
        <v>9.676839600000001</v>
      </c>
      <c r="CY75" s="133">
        <v>231.31711560000002</v>
      </c>
      <c r="CZ75" s="133">
        <v>2089.6339192</v>
      </c>
      <c r="DA75" s="133">
        <v>2259.29396</v>
      </c>
      <c r="DB75" s="133">
        <v>21.363716799999999</v>
      </c>
      <c r="DC75" s="133">
        <v>1571.2771955999999</v>
      </c>
      <c r="DD75" s="133">
        <v>840.34583599999985</v>
      </c>
      <c r="DE75" s="133">
        <v>7740.6273640590734</v>
      </c>
      <c r="DF75" s="133">
        <v>6.1285675999999993</v>
      </c>
      <c r="DG75" s="133">
        <v>4.8297245840000018</v>
      </c>
      <c r="DH75" s="133">
        <v>3675.0115967999991</v>
      </c>
      <c r="DI75" s="133">
        <v>12.681173200000003</v>
      </c>
      <c r="DJ75" s="133">
        <v>1734.2891003999998</v>
      </c>
      <c r="DK75" s="133"/>
      <c r="DL75" s="133">
        <v>371.60720759999998</v>
      </c>
      <c r="DM75" s="133">
        <v>108.1316396</v>
      </c>
      <c r="DN75" s="133">
        <v>176.73749564091463</v>
      </c>
      <c r="DO75" s="133">
        <v>5.0939051319999997</v>
      </c>
      <c r="DP75" s="133">
        <v>488.71617495999993</v>
      </c>
      <c r="DQ75" s="133">
        <v>631.39890219599999</v>
      </c>
      <c r="DR75" s="133">
        <v>897.99911451665616</v>
      </c>
      <c r="DS75" s="133">
        <v>19322.357000000004</v>
      </c>
      <c r="DT75" s="133">
        <v>4683.942908</v>
      </c>
      <c r="DU75" s="133">
        <v>13961.966890623306</v>
      </c>
    </row>
    <row r="76" spans="1:125">
      <c r="A76" t="s">
        <v>296</v>
      </c>
      <c r="B76" s="133">
        <f t="shared" si="1"/>
        <v>251.89516133112443</v>
      </c>
      <c r="C76" s="133">
        <v>1863.4759686966636</v>
      </c>
      <c r="D76" s="133">
        <v>234.19909857385176</v>
      </c>
      <c r="E76" s="133">
        <v>353.33933277395846</v>
      </c>
      <c r="F76" s="133">
        <v>20.233259972564159</v>
      </c>
      <c r="G76" s="133">
        <v>2180.0208418882989</v>
      </c>
      <c r="H76" s="133">
        <v>349.33426635692837</v>
      </c>
      <c r="I76" s="133">
        <v>13.509802633987047</v>
      </c>
      <c r="J76" s="133">
        <v>184.89873965406844</v>
      </c>
      <c r="K76" s="133">
        <v>1842.5034057122889</v>
      </c>
      <c r="L76" s="133">
        <v>2249.5139336982929</v>
      </c>
      <c r="M76" s="133">
        <v>107.76541499249568</v>
      </c>
      <c r="N76" s="133">
        <v>139.15738174963442</v>
      </c>
      <c r="O76" s="133">
        <v>849.57169020190599</v>
      </c>
      <c r="P76" s="133">
        <v>2683.2702714999014</v>
      </c>
      <c r="Q76" s="133">
        <v>7.1527966290456417</v>
      </c>
      <c r="R76" s="133">
        <v>15.890608479192498</v>
      </c>
      <c r="S76" s="133">
        <v>54.515640927735312</v>
      </c>
      <c r="T76" s="133">
        <v>8.3473963996573275</v>
      </c>
      <c r="U76" s="133">
        <v>942.46921444240888</v>
      </c>
      <c r="V76" s="133">
        <v>227.62858649999998</v>
      </c>
      <c r="W76" s="133">
        <v>434.17575056268464</v>
      </c>
      <c r="X76" s="133">
        <v>157.17815552928832</v>
      </c>
      <c r="Y76" s="133">
        <v>54.201452113775467</v>
      </c>
      <c r="Z76" s="133">
        <v>15.856791891254657</v>
      </c>
      <c r="AA76" s="133">
        <v>750.86390780297199</v>
      </c>
      <c r="AB76" s="133">
        <v>486.13436019318704</v>
      </c>
      <c r="AC76" s="133">
        <v>1067.8048964892184</v>
      </c>
      <c r="AD76" s="133">
        <v>19225.743879463258</v>
      </c>
      <c r="AE76" s="133">
        <v>2484.7634688311327</v>
      </c>
      <c r="AF76" s="133">
        <v>8001.1680241783788</v>
      </c>
      <c r="AG76" s="25"/>
      <c r="AH76" s="133">
        <v>1014.0244859721612</v>
      </c>
      <c r="AI76" s="133">
        <v>458.21775381920219</v>
      </c>
      <c r="AJ76" s="133">
        <v>804.25335165080503</v>
      </c>
      <c r="AK76" s="133">
        <v>40.294037104883103</v>
      </c>
      <c r="AL76" s="133">
        <v>2397.3216545580403</v>
      </c>
      <c r="AM76" s="133">
        <v>496.54107595454241</v>
      </c>
      <c r="AN76" s="133">
        <v>27.718342202379652</v>
      </c>
      <c r="AO76" s="133">
        <v>285.59522041913669</v>
      </c>
      <c r="AP76" s="133">
        <v>4650.5025179788117</v>
      </c>
      <c r="AQ76" s="133">
        <v>3011.0041510575711</v>
      </c>
      <c r="AR76" s="133">
        <v>125.44388461315191</v>
      </c>
      <c r="AS76" s="133">
        <v>782.81970578665948</v>
      </c>
      <c r="AT76" s="133">
        <v>1327.3332934921211</v>
      </c>
      <c r="AU76" s="133">
        <v>4631.9724942225384</v>
      </c>
      <c r="AV76" s="133">
        <v>18.40824042943466</v>
      </c>
      <c r="AW76" s="133">
        <v>29.483639387425718</v>
      </c>
      <c r="AX76" s="133">
        <v>262.76690882160341</v>
      </c>
      <c r="AY76" s="133">
        <v>24.443538584743557</v>
      </c>
      <c r="AZ76" s="133">
        <v>1390.6959144219963</v>
      </c>
      <c r="BA76" s="133">
        <v>170.63740989668543</v>
      </c>
      <c r="BB76" s="133">
        <v>625.66208417402368</v>
      </c>
      <c r="BC76" s="133">
        <v>236.25542712578374</v>
      </c>
      <c r="BD76" s="133">
        <v>58.348276914168956</v>
      </c>
      <c r="BE76" s="133">
        <v>27.343388820722176</v>
      </c>
      <c r="BF76" s="133">
        <v>1352.3215822673933</v>
      </c>
      <c r="BG76" s="133">
        <v>979.39547958535491</v>
      </c>
      <c r="BH76" s="133">
        <v>1251.8774304957471</v>
      </c>
      <c r="BI76" s="133">
        <v>20402.231258507662</v>
      </c>
      <c r="BJ76" s="133">
        <v>2001.2739896112853</v>
      </c>
      <c r="BK76" s="133">
        <v>14913.249174897994</v>
      </c>
      <c r="BL76" s="25"/>
      <c r="BM76" s="133">
        <v>840.27824399779593</v>
      </c>
      <c r="BN76" s="133">
        <v>378.20953593977936</v>
      </c>
      <c r="BO76" s="133">
        <v>620.3594523636342</v>
      </c>
      <c r="BP76" s="133">
        <v>24.487377609290093</v>
      </c>
      <c r="BQ76" s="133">
        <v>1899.8205950081203</v>
      </c>
      <c r="BR76" s="133">
        <v>136.9372987854278</v>
      </c>
      <c r="BS76" s="133">
        <v>5.7788387999999999</v>
      </c>
      <c r="BT76" s="133">
        <v>175.85408864221236</v>
      </c>
      <c r="BU76" s="133">
        <v>3109.0436003803125</v>
      </c>
      <c r="BV76" s="133">
        <v>2678.0034416550734</v>
      </c>
      <c r="BW76" s="133">
        <v>438.21075534353241</v>
      </c>
      <c r="BX76" s="133">
        <v>214.46825412357688</v>
      </c>
      <c r="BY76" s="133">
        <v>2807.2434250331821</v>
      </c>
      <c r="BZ76" s="133">
        <v>9523.1368467326174</v>
      </c>
      <c r="CA76" s="133">
        <v>18.088114240595981</v>
      </c>
      <c r="CB76" s="133">
        <v>25.63196920850271</v>
      </c>
      <c r="CC76" s="133">
        <v>18.417288843628874</v>
      </c>
      <c r="CD76" s="133">
        <v>8.3787199594999713</v>
      </c>
      <c r="CE76" s="133">
        <v>494.68889315967863</v>
      </c>
      <c r="CF76" s="133">
        <v>109.51061100000001</v>
      </c>
      <c r="CG76" s="133">
        <v>220.39005854541628</v>
      </c>
      <c r="CH76" s="133">
        <v>295.24458624797774</v>
      </c>
      <c r="CI76" s="133">
        <v>86.304114738977006</v>
      </c>
      <c r="CJ76" s="133">
        <v>38.965874407030526</v>
      </c>
      <c r="CK76" s="133">
        <v>1559.6529649312222</v>
      </c>
      <c r="CL76" s="133">
        <v>172.4733485811347</v>
      </c>
      <c r="CM76" s="133">
        <v>232.46105467668613</v>
      </c>
      <c r="CN76" s="133">
        <v>30320.059739936889</v>
      </c>
      <c r="CO76" s="133">
        <v>2633.6098791680906</v>
      </c>
      <c r="CP76" s="133">
        <v>12997.031295627705</v>
      </c>
      <c r="CQ76" s="25"/>
      <c r="CR76" s="133">
        <v>726.68677896820839</v>
      </c>
      <c r="CS76" s="133">
        <v>245.41822599140556</v>
      </c>
      <c r="CT76" s="133">
        <v>512.77694058727752</v>
      </c>
      <c r="CU76" s="133">
        <v>94.197824552361254</v>
      </c>
      <c r="CV76" s="133">
        <v>3437.0207121576927</v>
      </c>
      <c r="CW76" s="133">
        <v>694.96684671022945</v>
      </c>
      <c r="CX76" s="133">
        <v>10.866773415789474</v>
      </c>
      <c r="CY76" s="133">
        <v>271.9910441552193</v>
      </c>
      <c r="CZ76" s="133">
        <v>2349.9252898274813</v>
      </c>
      <c r="DA76" s="133">
        <v>2372.476618689353</v>
      </c>
      <c r="DB76" s="133">
        <v>23.211561639220434</v>
      </c>
      <c r="DC76" s="133">
        <v>1721.7036549917989</v>
      </c>
      <c r="DD76" s="133">
        <v>934.05357094076874</v>
      </c>
      <c r="DE76" s="133">
        <v>7332.9073978155711</v>
      </c>
      <c r="DF76" s="133">
        <v>6.6468011567857639</v>
      </c>
      <c r="DG76" s="133">
        <v>23.954849887276929</v>
      </c>
      <c r="DH76" s="133">
        <v>4070.7154585194717</v>
      </c>
      <c r="DI76" s="133">
        <v>13.149095121882233</v>
      </c>
      <c r="DJ76" s="133">
        <v>1679.5104981026882</v>
      </c>
      <c r="DK76" s="133"/>
      <c r="DL76" s="133">
        <v>417.7059428246792</v>
      </c>
      <c r="DM76" s="133">
        <v>119.82429870510576</v>
      </c>
      <c r="DN76" s="133">
        <v>199.15017058616365</v>
      </c>
      <c r="DO76" s="133">
        <v>5.745385022539427</v>
      </c>
      <c r="DP76" s="133">
        <v>545.64033420485237</v>
      </c>
      <c r="DQ76" s="133">
        <v>685.589775884495</v>
      </c>
      <c r="DR76" s="133">
        <v>867.97580778224699</v>
      </c>
      <c r="DS76" s="133">
        <v>19658.496481784718</v>
      </c>
      <c r="DT76" s="133">
        <v>4787.0304757020431</v>
      </c>
      <c r="DU76" s="133">
        <v>15200.958396097441</v>
      </c>
    </row>
    <row r="77" spans="1:125">
      <c r="BK77" s="15"/>
    </row>
    <row r="78" spans="1:125">
      <c r="BK78" s="15"/>
    </row>
    <row r="79" spans="1:125">
      <c r="BK79" s="15"/>
    </row>
    <row r="80" spans="1:125">
      <c r="BK80" s="15"/>
    </row>
    <row r="81" spans="4:22">
      <c r="D81" s="15"/>
    </row>
    <row r="85" spans="4:22">
      <c r="S85" s="15"/>
      <c r="T85" s="15"/>
      <c r="U85" s="15"/>
      <c r="V85" s="15"/>
    </row>
    <row r="86" spans="4:22">
      <c r="S86" s="15"/>
      <c r="T86" s="15"/>
      <c r="U86" s="15"/>
      <c r="V86" s="15"/>
    </row>
    <row r="87" spans="4:22">
      <c r="S87" s="15"/>
      <c r="T87" s="15"/>
      <c r="U87" s="15"/>
      <c r="V87" s="15"/>
    </row>
  </sheetData>
  <mergeCells count="8">
    <mergeCell ref="C2:AF2"/>
    <mergeCell ref="AH2:BK2"/>
    <mergeCell ref="BM2:CK2"/>
    <mergeCell ref="CR2:DV2"/>
    <mergeCell ref="C3:AE3"/>
    <mergeCell ref="AH3:BJ3"/>
    <mergeCell ref="BM3:CO3"/>
    <mergeCell ref="CR3:DT3"/>
  </mergeCells>
  <hyperlinks>
    <hyperlink ref="A1" location="'Table of contents'!A1" display="Table of contents" xr:uid="{95296C5F-7A67-44C9-AD0B-4042D3A3EBAA}"/>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14AAE-E1A2-4037-9A26-FDD081CF2B62}">
  <dimension ref="A1:EQ149"/>
  <sheetViews>
    <sheetView zoomScale="90" zoomScaleNormal="90" workbookViewId="0">
      <pane xSplit="1" ySplit="4" topLeftCell="B5" activePane="bottomRight" state="frozen"/>
      <selection pane="topRight" activeCell="B1" sqref="B1"/>
      <selection pane="bottomLeft" activeCell="A5" sqref="A5"/>
      <selection pane="bottomRight" activeCell="B119" sqref="B119"/>
    </sheetView>
  </sheetViews>
  <sheetFormatPr defaultColWidth="9.42578125" defaultRowHeight="15"/>
  <cols>
    <col min="1" max="1" width="34.42578125" style="12" customWidth="1"/>
    <col min="2" max="2" width="16.42578125" style="12" customWidth="1"/>
    <col min="3" max="6" width="16" style="12" customWidth="1"/>
    <col min="7" max="10" width="16.42578125" style="12" customWidth="1"/>
    <col min="11" max="13" width="16" style="12" customWidth="1"/>
    <col min="14" max="15" width="13.42578125" style="12" customWidth="1"/>
    <col min="16" max="17" width="20.5703125" style="12" customWidth="1"/>
    <col min="18" max="18" width="20.42578125" style="12" customWidth="1"/>
    <col min="19" max="26" width="16" style="12" customWidth="1"/>
    <col min="27" max="27" width="17" style="12" customWidth="1"/>
    <col min="28" max="28" width="16" style="12" customWidth="1"/>
    <col min="29" max="33" width="18.42578125" style="12" customWidth="1"/>
    <col min="34" max="34" width="9.42578125" style="11"/>
    <col min="35" max="35" width="18.42578125" style="12" customWidth="1"/>
    <col min="36" max="36" width="13.42578125" style="12" customWidth="1"/>
    <col min="37" max="39" width="14.42578125" style="12" customWidth="1"/>
    <col min="40" max="43" width="17.5703125" style="12" customWidth="1"/>
    <col min="44" max="44" width="16.5703125" style="12" customWidth="1"/>
    <col min="45" max="45" width="13.5703125" style="12" customWidth="1"/>
    <col min="46" max="46" width="13.42578125" style="12" customWidth="1"/>
    <col min="47" max="48" width="16.42578125" style="12" customWidth="1"/>
    <col min="49" max="51" width="23.42578125" style="12" customWidth="1"/>
    <col min="52" max="56" width="13.42578125" style="12" customWidth="1"/>
    <col min="57" max="57" width="20.5703125" style="12" customWidth="1"/>
    <col min="58" max="58" width="16" style="12" customWidth="1"/>
    <col min="59" max="59" width="12.42578125" style="12" customWidth="1"/>
    <col min="60" max="60" width="18.5703125" style="12" customWidth="1"/>
    <col min="61" max="61" width="16.42578125" style="12" customWidth="1"/>
    <col min="62" max="66" width="19.42578125" style="12" customWidth="1"/>
    <col min="67" max="67" width="9.42578125" style="11"/>
    <col min="68" max="68" width="18.42578125" style="12" customWidth="1"/>
    <col min="69" max="69" width="12.42578125" style="12" customWidth="1"/>
    <col min="70" max="70" width="11.42578125" style="12" customWidth="1"/>
    <col min="71" max="72" width="10.42578125" style="12" customWidth="1"/>
    <col min="73" max="75" width="17.5703125" style="12" customWidth="1"/>
    <col min="76" max="76" width="12" style="12" customWidth="1"/>
    <col min="77" max="77" width="16.42578125" style="12" customWidth="1"/>
    <col min="78" max="78" width="13.5703125" style="12" customWidth="1"/>
    <col min="79" max="79" width="13.42578125" style="12" customWidth="1"/>
    <col min="80" max="81" width="12.5703125" style="12" customWidth="1"/>
    <col min="82" max="84" width="23" style="12" customWidth="1"/>
    <col min="85" max="89" width="13.42578125" style="12" customWidth="1"/>
    <col min="90" max="90" width="13.5703125" style="12" customWidth="1"/>
    <col min="91" max="91" width="20.5703125" style="12" customWidth="1"/>
    <col min="92" max="92" width="22.42578125" style="12" customWidth="1"/>
    <col min="93" max="93" width="18.5703125" style="12" customWidth="1"/>
    <col min="94" max="94" width="16.42578125" style="12" customWidth="1"/>
    <col min="95" max="99" width="19.42578125" style="12" customWidth="1"/>
    <col min="100" max="100" width="9.42578125" style="11"/>
    <col min="101" max="101" width="18.42578125" style="12" customWidth="1"/>
    <col min="102" max="103" width="15.42578125" style="12" customWidth="1"/>
    <col min="104" max="105" width="14.42578125" style="12" customWidth="1"/>
    <col min="106" max="109" width="17.5703125" style="12" customWidth="1"/>
    <col min="110" max="110" width="16.5703125" style="12" customWidth="1"/>
    <col min="111" max="111" width="15" style="12" customWidth="1"/>
    <col min="112" max="112" width="16.42578125" style="12" customWidth="1"/>
    <col min="113" max="114" width="14.42578125" style="12" customWidth="1"/>
    <col min="115" max="117" width="23.42578125" style="12" customWidth="1"/>
    <col min="118" max="122" width="14.42578125" style="12" customWidth="1"/>
    <col min="123" max="123" width="20.5703125" style="12" customWidth="1"/>
    <col min="124" max="124" width="16" style="12" customWidth="1"/>
    <col min="125" max="125" width="22.42578125" style="12" customWidth="1"/>
    <col min="126" max="126" width="18.5703125" style="12" customWidth="1"/>
    <col min="127" max="127" width="16.42578125" style="12" customWidth="1"/>
    <col min="128" max="132" width="19.42578125" style="12" customWidth="1"/>
    <col min="133" max="133" width="9.42578125" style="11"/>
    <col min="134" max="139" width="19.42578125" style="12" customWidth="1"/>
    <col min="140" max="140" width="9.42578125" style="11"/>
    <col min="141" max="141" width="19.42578125" style="12" customWidth="1"/>
    <col min="142" max="142" width="14.5703125" style="12" customWidth="1"/>
    <col min="143" max="143" width="19.5703125" style="12" customWidth="1"/>
    <col min="144" max="144" width="12.42578125" style="12" customWidth="1"/>
    <col min="145" max="145" width="19.42578125" style="12" customWidth="1"/>
    <col min="146" max="146" width="8.5703125" style="12" customWidth="1"/>
    <col min="147" max="147" width="9.42578125" style="27" customWidth="1"/>
    <col min="148" max="16384" width="9.42578125" style="27"/>
  </cols>
  <sheetData>
    <row r="1" spans="1:146" ht="18.75">
      <c r="A1" s="31" t="s">
        <v>23</v>
      </c>
      <c r="BL1" s="14"/>
      <c r="BM1" s="14"/>
      <c r="BN1" s="14"/>
      <c r="EK1" s="156" t="s">
        <v>40</v>
      </c>
      <c r="EL1" s="156"/>
      <c r="EM1" s="156"/>
      <c r="EN1" s="156"/>
      <c r="EO1" s="156"/>
      <c r="EP1" s="156"/>
    </row>
    <row r="2" spans="1:146" ht="32.25" customHeight="1">
      <c r="A2" s="8" t="s">
        <v>294</v>
      </c>
      <c r="B2" s="157" t="s">
        <v>41</v>
      </c>
      <c r="C2" s="157"/>
      <c r="D2" s="157"/>
      <c r="E2" s="157"/>
      <c r="F2" s="157"/>
      <c r="G2" s="157"/>
      <c r="H2" s="157"/>
      <c r="I2" s="157"/>
      <c r="J2" s="157"/>
      <c r="K2" s="157"/>
      <c r="L2" s="157"/>
      <c r="M2" s="157"/>
      <c r="N2" s="157"/>
      <c r="O2" s="157"/>
      <c r="P2" s="157"/>
      <c r="Q2" s="157"/>
      <c r="R2" s="157"/>
      <c r="S2" s="157"/>
      <c r="T2" s="157"/>
      <c r="U2" s="157"/>
      <c r="V2" s="157"/>
      <c r="W2" s="157"/>
      <c r="X2" s="157"/>
      <c r="Y2" s="157"/>
      <c r="Z2" s="157"/>
      <c r="AA2" s="157"/>
      <c r="AB2" s="157"/>
      <c r="AC2" s="157"/>
      <c r="AD2" s="60"/>
      <c r="AE2" s="60"/>
      <c r="AF2" s="60"/>
      <c r="AG2" s="60"/>
      <c r="AI2" s="157" t="s">
        <v>42</v>
      </c>
      <c r="AJ2" s="157"/>
      <c r="AK2" s="157"/>
      <c r="AL2" s="157"/>
      <c r="AM2" s="157"/>
      <c r="AN2" s="157"/>
      <c r="AO2" s="157"/>
      <c r="AP2" s="157"/>
      <c r="AQ2" s="157"/>
      <c r="AR2" s="157"/>
      <c r="AS2" s="157"/>
      <c r="AT2" s="157"/>
      <c r="AU2" s="157"/>
      <c r="AV2" s="157"/>
      <c r="AW2" s="157"/>
      <c r="AX2" s="157"/>
      <c r="AY2" s="157"/>
      <c r="AZ2" s="157"/>
      <c r="BA2" s="157"/>
      <c r="BB2" s="157"/>
      <c r="BC2" s="157"/>
      <c r="BD2" s="157"/>
      <c r="BE2" s="157"/>
      <c r="BF2" s="157"/>
      <c r="BG2" s="157"/>
      <c r="BH2" s="157"/>
      <c r="BI2" s="157"/>
      <c r="BJ2" s="157"/>
      <c r="BK2" s="60"/>
      <c r="BL2" s="60"/>
      <c r="BM2" s="60"/>
      <c r="BN2" s="60"/>
      <c r="BP2" s="157" t="s">
        <v>38</v>
      </c>
      <c r="BQ2" s="157"/>
      <c r="BR2" s="157"/>
      <c r="BS2" s="157"/>
      <c r="BT2" s="157"/>
      <c r="BU2" s="157"/>
      <c r="BV2" s="157"/>
      <c r="BW2" s="157"/>
      <c r="BX2" s="157"/>
      <c r="BY2" s="157"/>
      <c r="BZ2" s="157"/>
      <c r="CA2" s="157"/>
      <c r="CB2" s="157"/>
      <c r="CC2" s="157"/>
      <c r="CD2" s="157"/>
      <c r="CE2" s="157"/>
      <c r="CF2" s="157"/>
      <c r="CG2" s="157"/>
      <c r="CH2" s="157"/>
      <c r="CI2" s="157"/>
      <c r="CJ2" s="157"/>
      <c r="CK2" s="157"/>
      <c r="CL2" s="157"/>
      <c r="CM2" s="157"/>
      <c r="CN2" s="157"/>
      <c r="CO2" s="157"/>
      <c r="CP2" s="157"/>
      <c r="CQ2" s="157"/>
      <c r="CR2" s="60"/>
      <c r="CS2" s="60"/>
      <c r="CT2" s="60"/>
      <c r="CU2" s="60"/>
      <c r="CW2" s="157" t="s">
        <v>172</v>
      </c>
      <c r="CX2" s="157"/>
      <c r="CY2" s="157"/>
      <c r="CZ2" s="157"/>
      <c r="DA2" s="157"/>
      <c r="DB2" s="157"/>
      <c r="DC2" s="157"/>
      <c r="DD2" s="157"/>
      <c r="DE2" s="157"/>
      <c r="DF2" s="157"/>
      <c r="DG2" s="157"/>
      <c r="DH2" s="157"/>
      <c r="DI2" s="157"/>
      <c r="DJ2" s="157"/>
      <c r="DK2" s="157"/>
      <c r="DL2" s="157"/>
      <c r="DM2" s="157"/>
      <c r="DN2" s="157"/>
      <c r="DO2" s="157"/>
      <c r="DP2" s="157"/>
      <c r="DQ2" s="157"/>
      <c r="DR2" s="157"/>
      <c r="DS2" s="157"/>
      <c r="DT2" s="157"/>
      <c r="DU2" s="157"/>
      <c r="DV2" s="157"/>
      <c r="DW2" s="157"/>
      <c r="DX2" s="157"/>
      <c r="DY2" s="60"/>
      <c r="DZ2" s="60"/>
      <c r="EA2" s="60"/>
      <c r="EB2" s="60"/>
      <c r="ED2" s="157" t="s">
        <v>297</v>
      </c>
      <c r="EE2" s="157"/>
      <c r="EF2" s="157"/>
      <c r="EG2" s="157"/>
      <c r="EH2" s="157"/>
      <c r="EI2" s="157"/>
      <c r="EK2" s="157" t="s">
        <v>297</v>
      </c>
      <c r="EL2" s="157"/>
      <c r="EM2" s="157"/>
      <c r="EN2" s="157"/>
      <c r="EO2" s="157"/>
      <c r="EP2" s="157"/>
    </row>
    <row r="3" spans="1:146" ht="32.25" customHeight="1">
      <c r="B3" s="155" t="s">
        <v>34</v>
      </c>
      <c r="C3" s="155"/>
      <c r="D3" s="155"/>
      <c r="E3" s="155"/>
      <c r="F3" s="155"/>
      <c r="G3" s="155"/>
      <c r="H3" s="155"/>
      <c r="I3" s="155"/>
      <c r="J3" s="155"/>
      <c r="K3" s="155"/>
      <c r="L3" s="155"/>
      <c r="M3" s="155"/>
      <c r="N3" s="155"/>
      <c r="O3" s="155"/>
      <c r="P3" s="155"/>
      <c r="Q3" s="155"/>
      <c r="R3" s="155"/>
      <c r="S3" s="155"/>
      <c r="T3" s="155"/>
      <c r="U3" s="155"/>
      <c r="V3" s="155"/>
      <c r="W3" s="155"/>
      <c r="X3" s="155"/>
      <c r="Y3" s="155"/>
      <c r="Z3" s="155"/>
      <c r="AA3" s="155"/>
      <c r="AB3" s="155"/>
      <c r="AC3" s="155"/>
      <c r="AD3" s="59"/>
      <c r="AE3" s="59"/>
      <c r="AF3" s="59"/>
      <c r="AG3" s="59"/>
      <c r="AI3" s="155" t="s">
        <v>34</v>
      </c>
      <c r="AJ3" s="155"/>
      <c r="AK3" s="155"/>
      <c r="AL3" s="155"/>
      <c r="AM3" s="155"/>
      <c r="AN3" s="155"/>
      <c r="AO3" s="155"/>
      <c r="AP3" s="155"/>
      <c r="AQ3" s="155"/>
      <c r="AR3" s="155"/>
      <c r="AS3" s="155"/>
      <c r="AT3" s="155"/>
      <c r="AU3" s="155"/>
      <c r="AV3" s="155"/>
      <c r="AW3" s="155"/>
      <c r="AX3" s="155"/>
      <c r="AY3" s="155"/>
      <c r="AZ3" s="155"/>
      <c r="BA3" s="155"/>
      <c r="BB3" s="155"/>
      <c r="BC3" s="155"/>
      <c r="BD3" s="155"/>
      <c r="BE3" s="155"/>
      <c r="BF3" s="155"/>
      <c r="BG3" s="155"/>
      <c r="BH3" s="155"/>
      <c r="BI3" s="155"/>
      <c r="BJ3" s="155"/>
      <c r="BK3" s="59"/>
      <c r="BL3" s="59"/>
      <c r="BM3" s="59"/>
      <c r="BN3" s="59"/>
      <c r="BP3" s="155" t="s">
        <v>34</v>
      </c>
      <c r="BQ3" s="155"/>
      <c r="BR3" s="155"/>
      <c r="BS3" s="155"/>
      <c r="BT3" s="155"/>
      <c r="BU3" s="155"/>
      <c r="BV3" s="155"/>
      <c r="BW3" s="155"/>
      <c r="BX3" s="155"/>
      <c r="BY3" s="155"/>
      <c r="BZ3" s="155"/>
      <c r="CA3" s="155"/>
      <c r="CB3" s="155"/>
      <c r="CC3" s="155"/>
      <c r="CD3" s="155"/>
      <c r="CE3" s="155"/>
      <c r="CF3" s="155"/>
      <c r="CG3" s="155"/>
      <c r="CH3" s="155"/>
      <c r="CI3" s="155"/>
      <c r="CJ3" s="155"/>
      <c r="CK3" s="155"/>
      <c r="CL3" s="155"/>
      <c r="CM3" s="155"/>
      <c r="CN3" s="155"/>
      <c r="CO3" s="155"/>
      <c r="CP3" s="155"/>
      <c r="CQ3" s="155"/>
      <c r="CR3" s="59"/>
      <c r="CS3" s="59"/>
      <c r="CT3" s="59"/>
      <c r="CU3" s="59"/>
      <c r="CW3" s="155" t="s">
        <v>34</v>
      </c>
      <c r="CX3" s="155"/>
      <c r="CY3" s="155"/>
      <c r="CZ3" s="155"/>
      <c r="DA3" s="155"/>
      <c r="DB3" s="155"/>
      <c r="DC3" s="155"/>
      <c r="DD3" s="155"/>
      <c r="DE3" s="155"/>
      <c r="DF3" s="155"/>
      <c r="DG3" s="155"/>
      <c r="DH3" s="155"/>
      <c r="DI3" s="155"/>
      <c r="DJ3" s="155"/>
      <c r="DK3" s="155"/>
      <c r="DL3" s="155"/>
      <c r="DM3" s="155"/>
      <c r="DN3" s="155"/>
      <c r="DO3" s="155"/>
      <c r="DP3" s="155"/>
      <c r="DQ3" s="155"/>
      <c r="DR3" s="155"/>
      <c r="DS3" s="155"/>
      <c r="DT3" s="155"/>
      <c r="DU3" s="155"/>
      <c r="DV3" s="155"/>
      <c r="DW3" s="155"/>
      <c r="DX3" s="155"/>
      <c r="DY3" s="59"/>
      <c r="DZ3" s="59"/>
      <c r="EA3" s="59"/>
      <c r="EB3" s="59"/>
      <c r="ED3" s="155" t="s">
        <v>45</v>
      </c>
      <c r="EE3" s="155"/>
      <c r="EF3" s="155"/>
      <c r="EG3" s="155"/>
      <c r="EH3" s="155"/>
      <c r="EI3" s="155"/>
      <c r="EK3" s="155" t="s">
        <v>35</v>
      </c>
      <c r="EL3" s="155"/>
      <c r="EM3" s="155"/>
      <c r="EN3" s="155"/>
      <c r="EO3" s="155"/>
      <c r="EP3" s="155"/>
    </row>
    <row r="4" spans="1:146" s="38" customFormat="1">
      <c r="A4" s="13"/>
      <c r="B4" s="13" t="s">
        <v>173</v>
      </c>
      <c r="C4" s="13" t="s">
        <v>174</v>
      </c>
      <c r="D4" s="13" t="s">
        <v>175</v>
      </c>
      <c r="E4" s="13" t="s">
        <v>176</v>
      </c>
      <c r="F4" s="13" t="s">
        <v>177</v>
      </c>
      <c r="G4" s="13" t="s">
        <v>178</v>
      </c>
      <c r="H4" s="38" t="s">
        <v>179</v>
      </c>
      <c r="I4" s="38" t="s">
        <v>180</v>
      </c>
      <c r="J4" s="38" t="s">
        <v>181</v>
      </c>
      <c r="K4" s="38" t="s">
        <v>182</v>
      </c>
      <c r="L4" s="38" t="s">
        <v>183</v>
      </c>
      <c r="M4" s="38" t="s">
        <v>184</v>
      </c>
      <c r="N4" s="38" t="s">
        <v>185</v>
      </c>
      <c r="O4" s="38" t="s">
        <v>186</v>
      </c>
      <c r="P4" s="38" t="s">
        <v>187</v>
      </c>
      <c r="Q4" s="38" t="s">
        <v>188</v>
      </c>
      <c r="R4" s="38" t="s">
        <v>189</v>
      </c>
      <c r="S4" s="38" t="s">
        <v>190</v>
      </c>
      <c r="T4" s="38" t="s">
        <v>191</v>
      </c>
      <c r="U4" s="38" t="s">
        <v>192</v>
      </c>
      <c r="V4" s="38" t="s">
        <v>206</v>
      </c>
      <c r="W4" s="38" t="s">
        <v>193</v>
      </c>
      <c r="X4" s="38" t="s">
        <v>194</v>
      </c>
      <c r="Y4" s="38" t="s">
        <v>195</v>
      </c>
      <c r="Z4" s="38" t="s">
        <v>196</v>
      </c>
      <c r="AA4" s="38" t="s">
        <v>197</v>
      </c>
      <c r="AB4" s="38" t="s">
        <v>198</v>
      </c>
      <c r="AC4" s="38" t="s">
        <v>199</v>
      </c>
      <c r="AD4" s="38" t="s">
        <v>287</v>
      </c>
      <c r="AE4" s="38" t="s">
        <v>200</v>
      </c>
      <c r="AF4" s="38" t="s">
        <v>201</v>
      </c>
      <c r="AG4" s="13" t="s">
        <v>277</v>
      </c>
      <c r="AH4" s="11"/>
      <c r="AI4" s="13" t="s">
        <v>173</v>
      </c>
      <c r="AJ4" s="13" t="s">
        <v>174</v>
      </c>
      <c r="AK4" s="13" t="s">
        <v>175</v>
      </c>
      <c r="AL4" s="13" t="s">
        <v>176</v>
      </c>
      <c r="AM4" s="13" t="s">
        <v>177</v>
      </c>
      <c r="AN4" s="13" t="s">
        <v>178</v>
      </c>
      <c r="AO4" s="13" t="s">
        <v>179</v>
      </c>
      <c r="AP4" s="13" t="s">
        <v>180</v>
      </c>
      <c r="AQ4" s="13" t="s">
        <v>181</v>
      </c>
      <c r="AR4" s="13" t="s">
        <v>182</v>
      </c>
      <c r="AS4" s="13" t="s">
        <v>183</v>
      </c>
      <c r="AT4" s="13" t="s">
        <v>184</v>
      </c>
      <c r="AU4" s="13" t="s">
        <v>185</v>
      </c>
      <c r="AV4" s="13" t="s">
        <v>186</v>
      </c>
      <c r="AW4" s="13" t="s">
        <v>187</v>
      </c>
      <c r="AX4" s="13" t="s">
        <v>188</v>
      </c>
      <c r="AY4" s="13" t="s">
        <v>189</v>
      </c>
      <c r="AZ4" s="13" t="s">
        <v>190</v>
      </c>
      <c r="BA4" s="13" t="s">
        <v>191</v>
      </c>
      <c r="BB4" s="13" t="s">
        <v>192</v>
      </c>
      <c r="BC4" s="13" t="s">
        <v>206</v>
      </c>
      <c r="BD4" s="13" t="s">
        <v>193</v>
      </c>
      <c r="BE4" s="13" t="s">
        <v>194</v>
      </c>
      <c r="BF4" s="13" t="s">
        <v>195</v>
      </c>
      <c r="BG4" s="13" t="s">
        <v>196</v>
      </c>
      <c r="BH4" s="13" t="s">
        <v>197</v>
      </c>
      <c r="BI4" s="13" t="s">
        <v>198</v>
      </c>
      <c r="BJ4" s="13" t="s">
        <v>199</v>
      </c>
      <c r="BK4" s="13" t="s">
        <v>287</v>
      </c>
      <c r="BL4" s="13" t="s">
        <v>200</v>
      </c>
      <c r="BM4" s="13" t="s">
        <v>201</v>
      </c>
      <c r="BN4" s="13" t="s">
        <v>277</v>
      </c>
      <c r="BO4" s="11"/>
      <c r="BP4" s="13" t="s">
        <v>173</v>
      </c>
      <c r="BQ4" s="13" t="s">
        <v>174</v>
      </c>
      <c r="BR4" s="13" t="s">
        <v>175</v>
      </c>
      <c r="BS4" s="13" t="s">
        <v>176</v>
      </c>
      <c r="BT4" s="13" t="s">
        <v>177</v>
      </c>
      <c r="BU4" s="13" t="s">
        <v>178</v>
      </c>
      <c r="BV4" s="13" t="s">
        <v>179</v>
      </c>
      <c r="BW4" s="13" t="s">
        <v>180</v>
      </c>
      <c r="BX4" s="13" t="s">
        <v>181</v>
      </c>
      <c r="BY4" s="13" t="s">
        <v>182</v>
      </c>
      <c r="BZ4" s="13" t="s">
        <v>183</v>
      </c>
      <c r="CA4" s="13" t="s">
        <v>184</v>
      </c>
      <c r="CB4" s="13" t="s">
        <v>185</v>
      </c>
      <c r="CC4" s="13" t="s">
        <v>186</v>
      </c>
      <c r="CD4" s="13" t="s">
        <v>187</v>
      </c>
      <c r="CE4" s="13" t="s">
        <v>188</v>
      </c>
      <c r="CF4" s="13" t="s">
        <v>189</v>
      </c>
      <c r="CG4" s="13" t="s">
        <v>190</v>
      </c>
      <c r="CH4" s="13" t="s">
        <v>191</v>
      </c>
      <c r="CI4" s="13" t="s">
        <v>192</v>
      </c>
      <c r="CJ4" s="13" t="s">
        <v>206</v>
      </c>
      <c r="CK4" s="13" t="s">
        <v>193</v>
      </c>
      <c r="CL4" s="13" t="s">
        <v>194</v>
      </c>
      <c r="CM4" s="13" t="s">
        <v>195</v>
      </c>
      <c r="CN4" s="13" t="s">
        <v>196</v>
      </c>
      <c r="CO4" s="13" t="s">
        <v>197</v>
      </c>
      <c r="CP4" s="13" t="s">
        <v>198</v>
      </c>
      <c r="CQ4" s="13" t="s">
        <v>199</v>
      </c>
      <c r="CR4" s="13" t="s">
        <v>287</v>
      </c>
      <c r="CS4" s="13" t="s">
        <v>200</v>
      </c>
      <c r="CT4" s="13" t="s">
        <v>201</v>
      </c>
      <c r="CU4" s="13" t="s">
        <v>277</v>
      </c>
      <c r="CV4" s="11"/>
      <c r="CW4" s="13" t="s">
        <v>173</v>
      </c>
      <c r="CX4" s="13" t="s">
        <v>174</v>
      </c>
      <c r="CY4" s="13" t="s">
        <v>175</v>
      </c>
      <c r="CZ4" s="13" t="s">
        <v>176</v>
      </c>
      <c r="DA4" s="13" t="s">
        <v>177</v>
      </c>
      <c r="DB4" s="13" t="s">
        <v>178</v>
      </c>
      <c r="DC4" s="13" t="s">
        <v>179</v>
      </c>
      <c r="DD4" s="13" t="s">
        <v>180</v>
      </c>
      <c r="DE4" s="13" t="s">
        <v>181</v>
      </c>
      <c r="DF4" s="38" t="s">
        <v>182</v>
      </c>
      <c r="DG4" s="13" t="s">
        <v>183</v>
      </c>
      <c r="DH4" s="13" t="s">
        <v>184</v>
      </c>
      <c r="DI4" s="13" t="s">
        <v>185</v>
      </c>
      <c r="DJ4" s="13" t="s">
        <v>186</v>
      </c>
      <c r="DK4" s="13" t="s">
        <v>187</v>
      </c>
      <c r="DL4" s="13" t="s">
        <v>188</v>
      </c>
      <c r="DM4" s="13" t="s">
        <v>189</v>
      </c>
      <c r="DN4" s="13" t="s">
        <v>190</v>
      </c>
      <c r="DO4" s="13" t="s">
        <v>191</v>
      </c>
      <c r="DP4" s="13" t="s">
        <v>192</v>
      </c>
      <c r="DQ4" s="13" t="s">
        <v>206</v>
      </c>
      <c r="DR4" s="13" t="s">
        <v>193</v>
      </c>
      <c r="DS4" s="13" t="s">
        <v>194</v>
      </c>
      <c r="DT4" s="13" t="s">
        <v>195</v>
      </c>
      <c r="DU4" s="13" t="s">
        <v>196</v>
      </c>
      <c r="DV4" s="13" t="s">
        <v>197</v>
      </c>
      <c r="DW4" s="13" t="s">
        <v>198</v>
      </c>
      <c r="DX4" s="13" t="s">
        <v>199</v>
      </c>
      <c r="DY4" s="13" t="s">
        <v>287</v>
      </c>
      <c r="DZ4" s="13" t="s">
        <v>200</v>
      </c>
      <c r="EA4" s="13" t="s">
        <v>201</v>
      </c>
      <c r="EB4" s="13" t="s">
        <v>277</v>
      </c>
      <c r="EC4" s="11"/>
      <c r="ED4" s="13"/>
      <c r="EE4" s="13" t="s">
        <v>36</v>
      </c>
      <c r="EF4" s="13" t="s">
        <v>37</v>
      </c>
      <c r="EG4" s="13" t="s">
        <v>38</v>
      </c>
      <c r="EH4" s="13" t="s">
        <v>202</v>
      </c>
      <c r="EI4" s="13" t="s">
        <v>203</v>
      </c>
      <c r="EJ4" s="11"/>
      <c r="EK4" s="16"/>
      <c r="EL4" s="13" t="s">
        <v>36</v>
      </c>
      <c r="EM4" s="13" t="s">
        <v>37</v>
      </c>
      <c r="EN4" s="13" t="s">
        <v>38</v>
      </c>
      <c r="EO4" s="13" t="s">
        <v>39</v>
      </c>
      <c r="EP4" s="13" t="s">
        <v>69</v>
      </c>
    </row>
    <row r="5" spans="1:146">
      <c r="A5" s="12" t="s">
        <v>70</v>
      </c>
      <c r="B5" s="15">
        <v>4.0490436471702695</v>
      </c>
      <c r="C5" s="15">
        <v>17.013298434259625</v>
      </c>
      <c r="D5" s="15">
        <v>16.601715006635711</v>
      </c>
      <c r="E5" s="15">
        <v>7.4834511114837774</v>
      </c>
      <c r="F5" s="15">
        <v>20.224416964657173</v>
      </c>
      <c r="G5" s="15">
        <v>9.4725545774358828</v>
      </c>
      <c r="H5" s="15"/>
      <c r="I5" s="15"/>
      <c r="J5" s="15">
        <v>38.59175593459161</v>
      </c>
      <c r="K5" s="15">
        <v>8.2365712911237541</v>
      </c>
      <c r="L5" s="15">
        <v>20.902288275463484</v>
      </c>
      <c r="M5" s="15">
        <v>13.064448590368583</v>
      </c>
      <c r="N5" s="15">
        <v>34.219445912282026</v>
      </c>
      <c r="O5" s="15"/>
      <c r="P5" s="15">
        <v>46.271786299045559</v>
      </c>
      <c r="Q5" s="15"/>
      <c r="R5" s="15">
        <v>48.42523047722343</v>
      </c>
      <c r="S5" s="15">
        <v>10.497552063187056</v>
      </c>
      <c r="T5" s="15"/>
      <c r="U5" s="15"/>
      <c r="V5" s="15"/>
      <c r="W5" s="15"/>
      <c r="X5" s="15">
        <v>2.2030625528479169</v>
      </c>
      <c r="Y5" s="15">
        <v>1.1822576129739311</v>
      </c>
      <c r="Z5" s="15">
        <v>6.7919125331734875</v>
      </c>
      <c r="AA5" s="15">
        <v>33.280408077163806</v>
      </c>
      <c r="AB5" s="15">
        <v>28.528131452612627</v>
      </c>
      <c r="AC5" s="15">
        <v>46.484685422251275</v>
      </c>
      <c r="AD5" s="15">
        <v>0.67059638768335628</v>
      </c>
      <c r="AE5" s="15"/>
      <c r="AF5" s="15"/>
      <c r="AG5" s="15"/>
      <c r="AI5" s="15">
        <v>19.672263746885058</v>
      </c>
      <c r="AJ5" s="15">
        <v>50.758049727077484</v>
      </c>
      <c r="AK5" s="15">
        <v>49.805145019907137</v>
      </c>
      <c r="AL5" s="15">
        <v>69.666741592997099</v>
      </c>
      <c r="AM5" s="15">
        <v>37.559631505791891</v>
      </c>
      <c r="AN5" s="15">
        <v>75.727445422564116</v>
      </c>
      <c r="AO5" s="15"/>
      <c r="AP5" s="15"/>
      <c r="AQ5" s="15">
        <v>110.38274813422699</v>
      </c>
      <c r="AR5" s="15">
        <v>39.463428708876243</v>
      </c>
      <c r="AS5" s="15">
        <v>33.997711724536515</v>
      </c>
      <c r="AT5" s="15">
        <v>39.193345771105754</v>
      </c>
      <c r="AU5" s="15">
        <v>57.318638182229947</v>
      </c>
      <c r="AV5" s="15"/>
      <c r="AW5" s="15">
        <v>88.091632992692738</v>
      </c>
      <c r="AX5" s="15"/>
      <c r="AY5" s="15">
        <v>59.186392805495295</v>
      </c>
      <c r="AZ5" s="15">
        <v>36.661272391416162</v>
      </c>
      <c r="BA5" s="15"/>
      <c r="BB5" s="15"/>
      <c r="BC5" s="15"/>
      <c r="BD5" s="15"/>
      <c r="BE5" s="15">
        <v>18.796937447152082</v>
      </c>
      <c r="BF5" s="15">
        <v>27.30583177798874</v>
      </c>
      <c r="BG5" s="15">
        <v>26.108087466826511</v>
      </c>
      <c r="BH5" s="15">
        <v>92.731472760276361</v>
      </c>
      <c r="BI5" s="15">
        <v>23.566863220300696</v>
      </c>
      <c r="BJ5" s="15">
        <v>129.72709862084739</v>
      </c>
      <c r="BK5" s="15">
        <v>16.978993366168957</v>
      </c>
      <c r="BL5" s="15"/>
      <c r="BM5" s="15"/>
      <c r="BN5" s="15"/>
      <c r="BP5" s="15">
        <v>24.7607236108141</v>
      </c>
      <c r="BQ5" s="15"/>
      <c r="BR5" s="15"/>
      <c r="BS5" s="15"/>
      <c r="BT5" s="15"/>
      <c r="BU5" s="15"/>
      <c r="BV5" s="15"/>
      <c r="BW5" s="15"/>
      <c r="BX5" s="15"/>
      <c r="BY5" s="15">
        <v>91.463576706154242</v>
      </c>
      <c r="BZ5" s="15">
        <v>70.653904486874339</v>
      </c>
      <c r="CA5" s="15"/>
      <c r="CB5" s="15">
        <v>102.39941118743869</v>
      </c>
      <c r="CC5" s="15"/>
      <c r="CD5" s="15">
        <v>5.4910442987779202</v>
      </c>
      <c r="CE5" s="15"/>
      <c r="CF5" s="15">
        <v>41.879519161243678</v>
      </c>
      <c r="CG5" s="15">
        <v>28.068586741872853</v>
      </c>
      <c r="CH5" s="15"/>
      <c r="CI5" s="15"/>
      <c r="CJ5" s="15"/>
      <c r="CK5" s="15"/>
      <c r="CL5" s="15"/>
      <c r="CM5" s="15"/>
      <c r="CN5" s="15"/>
      <c r="CO5" s="15">
        <v>68.672039057623692</v>
      </c>
      <c r="CP5" s="15">
        <v>46.181483793739474</v>
      </c>
      <c r="CQ5" s="15"/>
      <c r="CR5" s="15"/>
      <c r="CS5" s="15"/>
      <c r="CT5" s="15"/>
      <c r="CU5" s="15"/>
      <c r="CV5" s="37"/>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D5" s="16">
        <v>34759</v>
      </c>
      <c r="EE5" s="15">
        <v>13.216409919591955</v>
      </c>
      <c r="EF5" s="15">
        <v>53.460548004029803</v>
      </c>
      <c r="EG5" s="15">
        <v>35.817209346247807</v>
      </c>
      <c r="EH5" s="15"/>
      <c r="EI5" s="15"/>
      <c r="EK5" s="16">
        <v>34759</v>
      </c>
      <c r="EL5" s="15">
        <v>0.85874728103727371</v>
      </c>
      <c r="EM5" s="15">
        <v>2.3890324403142631</v>
      </c>
      <c r="EN5" s="15">
        <v>1.8619328102053621</v>
      </c>
      <c r="EO5" s="15"/>
      <c r="EP5" s="15">
        <v>5.109712531556899</v>
      </c>
    </row>
    <row r="6" spans="1:146">
      <c r="A6" s="12" t="s">
        <v>71</v>
      </c>
      <c r="B6" s="15">
        <v>3.9191430872851289</v>
      </c>
      <c r="C6" s="15">
        <v>15.545343189017951</v>
      </c>
      <c r="D6" s="15">
        <v>16.049785791025933</v>
      </c>
      <c r="E6" s="15">
        <v>7.3240194490441803</v>
      </c>
      <c r="F6" s="15">
        <v>19.676999353861014</v>
      </c>
      <c r="G6" s="15">
        <v>9.294666228563834</v>
      </c>
      <c r="H6" s="15"/>
      <c r="I6" s="15"/>
      <c r="J6" s="15">
        <v>39.891594270219848</v>
      </c>
      <c r="K6" s="15">
        <v>7.6396546707553883</v>
      </c>
      <c r="L6" s="15">
        <v>20.178893963562199</v>
      </c>
      <c r="M6" s="15">
        <v>13.142823269219916</v>
      </c>
      <c r="N6" s="15">
        <v>33.40783109133919</v>
      </c>
      <c r="O6" s="15"/>
      <c r="P6" s="15">
        <v>46.373915962126617</v>
      </c>
      <c r="Q6" s="15"/>
      <c r="R6" s="15">
        <v>49.471687276461324</v>
      </c>
      <c r="S6" s="15">
        <v>10.28957604662331</v>
      </c>
      <c r="T6" s="15"/>
      <c r="U6" s="15"/>
      <c r="V6" s="15"/>
      <c r="W6" s="15"/>
      <c r="X6" s="15">
        <v>2.1610994566031945</v>
      </c>
      <c r="Y6" s="15">
        <v>0.94145947003614883</v>
      </c>
      <c r="Z6" s="15">
        <v>6.8744889773458091</v>
      </c>
      <c r="AA6" s="15">
        <v>33.582508874079743</v>
      </c>
      <c r="AB6" s="15">
        <v>28.471706055539325</v>
      </c>
      <c r="AC6" s="15">
        <v>47.253890387956304</v>
      </c>
      <c r="AD6" s="15">
        <v>0.72322221123256769</v>
      </c>
      <c r="AE6" s="15"/>
      <c r="AF6" s="15"/>
      <c r="AG6" s="15"/>
      <c r="AI6" s="15">
        <v>20.510605971443212</v>
      </c>
      <c r="AJ6" s="15">
        <v>42.396958817317845</v>
      </c>
      <c r="AK6" s="15">
        <v>48.149357373077798</v>
      </c>
      <c r="AL6" s="15">
        <v>68.182522044628968</v>
      </c>
      <c r="AM6" s="15">
        <v>36.542998800027611</v>
      </c>
      <c r="AN6" s="15">
        <v>74.305333771436167</v>
      </c>
      <c r="AO6" s="15"/>
      <c r="AP6" s="15"/>
      <c r="AQ6" s="15">
        <v>113.86150020553033</v>
      </c>
      <c r="AR6" s="15">
        <v>39.660345329244613</v>
      </c>
      <c r="AS6" s="15">
        <v>32.821106036437804</v>
      </c>
      <c r="AT6" s="15">
        <v>39.428469807659759</v>
      </c>
      <c r="AU6" s="15">
        <v>55.753274723722768</v>
      </c>
      <c r="AV6" s="15"/>
      <c r="AW6" s="15">
        <v>88.744864588706704</v>
      </c>
      <c r="AX6" s="15"/>
      <c r="AY6" s="15">
        <v>60.46539556011939</v>
      </c>
      <c r="AZ6" s="15">
        <v>34.802032578968884</v>
      </c>
      <c r="BA6" s="15"/>
      <c r="BB6" s="15"/>
      <c r="BC6" s="15"/>
      <c r="BD6" s="15"/>
      <c r="BE6" s="15">
        <v>18.438900543396805</v>
      </c>
      <c r="BF6" s="15">
        <v>21.744274371755186</v>
      </c>
      <c r="BG6" s="15">
        <v>26.425511022654188</v>
      </c>
      <c r="BH6" s="15">
        <v>99.742881936082981</v>
      </c>
      <c r="BI6" s="15">
        <v>23.520250647122303</v>
      </c>
      <c r="BJ6" s="15">
        <v>133.89107693220652</v>
      </c>
      <c r="BK6" s="15">
        <v>15.609122470518862</v>
      </c>
      <c r="BL6" s="15"/>
      <c r="BM6" s="15"/>
      <c r="BN6" s="15"/>
      <c r="BP6" s="15">
        <v>25.862548935003225</v>
      </c>
      <c r="BQ6" s="15"/>
      <c r="BR6" s="15"/>
      <c r="BS6" s="15"/>
      <c r="BT6" s="15"/>
      <c r="BU6" s="15"/>
      <c r="BV6" s="15"/>
      <c r="BW6" s="15"/>
      <c r="BX6" s="15"/>
      <c r="BY6" s="15">
        <v>89.583415336633081</v>
      </c>
      <c r="BZ6" s="15">
        <v>70.004328060708929</v>
      </c>
      <c r="CA6" s="15"/>
      <c r="CB6" s="15">
        <v>97.509444620979409</v>
      </c>
      <c r="CC6" s="15"/>
      <c r="CD6" s="15">
        <v>5.3065395243748243</v>
      </c>
      <c r="CE6" s="15"/>
      <c r="CF6" s="15">
        <v>39.750506905223958</v>
      </c>
      <c r="CG6" s="15">
        <v>27.861140131710169</v>
      </c>
      <c r="CH6" s="15"/>
      <c r="CI6" s="15"/>
      <c r="CJ6" s="15"/>
      <c r="CK6" s="15"/>
      <c r="CL6" s="15"/>
      <c r="CM6" s="15"/>
      <c r="CN6" s="15"/>
      <c r="CO6" s="15">
        <v>69.311188902774234</v>
      </c>
      <c r="CP6" s="15">
        <v>47.832290013595028</v>
      </c>
      <c r="CQ6" s="15"/>
      <c r="CR6" s="15"/>
      <c r="CS6" s="15"/>
      <c r="CT6" s="15"/>
      <c r="CU6" s="15"/>
      <c r="CV6" s="37"/>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D6" s="16">
        <v>34851</v>
      </c>
      <c r="EE6" s="15">
        <v>13.005138865934926</v>
      </c>
      <c r="EF6" s="15">
        <v>52.04610448580717</v>
      </c>
      <c r="EG6" s="15">
        <v>35.702959770808619</v>
      </c>
      <c r="EH6" s="15"/>
      <c r="EI6" s="15"/>
      <c r="EK6" s="16">
        <v>34851</v>
      </c>
      <c r="EL6" s="15">
        <v>0.90776285417742908</v>
      </c>
      <c r="EM6" s="15">
        <v>2.499967236537568</v>
      </c>
      <c r="EN6" s="15">
        <v>1.9863581196048832</v>
      </c>
      <c r="EO6" s="15"/>
      <c r="EP6" s="15">
        <v>5.3940882103198806</v>
      </c>
    </row>
    <row r="7" spans="1:146">
      <c r="A7" s="12" t="s">
        <v>72</v>
      </c>
      <c r="B7" s="15">
        <v>3.7759094569758878</v>
      </c>
      <c r="C7" s="15">
        <v>13.526954322370555</v>
      </c>
      <c r="D7" s="15">
        <v>16.677442151599944</v>
      </c>
      <c r="E7" s="15">
        <v>7.2874195464845952</v>
      </c>
      <c r="F7" s="15">
        <v>19.144398785313026</v>
      </c>
      <c r="G7" s="15">
        <v>9.1278959014962986</v>
      </c>
      <c r="H7" s="15"/>
      <c r="I7" s="15"/>
      <c r="J7" s="15">
        <v>40.498249611807239</v>
      </c>
      <c r="K7" s="15">
        <v>7.1462607186756637</v>
      </c>
      <c r="L7" s="15">
        <v>20.521554427094387</v>
      </c>
      <c r="M7" s="15">
        <v>13.437063832496522</v>
      </c>
      <c r="N7" s="15">
        <v>32.455631981401694</v>
      </c>
      <c r="O7" s="15"/>
      <c r="P7" s="15">
        <v>46.028963450382093</v>
      </c>
      <c r="Q7" s="15"/>
      <c r="R7" s="15">
        <v>51.591959069909521</v>
      </c>
      <c r="S7" s="15">
        <v>10.666907586777896</v>
      </c>
      <c r="T7" s="15"/>
      <c r="U7" s="15"/>
      <c r="V7" s="15"/>
      <c r="W7" s="15"/>
      <c r="X7" s="15">
        <v>2.1820810047255539</v>
      </c>
      <c r="Y7" s="15">
        <v>0.83076107013075906</v>
      </c>
      <c r="Z7" s="15">
        <v>6.6680478669150034</v>
      </c>
      <c r="AA7" s="15">
        <v>34.225024531188595</v>
      </c>
      <c r="AB7" s="15">
        <v>28.791065910166544</v>
      </c>
      <c r="AC7" s="15">
        <v>48.351462145200273</v>
      </c>
      <c r="AD7" s="15">
        <v>0.76584340267430229</v>
      </c>
      <c r="AE7" s="15"/>
      <c r="AF7" s="15"/>
      <c r="AG7" s="15"/>
      <c r="AI7" s="15">
        <v>20.227871729780972</v>
      </c>
      <c r="AJ7" s="15">
        <v>40.656057595356572</v>
      </c>
      <c r="AK7" s="15">
        <v>50.032326454799822</v>
      </c>
      <c r="AL7" s="15">
        <v>67.841797435626745</v>
      </c>
      <c r="AM7" s="15">
        <v>35.553883458438477</v>
      </c>
      <c r="AN7" s="15">
        <v>72.972104098503706</v>
      </c>
      <c r="AO7" s="15"/>
      <c r="AP7" s="15"/>
      <c r="AQ7" s="15">
        <v>113.72217119005499</v>
      </c>
      <c r="AR7" s="15">
        <v>40.05373928132434</v>
      </c>
      <c r="AS7" s="15">
        <v>33.378445572905612</v>
      </c>
      <c r="AT7" s="15">
        <v>40.311191497489567</v>
      </c>
      <c r="AU7" s="15">
        <v>54.435146027824587</v>
      </c>
      <c r="AV7" s="15"/>
      <c r="AW7" s="15">
        <v>89.00382032441965</v>
      </c>
      <c r="AX7" s="15"/>
      <c r="AY7" s="15">
        <v>63.056838863222744</v>
      </c>
      <c r="AZ7" s="15">
        <v>35.093661934792088</v>
      </c>
      <c r="BA7" s="15"/>
      <c r="BB7" s="15"/>
      <c r="BC7" s="15"/>
      <c r="BD7" s="15"/>
      <c r="BE7" s="15">
        <v>18.617918995274444</v>
      </c>
      <c r="BF7" s="15">
        <v>19.187545742784426</v>
      </c>
      <c r="BG7" s="15">
        <v>25.631952133084994</v>
      </c>
      <c r="BH7" s="15">
        <v>100.22648610393645</v>
      </c>
      <c r="BI7" s="15">
        <v>23.78407129112616</v>
      </c>
      <c r="BJ7" s="15">
        <v>137.27969951244785</v>
      </c>
      <c r="BK7" s="15">
        <v>14.973163785396308</v>
      </c>
      <c r="BL7" s="15"/>
      <c r="BM7" s="15"/>
      <c r="BN7" s="15"/>
      <c r="BP7" s="15">
        <v>26.239199621027328</v>
      </c>
      <c r="BQ7" s="15"/>
      <c r="BR7" s="15"/>
      <c r="BS7" s="15"/>
      <c r="BT7" s="15"/>
      <c r="BU7" s="15"/>
      <c r="BV7" s="15"/>
      <c r="BW7" s="15"/>
      <c r="BX7" s="15"/>
      <c r="BY7" s="15">
        <v>88.125424826148674</v>
      </c>
      <c r="BZ7" s="15">
        <v>69.390881325025589</v>
      </c>
      <c r="CA7" s="15"/>
      <c r="CB7" s="15">
        <v>94.725181561979454</v>
      </c>
      <c r="CC7" s="15"/>
      <c r="CD7" s="15">
        <v>5.1215274380920546</v>
      </c>
      <c r="CE7" s="15"/>
      <c r="CF7" s="15">
        <v>39.338788981796121</v>
      </c>
      <c r="CG7" s="15">
        <v>29.185817270578735</v>
      </c>
      <c r="CH7" s="15"/>
      <c r="CI7" s="15"/>
      <c r="CJ7" s="15"/>
      <c r="CK7" s="15"/>
      <c r="CL7" s="15"/>
      <c r="CM7" s="15"/>
      <c r="CN7" s="15"/>
      <c r="CO7" s="15">
        <v>69.409051699634446</v>
      </c>
      <c r="CP7" s="15">
        <v>48.165617057422139</v>
      </c>
      <c r="CQ7" s="15"/>
      <c r="CR7" s="15"/>
      <c r="CS7" s="15"/>
      <c r="CT7" s="15"/>
      <c r="CU7" s="15"/>
      <c r="CV7" s="37"/>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D7" s="16">
        <v>34943</v>
      </c>
      <c r="EE7" s="15">
        <v>12.930316256390043</v>
      </c>
      <c r="EF7" s="15">
        <v>51.801576536408589</v>
      </c>
      <c r="EG7" s="15">
        <v>35.663434853490799</v>
      </c>
      <c r="EH7" s="15"/>
      <c r="EI7" s="15"/>
      <c r="EK7" s="16">
        <v>34943</v>
      </c>
      <c r="EL7" s="15">
        <v>0.92003493299072137</v>
      </c>
      <c r="EM7" s="15">
        <v>2.5745157572629975</v>
      </c>
      <c r="EN7" s="15">
        <v>2.0724371735511173</v>
      </c>
      <c r="EO7" s="15"/>
      <c r="EP7" s="15">
        <v>5.5669878638048367</v>
      </c>
    </row>
    <row r="8" spans="1:146">
      <c r="A8" s="12" t="s">
        <v>73</v>
      </c>
      <c r="B8" s="15">
        <v>3.858237428396178</v>
      </c>
      <c r="C8" s="15">
        <v>12.626630330088727</v>
      </c>
      <c r="D8" s="15">
        <v>17.640243290239958</v>
      </c>
      <c r="E8" s="15">
        <v>7.5279510842730257</v>
      </c>
      <c r="F8" s="15">
        <v>18.626214203700666</v>
      </c>
      <c r="G8" s="15">
        <v>8.9127503052171502</v>
      </c>
      <c r="H8" s="15"/>
      <c r="I8" s="15"/>
      <c r="J8" s="15">
        <v>41.206124006484323</v>
      </c>
      <c r="K8" s="15">
        <v>6.6155240038351844</v>
      </c>
      <c r="L8" s="15">
        <v>20.483481042257477</v>
      </c>
      <c r="M8" s="15">
        <v>13.683910998181256</v>
      </c>
      <c r="N8" s="15">
        <v>33.058424248564243</v>
      </c>
      <c r="O8" s="15"/>
      <c r="P8" s="15">
        <v>45.920890402886847</v>
      </c>
      <c r="Q8" s="15"/>
      <c r="R8" s="15">
        <v>54.527591714437833</v>
      </c>
      <c r="S8" s="15">
        <v>10.322565797161641</v>
      </c>
      <c r="T8" s="15"/>
      <c r="U8" s="15"/>
      <c r="V8" s="15"/>
      <c r="W8" s="15"/>
      <c r="X8" s="15">
        <v>2.2884311368854902</v>
      </c>
      <c r="Y8" s="15">
        <v>0.75500913333462705</v>
      </c>
      <c r="Z8" s="15">
        <v>6.523539089613438</v>
      </c>
      <c r="AA8" s="15">
        <v>35.572735095405633</v>
      </c>
      <c r="AB8" s="15">
        <v>28.975240982105642</v>
      </c>
      <c r="AC8" s="15">
        <v>49.619998416166119</v>
      </c>
      <c r="AD8" s="15">
        <v>0.83843574556614175</v>
      </c>
      <c r="AE8" s="15"/>
      <c r="AF8" s="15"/>
      <c r="AG8" s="15"/>
      <c r="AI8" s="15">
        <v>21.381661697694472</v>
      </c>
      <c r="AJ8" s="15">
        <v>38.780609412004672</v>
      </c>
      <c r="AK8" s="15">
        <v>52.920729870719875</v>
      </c>
      <c r="AL8" s="15">
        <v>70.081011434413838</v>
      </c>
      <c r="AM8" s="15">
        <v>34.591540664015525</v>
      </c>
      <c r="AN8" s="15">
        <v>71.252142891951806</v>
      </c>
      <c r="AO8" s="15"/>
      <c r="AP8" s="15"/>
      <c r="AQ8" s="15">
        <v>116.35773177266252</v>
      </c>
      <c r="AR8" s="15">
        <v>38.328298338520241</v>
      </c>
      <c r="AS8" s="15">
        <v>33.316518957742524</v>
      </c>
      <c r="AT8" s="15">
        <v>41.051732994543769</v>
      </c>
      <c r="AU8" s="15">
        <v>55.476758837720269</v>
      </c>
      <c r="AV8" s="15"/>
      <c r="AW8" s="15">
        <v>88.696941820234713</v>
      </c>
      <c r="AX8" s="15"/>
      <c r="AY8" s="15">
        <v>66.644834317646229</v>
      </c>
      <c r="AZ8" s="15">
        <v>33.150533427067003</v>
      </c>
      <c r="BA8" s="15"/>
      <c r="BB8" s="15"/>
      <c r="BC8" s="15"/>
      <c r="BD8" s="15"/>
      <c r="BE8" s="15">
        <v>19.525318006311355</v>
      </c>
      <c r="BF8" s="15">
        <v>17.437952743498219</v>
      </c>
      <c r="BG8" s="15">
        <v>25.076460910386558</v>
      </c>
      <c r="BH8" s="15">
        <v>103.46664438432855</v>
      </c>
      <c r="BI8" s="15">
        <v>23.936216857904249</v>
      </c>
      <c r="BJ8" s="15">
        <v>142.38002813913272</v>
      </c>
      <c r="BK8" s="15">
        <v>17.543711468784288</v>
      </c>
      <c r="BL8" s="15"/>
      <c r="BM8" s="15"/>
      <c r="BN8" s="15"/>
      <c r="BP8" s="15">
        <v>26.629466910038438</v>
      </c>
      <c r="BQ8" s="15"/>
      <c r="BR8" s="15"/>
      <c r="BS8" s="15"/>
      <c r="BT8" s="15"/>
      <c r="BU8" s="15"/>
      <c r="BV8" s="15"/>
      <c r="BW8" s="15"/>
      <c r="BX8" s="15"/>
      <c r="BY8" s="15">
        <v>84.833780063476581</v>
      </c>
      <c r="BZ8" s="15">
        <v>68.626125734288621</v>
      </c>
      <c r="CA8" s="15"/>
      <c r="CB8" s="15">
        <v>93.944824005420074</v>
      </c>
      <c r="CC8" s="15"/>
      <c r="CD8" s="15">
        <v>4.9896123172063716</v>
      </c>
      <c r="CE8" s="15"/>
      <c r="CF8" s="15">
        <v>37.708882753269691</v>
      </c>
      <c r="CG8" s="15">
        <v>28.493117764112352</v>
      </c>
      <c r="CH8" s="15"/>
      <c r="CI8" s="15"/>
      <c r="CJ8" s="15"/>
      <c r="CK8" s="15"/>
      <c r="CL8" s="15"/>
      <c r="CM8" s="15"/>
      <c r="CN8" s="15"/>
      <c r="CO8" s="15">
        <v>69.504825920572557</v>
      </c>
      <c r="CP8" s="15">
        <v>47.390516309975432</v>
      </c>
      <c r="CQ8" s="15"/>
      <c r="CR8" s="15"/>
      <c r="CS8" s="15"/>
      <c r="CT8" s="15"/>
      <c r="CU8" s="15"/>
      <c r="CV8" s="37"/>
      <c r="CW8" s="15">
        <v>3.5302026912294195</v>
      </c>
      <c r="CX8" s="15">
        <v>5.5728172557196123</v>
      </c>
      <c r="CY8" s="15">
        <v>6.910042044961175</v>
      </c>
      <c r="CZ8" s="15">
        <v>8.435888532586457</v>
      </c>
      <c r="DA8" s="15">
        <v>2.7611225990439969</v>
      </c>
      <c r="DB8" s="15">
        <v>7.6633604444531667</v>
      </c>
      <c r="DC8" s="15"/>
      <c r="DD8" s="15"/>
      <c r="DE8" s="15">
        <v>336.78656343218887</v>
      </c>
      <c r="DF8" s="15">
        <v>3.7385521831294368</v>
      </c>
      <c r="DG8" s="15">
        <v>3.3149160479047435</v>
      </c>
      <c r="DH8" s="15">
        <v>11.767979652232055</v>
      </c>
      <c r="DI8" s="15">
        <v>1.1314015967728772</v>
      </c>
      <c r="DJ8" s="15"/>
      <c r="DK8" s="15">
        <v>22.570432994512014</v>
      </c>
      <c r="DL8" s="15"/>
      <c r="DM8" s="15">
        <v>13.091822980507713</v>
      </c>
      <c r="DN8" s="15">
        <v>8.1996685052994458</v>
      </c>
      <c r="DO8" s="15"/>
      <c r="DP8" s="15"/>
      <c r="DQ8" s="15"/>
      <c r="DR8" s="15"/>
      <c r="DS8" s="15">
        <v>1.8858416777496958</v>
      </c>
      <c r="DT8" s="15">
        <v>13.491885782667952</v>
      </c>
      <c r="DU8" s="15">
        <v>5.6609232813018924</v>
      </c>
      <c r="DV8" s="15">
        <v>313.32857316172709</v>
      </c>
      <c r="DW8" s="15">
        <v>5.2572166363515231</v>
      </c>
      <c r="DX8" s="15">
        <v>49.491711427361551</v>
      </c>
      <c r="DY8" s="15">
        <v>5.6389735232076665</v>
      </c>
      <c r="DZ8" s="15"/>
      <c r="EA8" s="15"/>
      <c r="EB8" s="15"/>
      <c r="ED8" s="16">
        <v>35034</v>
      </c>
      <c r="EE8" s="15">
        <v>13.040140552441231</v>
      </c>
      <c r="EF8" s="15">
        <v>52.72670317198115</v>
      </c>
      <c r="EG8" s="15">
        <v>35.522475865270124</v>
      </c>
      <c r="EH8" s="15">
        <v>16.053153039042815</v>
      </c>
      <c r="EI8" s="15">
        <v>117.34247262873532</v>
      </c>
      <c r="EK8" s="16">
        <v>35034</v>
      </c>
      <c r="EL8" s="15">
        <v>0.94508607255247457</v>
      </c>
      <c r="EM8" s="15">
        <v>2.6735845168161396</v>
      </c>
      <c r="EN8" s="15">
        <v>2.1252227167030093</v>
      </c>
      <c r="EO8" s="15">
        <v>1.2806803227216834</v>
      </c>
      <c r="EP8" s="15">
        <v>7.0245736287933065</v>
      </c>
    </row>
    <row r="9" spans="1:146">
      <c r="A9" s="12" t="s">
        <v>74</v>
      </c>
      <c r="B9" s="15">
        <v>3.9489503635022287</v>
      </c>
      <c r="C9" s="15">
        <v>12.375339797672241</v>
      </c>
      <c r="D9" s="15">
        <v>18.158534849405211</v>
      </c>
      <c r="E9" s="15">
        <v>7.4638905597120662</v>
      </c>
      <c r="F9" s="15">
        <v>18.122055409141321</v>
      </c>
      <c r="G9" s="15">
        <v>10.238493850291622</v>
      </c>
      <c r="H9" s="15"/>
      <c r="I9" s="15"/>
      <c r="J9" s="15">
        <v>41.987187082809996</v>
      </c>
      <c r="K9" s="15">
        <v>6.1564325616180691</v>
      </c>
      <c r="L9" s="15">
        <v>21.359168893506403</v>
      </c>
      <c r="M9" s="15">
        <v>13.75649712227014</v>
      </c>
      <c r="N9" s="15">
        <v>33.691525465110601</v>
      </c>
      <c r="O9" s="15"/>
      <c r="P9" s="15">
        <v>45.617151295052246</v>
      </c>
      <c r="Q9" s="15"/>
      <c r="R9" s="15">
        <v>55.667269482735911</v>
      </c>
      <c r="S9" s="15">
        <v>10.140042130581262</v>
      </c>
      <c r="T9" s="15"/>
      <c r="U9" s="15"/>
      <c r="V9" s="15"/>
      <c r="W9" s="15"/>
      <c r="X9" s="15">
        <v>2.1709717285005357</v>
      </c>
      <c r="Y9" s="15">
        <v>0.71174881687908209</v>
      </c>
      <c r="Z9" s="15">
        <v>6.2758097570964724</v>
      </c>
      <c r="AA9" s="15">
        <v>36.515242676376424</v>
      </c>
      <c r="AB9" s="15">
        <v>29.533286608713151</v>
      </c>
      <c r="AC9" s="15">
        <v>51.087376936147564</v>
      </c>
      <c r="AD9" s="15">
        <v>0.76340766400325</v>
      </c>
      <c r="AE9" s="15"/>
      <c r="AF9" s="15"/>
      <c r="AG9" s="15"/>
      <c r="AI9" s="15">
        <v>21.150542419321557</v>
      </c>
      <c r="AJ9" s="15">
        <v>39.615634146770923</v>
      </c>
      <c r="AK9" s="15">
        <v>54.475604548215635</v>
      </c>
      <c r="AL9" s="15">
        <v>69.484643803435119</v>
      </c>
      <c r="AM9" s="15">
        <v>33.655245759833882</v>
      </c>
      <c r="AN9" s="15">
        <v>71.919494726662833</v>
      </c>
      <c r="AO9" s="15"/>
      <c r="AP9" s="15"/>
      <c r="AQ9" s="15">
        <v>117.53933709522968</v>
      </c>
      <c r="AR9" s="15">
        <v>37.697665393360452</v>
      </c>
      <c r="AS9" s="15">
        <v>34.740831106493602</v>
      </c>
      <c r="AT9" s="15">
        <v>41.269491366810421</v>
      </c>
      <c r="AU9" s="15">
        <v>55.104008984813717</v>
      </c>
      <c r="AV9" s="15"/>
      <c r="AW9" s="15">
        <v>90.201507039996756</v>
      </c>
      <c r="AX9" s="15"/>
      <c r="AY9" s="15">
        <v>68.037773812232771</v>
      </c>
      <c r="AZ9" s="15">
        <v>31.038525448571381</v>
      </c>
      <c r="BA9" s="15"/>
      <c r="BB9" s="15"/>
      <c r="BC9" s="15"/>
      <c r="BD9" s="15"/>
      <c r="BE9" s="15">
        <v>19.918853025019622</v>
      </c>
      <c r="BF9" s="15">
        <v>16.438797474092741</v>
      </c>
      <c r="BG9" s="15">
        <v>24.124190242903531</v>
      </c>
      <c r="BH9" s="15">
        <v>103.03809188314624</v>
      </c>
      <c r="BI9" s="15">
        <v>24.397213925826197</v>
      </c>
      <c r="BJ9" s="15">
        <v>145.69179006137503</v>
      </c>
      <c r="BK9" s="15">
        <v>18.531068628074259</v>
      </c>
      <c r="BL9" s="15"/>
      <c r="BM9" s="15"/>
      <c r="BN9" s="15"/>
      <c r="BP9" s="15">
        <v>26.936173346881105</v>
      </c>
      <c r="BQ9" s="15"/>
      <c r="BR9" s="15"/>
      <c r="BS9" s="15"/>
      <c r="BT9" s="15"/>
      <c r="BU9" s="15"/>
      <c r="BV9" s="15"/>
      <c r="BW9" s="15"/>
      <c r="BX9" s="15"/>
      <c r="BY9" s="15">
        <v>81.29106234728529</v>
      </c>
      <c r="BZ9" s="15">
        <v>67.797988398537868</v>
      </c>
      <c r="CA9" s="15"/>
      <c r="CB9" s="15">
        <v>93.476549147907605</v>
      </c>
      <c r="CC9" s="15"/>
      <c r="CD9" s="15">
        <v>4.8728711746964786</v>
      </c>
      <c r="CE9" s="15"/>
      <c r="CF9" s="15">
        <v>36.082733511383637</v>
      </c>
      <c r="CG9" s="15">
        <v>26.593576433216178</v>
      </c>
      <c r="CH9" s="15"/>
      <c r="CI9" s="15"/>
      <c r="CJ9" s="15"/>
      <c r="CK9" s="15"/>
      <c r="CL9" s="15"/>
      <c r="CM9" s="15"/>
      <c r="CN9" s="15"/>
      <c r="CO9" s="15">
        <v>70.598110213637511</v>
      </c>
      <c r="CP9" s="15">
        <v>47.098526666188747</v>
      </c>
      <c r="CQ9" s="15"/>
      <c r="CR9" s="15"/>
      <c r="CS9" s="15"/>
      <c r="CT9" s="15"/>
      <c r="CU9" s="15"/>
      <c r="CV9" s="37"/>
      <c r="CW9" s="15">
        <v>3.2308230494009744</v>
      </c>
      <c r="CX9" s="15">
        <v>6.073622219483223</v>
      </c>
      <c r="CY9" s="15">
        <v>6.3701593162697563</v>
      </c>
      <c r="CZ9" s="15">
        <v>8.1617311631446903</v>
      </c>
      <c r="DA9" s="15">
        <v>2.9050842165022526</v>
      </c>
      <c r="DB9" s="15">
        <v>7.9530748949093217</v>
      </c>
      <c r="DC9" s="15"/>
      <c r="DD9" s="15"/>
      <c r="DE9" s="15">
        <v>325.71526192400904</v>
      </c>
      <c r="DF9" s="15">
        <v>3.3814030268729458</v>
      </c>
      <c r="DG9" s="15">
        <v>3.2437581462962655</v>
      </c>
      <c r="DH9" s="15">
        <v>11.62727333974451</v>
      </c>
      <c r="DI9" s="15">
        <v>0.91633170264146313</v>
      </c>
      <c r="DJ9" s="15"/>
      <c r="DK9" s="15">
        <v>23.83035037419679</v>
      </c>
      <c r="DL9" s="15"/>
      <c r="DM9" s="15">
        <v>12.744206857731415</v>
      </c>
      <c r="DN9" s="15">
        <v>7.0987184070118765</v>
      </c>
      <c r="DO9" s="15"/>
      <c r="DP9" s="15"/>
      <c r="DQ9" s="15"/>
      <c r="DR9" s="15"/>
      <c r="DS9" s="15">
        <v>2.1214309966342255</v>
      </c>
      <c r="DT9" s="15">
        <v>12.602358244905933</v>
      </c>
      <c r="DU9" s="15">
        <v>5.733443953629167</v>
      </c>
      <c r="DV9" s="15">
        <v>288.97672838139891</v>
      </c>
      <c r="DW9" s="15">
        <v>4.9564567054298596</v>
      </c>
      <c r="DX9" s="15">
        <v>50.34582389181115</v>
      </c>
      <c r="DY9" s="15">
        <v>5.6608266415945643</v>
      </c>
      <c r="DZ9" s="15"/>
      <c r="EA9" s="15"/>
      <c r="EB9" s="15"/>
      <c r="ED9" s="16">
        <v>35125</v>
      </c>
      <c r="EE9" s="15">
        <v>13.113691280745305</v>
      </c>
      <c r="EF9" s="15">
        <v>52.690222311696637</v>
      </c>
      <c r="EG9" s="15">
        <v>35.34174765498102</v>
      </c>
      <c r="EH9" s="15">
        <v>15.53607476863696</v>
      </c>
      <c r="EI9" s="15">
        <v>116.68173601605993</v>
      </c>
      <c r="EK9" s="16">
        <v>35125</v>
      </c>
      <c r="EL9" s="15">
        <v>0.97605879125962247</v>
      </c>
      <c r="EM9" s="15">
        <v>2.7694255336588269</v>
      </c>
      <c r="EN9" s="15">
        <v>2.1895037033557481</v>
      </c>
      <c r="EO9" s="15">
        <v>1.2788103929764472</v>
      </c>
      <c r="EP9" s="15">
        <v>7.2137984212506447</v>
      </c>
    </row>
    <row r="10" spans="1:146">
      <c r="A10" s="12" t="s">
        <v>75</v>
      </c>
      <c r="B10" s="15">
        <v>3.9731894017745355</v>
      </c>
      <c r="C10" s="15">
        <v>11.868371560464839</v>
      </c>
      <c r="D10" s="15">
        <v>18.354174225148533</v>
      </c>
      <c r="E10" s="15">
        <v>7.6820727649473524</v>
      </c>
      <c r="F10" s="15">
        <v>17.631542763356585</v>
      </c>
      <c r="G10" s="15">
        <v>10.046825658642465</v>
      </c>
      <c r="H10" s="15"/>
      <c r="I10" s="15"/>
      <c r="J10" s="15">
        <v>43.249784443005019</v>
      </c>
      <c r="K10" s="15">
        <v>5.8167637583463154</v>
      </c>
      <c r="L10" s="15">
        <v>20.559627811931296</v>
      </c>
      <c r="M10" s="15">
        <v>14.331785169395886</v>
      </c>
      <c r="N10" s="15">
        <v>34.639167372681918</v>
      </c>
      <c r="O10" s="15"/>
      <c r="P10" s="15">
        <v>46.664962901896125</v>
      </c>
      <c r="Q10" s="15"/>
      <c r="R10" s="15">
        <v>57.275605955745611</v>
      </c>
      <c r="S10" s="15">
        <v>10.150010457438324</v>
      </c>
      <c r="T10" s="15"/>
      <c r="U10" s="15"/>
      <c r="V10" s="15"/>
      <c r="W10" s="15"/>
      <c r="X10" s="15">
        <v>2.317208111491174</v>
      </c>
      <c r="Y10" s="15">
        <v>0.71449668829899604</v>
      </c>
      <c r="Z10" s="15">
        <v>5.9455039804071861</v>
      </c>
      <c r="AA10" s="15">
        <v>37.586654123320571</v>
      </c>
      <c r="AB10" s="15">
        <v>29.497115662778487</v>
      </c>
      <c r="AC10" s="15">
        <v>52.012189967503545</v>
      </c>
      <c r="AD10" s="15">
        <v>0.89980621240767078</v>
      </c>
      <c r="AE10" s="15"/>
      <c r="AF10" s="15"/>
      <c r="AG10" s="15"/>
      <c r="AI10" s="15">
        <v>21.535937724158316</v>
      </c>
      <c r="AJ10" s="15">
        <v>38.996855134110142</v>
      </c>
      <c r="AK10" s="15">
        <v>55.062522675445607</v>
      </c>
      <c r="AL10" s="15">
        <v>71.515798024378881</v>
      </c>
      <c r="AM10" s="15">
        <v>32.744293703376513</v>
      </c>
      <c r="AN10" s="15">
        <v>73.166344742692019</v>
      </c>
      <c r="AO10" s="15"/>
      <c r="AP10" s="15"/>
      <c r="AQ10" s="15">
        <v>120.83743356340376</v>
      </c>
      <c r="AR10" s="15">
        <v>38.034588757054223</v>
      </c>
      <c r="AS10" s="15">
        <v>33.440372188068707</v>
      </c>
      <c r="AT10" s="15">
        <v>42.99535550818765</v>
      </c>
      <c r="AU10" s="15">
        <v>55.862574131601249</v>
      </c>
      <c r="AV10" s="15"/>
      <c r="AW10" s="15">
        <v>91.692156108390051</v>
      </c>
      <c r="AX10" s="15"/>
      <c r="AY10" s="15">
        <v>70.003518390355751</v>
      </c>
      <c r="AZ10" s="15">
        <v>29.717399336705284</v>
      </c>
      <c r="BA10" s="15"/>
      <c r="BB10" s="15"/>
      <c r="BC10" s="15"/>
      <c r="BD10" s="15"/>
      <c r="BE10" s="15">
        <v>20.293986571347542</v>
      </c>
      <c r="BF10" s="15">
        <v>16.502263265233587</v>
      </c>
      <c r="BG10" s="15">
        <v>22.854496019592816</v>
      </c>
      <c r="BH10" s="15">
        <v>108.48928792154928</v>
      </c>
      <c r="BI10" s="15">
        <v>24.367333394154958</v>
      </c>
      <c r="BJ10" s="15">
        <v>148.04852417494831</v>
      </c>
      <c r="BK10" s="15">
        <v>18.930023847146071</v>
      </c>
      <c r="BL10" s="15"/>
      <c r="BM10" s="15"/>
      <c r="BN10" s="15"/>
      <c r="BP10" s="15">
        <v>27.076073742926766</v>
      </c>
      <c r="BQ10" s="15"/>
      <c r="BR10" s="15"/>
      <c r="BS10" s="15"/>
      <c r="BT10" s="15"/>
      <c r="BU10" s="15"/>
      <c r="BV10" s="15"/>
      <c r="BW10" s="15"/>
      <c r="BX10" s="15"/>
      <c r="BY10" s="15">
        <v>75.863949822429291</v>
      </c>
      <c r="BZ10" s="15">
        <v>67.121826080591717</v>
      </c>
      <c r="CA10" s="15"/>
      <c r="CB10" s="15">
        <v>93.360220747434823</v>
      </c>
      <c r="CC10" s="15"/>
      <c r="CD10" s="15">
        <v>4.7786373114785894</v>
      </c>
      <c r="CE10" s="15"/>
      <c r="CF10" s="15">
        <v>35.10850947838896</v>
      </c>
      <c r="CG10" s="15">
        <v>25.383337237730043</v>
      </c>
      <c r="CH10" s="15"/>
      <c r="CI10" s="15"/>
      <c r="CJ10" s="15"/>
      <c r="CK10" s="15"/>
      <c r="CL10" s="15"/>
      <c r="CM10" s="15"/>
      <c r="CN10" s="15"/>
      <c r="CO10" s="15">
        <v>70.224471093980696</v>
      </c>
      <c r="CP10" s="15">
        <v>46.71997806892022</v>
      </c>
      <c r="CQ10" s="15"/>
      <c r="CR10" s="15"/>
      <c r="CS10" s="15"/>
      <c r="CT10" s="15"/>
      <c r="CU10" s="15"/>
      <c r="CV10" s="37"/>
      <c r="CW10" s="15">
        <v>3.2217897773665016</v>
      </c>
      <c r="CX10" s="15">
        <v>7.1418344878324245</v>
      </c>
      <c r="CY10" s="15">
        <v>6.1170542896689595</v>
      </c>
      <c r="CZ10" s="15">
        <v>8.3741665260849398</v>
      </c>
      <c r="DA10" s="15">
        <v>2.8006784481365821</v>
      </c>
      <c r="DB10" s="15">
        <v>7.8337391158312704</v>
      </c>
      <c r="DC10" s="15"/>
      <c r="DD10" s="15"/>
      <c r="DE10" s="15">
        <v>304.85427901011082</v>
      </c>
      <c r="DF10" s="15">
        <v>2.7533920559563101</v>
      </c>
      <c r="DG10" s="15">
        <v>3.1561410150704101</v>
      </c>
      <c r="DH10" s="15">
        <v>11.240976781995823</v>
      </c>
      <c r="DI10" s="15">
        <v>0.85651273514016568</v>
      </c>
      <c r="DJ10" s="15"/>
      <c r="DK10" s="15">
        <v>26.261990681665612</v>
      </c>
      <c r="DL10" s="15"/>
      <c r="DM10" s="15">
        <v>15.983719905196777</v>
      </c>
      <c r="DN10" s="15">
        <v>6.6385340591446536</v>
      </c>
      <c r="DO10" s="15"/>
      <c r="DP10" s="15"/>
      <c r="DQ10" s="15"/>
      <c r="DR10" s="15"/>
      <c r="DS10" s="15">
        <v>2.2085254480318453</v>
      </c>
      <c r="DT10" s="15">
        <v>11.809529615907707</v>
      </c>
      <c r="DU10" s="15">
        <v>4.7953449709060685</v>
      </c>
      <c r="DV10" s="15">
        <v>282.44594464791857</v>
      </c>
      <c r="DW10" s="15">
        <v>5.4616589445969108</v>
      </c>
      <c r="DX10" s="15">
        <v>51.157590480276284</v>
      </c>
      <c r="DY10" s="15">
        <v>6.0080581174673577</v>
      </c>
      <c r="DZ10" s="15"/>
      <c r="EA10" s="15"/>
      <c r="EB10" s="15"/>
      <c r="ED10" s="16">
        <v>35217</v>
      </c>
      <c r="EE10" s="15">
        <v>13.243550786295918</v>
      </c>
      <c r="EF10" s="15">
        <v>53.633823238037195</v>
      </c>
      <c r="EG10" s="15">
        <v>35.181573930501536</v>
      </c>
      <c r="EH10" s="15">
        <v>15.46401238417139</v>
      </c>
      <c r="EI10" s="15">
        <v>117.52296033900603</v>
      </c>
      <c r="EK10" s="16">
        <v>35217</v>
      </c>
      <c r="EL10" s="15">
        <v>0.99962788223419163</v>
      </c>
      <c r="EM10" s="15">
        <v>2.8621989472083635</v>
      </c>
      <c r="EN10" s="15">
        <v>2.2322892483524637</v>
      </c>
      <c r="EO10" s="15">
        <v>1.2906443351757659</v>
      </c>
      <c r="EP10" s="15">
        <v>7.3847604129707847</v>
      </c>
    </row>
    <row r="11" spans="1:146">
      <c r="A11" s="12" t="s">
        <v>76</v>
      </c>
      <c r="B11" s="15">
        <v>4.020000468379374</v>
      </c>
      <c r="C11" s="15">
        <v>11.777328258824541</v>
      </c>
      <c r="D11" s="15">
        <v>19.060660515795799</v>
      </c>
      <c r="E11" s="15">
        <v>7.6173703233485766</v>
      </c>
      <c r="F11" s="15">
        <v>17.154306903799611</v>
      </c>
      <c r="G11" s="15">
        <v>8.8441605617087706</v>
      </c>
      <c r="H11" s="15"/>
      <c r="I11" s="15"/>
      <c r="J11" s="15">
        <v>43.707934872941372</v>
      </c>
      <c r="K11" s="15">
        <v>5.4921396457338609</v>
      </c>
      <c r="L11" s="15">
        <v>20.178893963562199</v>
      </c>
      <c r="M11" s="15">
        <v>14.551166566235342</v>
      </c>
      <c r="N11" s="15">
        <v>34.238295314723779</v>
      </c>
      <c r="O11" s="15"/>
      <c r="P11" s="15">
        <v>47.884727191718419</v>
      </c>
      <c r="Q11" s="15"/>
      <c r="R11" s="15">
        <v>59.261632167748509</v>
      </c>
      <c r="S11" s="15">
        <v>10.353287772964027</v>
      </c>
      <c r="T11" s="15"/>
      <c r="U11" s="15"/>
      <c r="V11" s="15"/>
      <c r="W11" s="15"/>
      <c r="X11" s="15">
        <v>2.7811566172463111</v>
      </c>
      <c r="Y11" s="15">
        <v>0.62023086061110122</v>
      </c>
      <c r="Z11" s="15">
        <v>5.9661480914502647</v>
      </c>
      <c r="AA11" s="15">
        <v>38.033659075197356</v>
      </c>
      <c r="AB11" s="15">
        <v>29.849581740508036</v>
      </c>
      <c r="AC11" s="15">
        <v>53.43290106978116</v>
      </c>
      <c r="AD11" s="15">
        <v>0.9700816771842925</v>
      </c>
      <c r="AE11" s="15"/>
      <c r="AF11" s="15"/>
      <c r="AG11" s="15"/>
      <c r="AI11" s="15">
        <v>21.497611256101145</v>
      </c>
      <c r="AJ11" s="15">
        <v>35.60054844044933</v>
      </c>
      <c r="AK11" s="15">
        <v>57.181981547387409</v>
      </c>
      <c r="AL11" s="15">
        <v>70.913454505039169</v>
      </c>
      <c r="AM11" s="15">
        <v>31.85799853562785</v>
      </c>
      <c r="AN11" s="15">
        <v>73.086950243559059</v>
      </c>
      <c r="AO11" s="15"/>
      <c r="AP11" s="15"/>
      <c r="AQ11" s="15">
        <v>120.59333044608057</v>
      </c>
      <c r="AR11" s="15">
        <v>39.150432515118098</v>
      </c>
      <c r="AS11" s="15">
        <v>32.821106036437804</v>
      </c>
      <c r="AT11" s="15">
        <v>43.653499698706028</v>
      </c>
      <c r="AU11" s="15">
        <v>55.93470211668113</v>
      </c>
      <c r="AV11" s="15"/>
      <c r="AW11" s="15">
        <v>94.825153637657223</v>
      </c>
      <c r="AX11" s="15"/>
      <c r="AY11" s="15">
        <v>72.430883760581494</v>
      </c>
      <c r="AZ11" s="15">
        <v>29.083884940576418</v>
      </c>
      <c r="BA11" s="15"/>
      <c r="BB11" s="15"/>
      <c r="BC11" s="15"/>
      <c r="BD11" s="15"/>
      <c r="BE11" s="15">
        <v>20.965833889689264</v>
      </c>
      <c r="BF11" s="15">
        <v>14.325067022205245</v>
      </c>
      <c r="BG11" s="15">
        <v>22.933851908549737</v>
      </c>
      <c r="BH11" s="15">
        <v>109.32406373921835</v>
      </c>
      <c r="BI11" s="15">
        <v>24.658502826595555</v>
      </c>
      <c r="BJ11" s="15">
        <v>147.23524620230006</v>
      </c>
      <c r="BK11" s="15">
        <v>19.358380778347424</v>
      </c>
      <c r="BL11" s="15"/>
      <c r="BM11" s="15"/>
      <c r="BN11" s="15"/>
      <c r="BP11" s="15">
        <v>26.986652649898279</v>
      </c>
      <c r="BQ11" s="15"/>
      <c r="BR11" s="15"/>
      <c r="BS11" s="15">
        <v>21.495151273017832</v>
      </c>
      <c r="BT11" s="15"/>
      <c r="BU11" s="15"/>
      <c r="BV11" s="15"/>
      <c r="BW11" s="15"/>
      <c r="BX11" s="15"/>
      <c r="BY11" s="15">
        <v>75.528463604174689</v>
      </c>
      <c r="BZ11" s="15">
        <v>66.458129770403374</v>
      </c>
      <c r="CA11" s="15"/>
      <c r="CB11" s="15">
        <v>92.960461780098768</v>
      </c>
      <c r="CC11" s="15"/>
      <c r="CD11" s="15">
        <v>4.6938666927584896</v>
      </c>
      <c r="CE11" s="15"/>
      <c r="CF11" s="15">
        <v>33.833866770362839</v>
      </c>
      <c r="CG11" s="15">
        <v>24.767797120859289</v>
      </c>
      <c r="CH11" s="15"/>
      <c r="CI11" s="15"/>
      <c r="CJ11" s="15"/>
      <c r="CK11" s="15"/>
      <c r="CL11" s="15"/>
      <c r="CM11" s="15"/>
      <c r="CN11" s="15"/>
      <c r="CO11" s="15">
        <v>69.503941103749256</v>
      </c>
      <c r="CP11" s="15">
        <v>46.808392320649041</v>
      </c>
      <c r="CQ11" s="15"/>
      <c r="CR11" s="15"/>
      <c r="CS11" s="15"/>
      <c r="CT11" s="15"/>
      <c r="CU11" s="15"/>
      <c r="CV11" s="37"/>
      <c r="CW11" s="15">
        <v>3.5409480667641335</v>
      </c>
      <c r="CX11" s="15">
        <v>6.9250699015635462</v>
      </c>
      <c r="CY11" s="15">
        <v>6.0435529872315703</v>
      </c>
      <c r="CZ11" s="15">
        <v>8.3890799680383541</v>
      </c>
      <c r="DA11" s="15">
        <v>3.177094424453069</v>
      </c>
      <c r="DB11" s="15">
        <v>8.2349866806283973</v>
      </c>
      <c r="DC11" s="15"/>
      <c r="DD11" s="15"/>
      <c r="DE11" s="15">
        <v>293.60924642702469</v>
      </c>
      <c r="DF11" s="15">
        <v>2.7630932373660029</v>
      </c>
      <c r="DG11" s="15">
        <v>3.2010154217713334</v>
      </c>
      <c r="DH11" s="15">
        <v>10.855330783274637</v>
      </c>
      <c r="DI11" s="15">
        <v>0.83062957928597214</v>
      </c>
      <c r="DJ11" s="15"/>
      <c r="DK11" s="15">
        <v>27.679928761227309</v>
      </c>
      <c r="DL11" s="15"/>
      <c r="DM11" s="15">
        <v>17.632321610182167</v>
      </c>
      <c r="DN11" s="15">
        <v>6.3012436522893864</v>
      </c>
      <c r="DO11" s="15"/>
      <c r="DP11" s="15"/>
      <c r="DQ11" s="15"/>
      <c r="DR11" s="15"/>
      <c r="DS11" s="15">
        <v>1.7061658979927241</v>
      </c>
      <c r="DT11" s="15">
        <v>11.422988996142427</v>
      </c>
      <c r="DU11" s="15">
        <v>6.0312380819011757</v>
      </c>
      <c r="DV11" s="15">
        <v>285.83042257369351</v>
      </c>
      <c r="DW11" s="15">
        <v>5.4014654512621103</v>
      </c>
      <c r="DX11" s="15">
        <v>50.497073161155797</v>
      </c>
      <c r="DY11" s="15">
        <v>5.9585121198865565</v>
      </c>
      <c r="DZ11" s="15"/>
      <c r="EA11" s="15"/>
      <c r="EB11" s="15"/>
      <c r="ED11" s="16">
        <v>35309</v>
      </c>
      <c r="EE11" s="15">
        <v>13.311857789274608</v>
      </c>
      <c r="EF11" s="15">
        <v>53.241509311735641</v>
      </c>
      <c r="EG11" s="15">
        <v>35.074358001140155</v>
      </c>
      <c r="EH11" s="15">
        <v>15.439953272512314</v>
      </c>
      <c r="EI11" s="15">
        <v>117.06767837466272</v>
      </c>
      <c r="EK11" s="16">
        <v>35309</v>
      </c>
      <c r="EL11" s="15">
        <v>1.0339866117386207</v>
      </c>
      <c r="EM11" s="15">
        <v>2.9208566620011505</v>
      </c>
      <c r="EN11" s="15">
        <v>2.2883912734621781</v>
      </c>
      <c r="EO11" s="15">
        <v>1.3128840606916714</v>
      </c>
      <c r="EP11" s="15">
        <v>7.5561186078936204</v>
      </c>
    </row>
    <row r="12" spans="1:146">
      <c r="A12" s="12" t="s">
        <v>77</v>
      </c>
      <c r="B12" s="15">
        <v>4.1769750350704857</v>
      </c>
      <c r="C12" s="15">
        <v>11.705232912514932</v>
      </c>
      <c r="D12" s="15">
        <v>20.166289676535335</v>
      </c>
      <c r="E12" s="15">
        <v>7.8045455919781714</v>
      </c>
      <c r="F12" s="15">
        <v>16.579291856267787</v>
      </c>
      <c r="G12" s="15">
        <v>8.0110208800850611</v>
      </c>
      <c r="H12" s="15"/>
      <c r="I12" s="15"/>
      <c r="J12" s="15">
        <v>44.420671561020356</v>
      </c>
      <c r="K12" s="15">
        <v>5.2361973776470707</v>
      </c>
      <c r="L12" s="15">
        <v>20.026600424214561</v>
      </c>
      <c r="M12" s="15">
        <v>14.782877556412007</v>
      </c>
      <c r="N12" s="15">
        <v>34.60376615061319</v>
      </c>
      <c r="O12" s="15"/>
      <c r="P12" s="15">
        <v>47.834603135086439</v>
      </c>
      <c r="Q12" s="15"/>
      <c r="R12" s="15">
        <v>62.414075730600551</v>
      </c>
      <c r="S12" s="15">
        <v>9.8572350520005454</v>
      </c>
      <c r="T12" s="15"/>
      <c r="U12" s="15"/>
      <c r="V12" s="15"/>
      <c r="W12" s="15"/>
      <c r="X12" s="15">
        <v>3.6612215348041408</v>
      </c>
      <c r="Y12" s="15">
        <v>0.65532467438830622</v>
      </c>
      <c r="Z12" s="15">
        <v>5.6564864258040588</v>
      </c>
      <c r="AA12" s="15">
        <v>38.572013563396496</v>
      </c>
      <c r="AB12" s="15">
        <v>30.220308583441255</v>
      </c>
      <c r="AC12" s="15">
        <v>54.972961692785155</v>
      </c>
      <c r="AD12" s="15">
        <v>1.2761439159634056</v>
      </c>
      <c r="AE12" s="15"/>
      <c r="AF12" s="15"/>
      <c r="AG12" s="15"/>
      <c r="AI12" s="15">
        <v>21.913302277456662</v>
      </c>
      <c r="AJ12" s="15">
        <v>32.961066400861988</v>
      </c>
      <c r="AK12" s="15">
        <v>60.498869029606013</v>
      </c>
      <c r="AL12" s="15">
        <v>72.65595149980237</v>
      </c>
      <c r="AM12" s="15">
        <v>31.106389473789836</v>
      </c>
      <c r="AN12" s="15">
        <v>73.445856373222966</v>
      </c>
      <c r="AO12" s="15"/>
      <c r="AP12" s="15"/>
      <c r="AQ12" s="15">
        <v>120.69309423371308</v>
      </c>
      <c r="AR12" s="15">
        <v>42.787111365335896</v>
      </c>
      <c r="AS12" s="15">
        <v>32.573399575785437</v>
      </c>
      <c r="AT12" s="15">
        <v>44.348632669236025</v>
      </c>
      <c r="AU12" s="15">
        <v>56.241073040994237</v>
      </c>
      <c r="AV12" s="15"/>
      <c r="AW12" s="15">
        <v>95.051819198049756</v>
      </c>
      <c r="AX12" s="15"/>
      <c r="AY12" s="15">
        <v>76.283870337400657</v>
      </c>
      <c r="AZ12" s="15">
        <v>26.641275384099224</v>
      </c>
      <c r="BA12" s="15"/>
      <c r="BB12" s="15"/>
      <c r="BC12" s="15"/>
      <c r="BD12" s="15"/>
      <c r="BE12" s="15">
        <v>21.761707869930209</v>
      </c>
      <c r="BF12" s="15">
        <v>15.135605914010638</v>
      </c>
      <c r="BG12" s="15">
        <v>21.743513574195937</v>
      </c>
      <c r="BH12" s="15">
        <v>110.40808029625001</v>
      </c>
      <c r="BI12" s="15">
        <v>24.964757332398495</v>
      </c>
      <c r="BJ12" s="15">
        <v>149.24352240458549</v>
      </c>
      <c r="BK12" s="15">
        <v>22.3702411748685</v>
      </c>
      <c r="BL12" s="15"/>
      <c r="BM12" s="15"/>
      <c r="BN12" s="15"/>
      <c r="BP12" s="15">
        <v>28.186587700096489</v>
      </c>
      <c r="BQ12" s="15"/>
      <c r="BR12" s="15"/>
      <c r="BS12" s="15">
        <v>21.344200340603535</v>
      </c>
      <c r="BT12" s="15">
        <v>11.9</v>
      </c>
      <c r="BU12" s="15"/>
      <c r="BV12" s="15"/>
      <c r="BW12" s="15"/>
      <c r="BX12" s="15"/>
      <c r="BY12" s="15">
        <v>73.342538217257172</v>
      </c>
      <c r="BZ12" s="15">
        <v>66.00258466091087</v>
      </c>
      <c r="CA12" s="15"/>
      <c r="CB12" s="15">
        <v>92.252904510953144</v>
      </c>
      <c r="CC12" s="15"/>
      <c r="CD12" s="15">
        <v>4.5918391919012471</v>
      </c>
      <c r="CE12" s="15"/>
      <c r="CF12" s="15">
        <v>32.452197953305252</v>
      </c>
      <c r="CG12" s="15">
        <v>22.621471864526921</v>
      </c>
      <c r="CH12" s="15"/>
      <c r="CI12" s="15"/>
      <c r="CJ12" s="15"/>
      <c r="CK12" s="15"/>
      <c r="CL12" s="15"/>
      <c r="CM12" s="15"/>
      <c r="CN12" s="15"/>
      <c r="CO12" s="15">
        <v>69.8430958953344</v>
      </c>
      <c r="CP12" s="15">
        <v>46.763483821693804</v>
      </c>
      <c r="CQ12" s="15"/>
      <c r="CR12" s="15"/>
      <c r="CS12" s="15"/>
      <c r="CT12" s="15"/>
      <c r="CU12" s="15"/>
      <c r="CV12" s="37"/>
      <c r="CW12" s="15">
        <v>3.9781593826280361</v>
      </c>
      <c r="CX12" s="15">
        <v>7.2242069439131082</v>
      </c>
      <c r="CY12" s="15">
        <v>6.8887044129315491</v>
      </c>
      <c r="CZ12" s="15">
        <v>8.3246960203972229</v>
      </c>
      <c r="DA12" s="15">
        <v>3.3462250531217617</v>
      </c>
      <c r="DB12" s="15">
        <v>8.8663422139212749</v>
      </c>
      <c r="DC12" s="15"/>
      <c r="DD12" s="15"/>
      <c r="DE12" s="15">
        <v>274.64205768472624</v>
      </c>
      <c r="DF12" s="15">
        <v>3.2728164164808411</v>
      </c>
      <c r="DG12" s="15">
        <v>3.202796821836873</v>
      </c>
      <c r="DH12" s="15">
        <v>12.577520513458072</v>
      </c>
      <c r="DI12" s="15">
        <v>0.87175162306097442</v>
      </c>
      <c r="DJ12" s="15"/>
      <c r="DK12" s="15">
        <v>30.028258189214974</v>
      </c>
      <c r="DL12" s="15"/>
      <c r="DM12" s="15">
        <v>16.978786530027357</v>
      </c>
      <c r="DN12" s="15">
        <v>6.0866691161506417</v>
      </c>
      <c r="DO12" s="15"/>
      <c r="DP12" s="15"/>
      <c r="DQ12" s="15"/>
      <c r="DR12" s="15"/>
      <c r="DS12" s="15">
        <v>1.8774590978864976</v>
      </c>
      <c r="DT12" s="15">
        <v>11.57167112910599</v>
      </c>
      <c r="DU12" s="15">
        <v>4.5551732604892416</v>
      </c>
      <c r="DV12" s="15">
        <v>287.80308299184242</v>
      </c>
      <c r="DW12" s="15">
        <v>6.6347682543844142</v>
      </c>
      <c r="DX12" s="15">
        <v>50.048939508524541</v>
      </c>
      <c r="DY12" s="15">
        <v>6.8147587121466948</v>
      </c>
      <c r="DZ12" s="15"/>
      <c r="EA12" s="15"/>
      <c r="EB12" s="15"/>
      <c r="ED12" s="16">
        <v>35400</v>
      </c>
      <c r="EE12" s="15">
        <v>13.455550390080051</v>
      </c>
      <c r="EF12" s="15">
        <v>53.958446564671092</v>
      </c>
      <c r="EG12" s="15">
        <v>34.874581349184972</v>
      </c>
      <c r="EH12" s="15">
        <v>15.43507260967232</v>
      </c>
      <c r="EI12" s="15">
        <v>117.72365091360842</v>
      </c>
      <c r="EK12" s="16">
        <v>35400</v>
      </c>
      <c r="EL12" s="15">
        <v>1.0663475682881427</v>
      </c>
      <c r="EM12" s="15">
        <v>3.0063206702182663</v>
      </c>
      <c r="EN12" s="15">
        <v>2.3361580747053394</v>
      </c>
      <c r="EO12" s="15">
        <v>1.3416548614035211</v>
      </c>
      <c r="EP12" s="15">
        <v>7.7504811746152704</v>
      </c>
    </row>
    <row r="13" spans="1:146">
      <c r="A13" s="12" t="s">
        <v>78</v>
      </c>
      <c r="B13" s="15">
        <v>4.3339555271713879</v>
      </c>
      <c r="C13" s="15">
        <v>11.93388328847095</v>
      </c>
      <c r="D13" s="15">
        <v>20.487362495720568</v>
      </c>
      <c r="E13" s="15">
        <v>8.1207974160546552</v>
      </c>
      <c r="F13" s="15">
        <v>16.00971461500211</v>
      </c>
      <c r="G13" s="15">
        <v>11.362923092135526</v>
      </c>
      <c r="H13" s="15"/>
      <c r="I13" s="15"/>
      <c r="J13" s="15">
        <v>46.510690556412762</v>
      </c>
      <c r="K13" s="15">
        <v>4.8572973003281623</v>
      </c>
      <c r="L13" s="15">
        <v>20.995770090705452</v>
      </c>
      <c r="M13" s="15">
        <v>14.892578877926809</v>
      </c>
      <c r="N13" s="15">
        <v>34.903629457187378</v>
      </c>
      <c r="O13" s="15"/>
      <c r="P13" s="15">
        <v>48.424960511205477</v>
      </c>
      <c r="Q13" s="15"/>
      <c r="R13" s="15">
        <v>65.45259435378739</v>
      </c>
      <c r="S13" s="15">
        <v>10.17221173409277</v>
      </c>
      <c r="T13" s="15"/>
      <c r="U13" s="15"/>
      <c r="V13" s="15"/>
      <c r="W13" s="15"/>
      <c r="X13" s="15">
        <v>3.974872235458756</v>
      </c>
      <c r="Y13" s="15">
        <v>0.66028852629736301</v>
      </c>
      <c r="Z13" s="15">
        <v>5.6564864258040588</v>
      </c>
      <c r="AA13" s="15">
        <v>39.1208867768703</v>
      </c>
      <c r="AB13" s="15">
        <v>30.451175847871053</v>
      </c>
      <c r="AC13" s="15">
        <v>56.685623507052554</v>
      </c>
      <c r="AD13" s="15">
        <v>1.296096927224176</v>
      </c>
      <c r="AE13" s="15"/>
      <c r="AF13" s="15"/>
      <c r="AG13" s="15"/>
      <c r="AI13" s="15">
        <v>22.252398881090336</v>
      </c>
      <c r="AJ13" s="15">
        <v>31.894383290166719</v>
      </c>
      <c r="AK13" s="15">
        <v>61.462087487161696</v>
      </c>
      <c r="AL13" s="15">
        <v>75.60007898564119</v>
      </c>
      <c r="AM13" s="15">
        <v>33.262308690874995</v>
      </c>
      <c r="AN13" s="15">
        <v>80.478916866936359</v>
      </c>
      <c r="AO13" s="15"/>
      <c r="AP13" s="15"/>
      <c r="AQ13" s="15">
        <v>124.38462386245551</v>
      </c>
      <c r="AR13" s="15">
        <v>42.455026050987499</v>
      </c>
      <c r="AS13" s="15">
        <v>34.149760522457534</v>
      </c>
      <c r="AT13" s="15">
        <v>44.677736633780427</v>
      </c>
      <c r="AU13" s="15">
        <v>55.81713885268487</v>
      </c>
      <c r="AV13" s="15"/>
      <c r="AW13" s="15">
        <v>99.530332963447123</v>
      </c>
      <c r="AX13" s="15"/>
      <c r="AY13" s="15">
        <v>79.997615321295712</v>
      </c>
      <c r="AZ13" s="15">
        <v>26.860590516873398</v>
      </c>
      <c r="BA13" s="15">
        <v>0.36091700161143098</v>
      </c>
      <c r="BB13" s="15">
        <v>0.98475568295105687</v>
      </c>
      <c r="BC13" s="15">
        <v>2.5428369550522345</v>
      </c>
      <c r="BD13" s="15">
        <v>1.1228445899567003</v>
      </c>
      <c r="BE13" s="15">
        <v>22.138029990345689</v>
      </c>
      <c r="BF13" s="15">
        <v>15.250252758921727</v>
      </c>
      <c r="BG13" s="15">
        <v>21.743513574195944</v>
      </c>
      <c r="BH13" s="15">
        <v>112.58086381495777</v>
      </c>
      <c r="BI13" s="15">
        <v>25.155474949214717</v>
      </c>
      <c r="BJ13" s="15">
        <v>150.30270759644179</v>
      </c>
      <c r="BK13" s="15">
        <v>23.198454513523007</v>
      </c>
      <c r="BL13" s="15"/>
      <c r="BM13" s="15">
        <v>2.5341635726447662</v>
      </c>
      <c r="BN13" s="15"/>
      <c r="BP13" s="15">
        <v>28.001107255543705</v>
      </c>
      <c r="BQ13" s="15"/>
      <c r="BR13" s="15"/>
      <c r="BS13" s="15">
        <v>21.099143415616695</v>
      </c>
      <c r="BT13" s="15">
        <v>14</v>
      </c>
      <c r="BU13" s="15"/>
      <c r="BV13" s="15"/>
      <c r="BW13" s="15">
        <v>51.976518561031483</v>
      </c>
      <c r="BX13" s="15"/>
      <c r="BY13" s="15">
        <v>69.969800425952712</v>
      </c>
      <c r="BZ13" s="15">
        <v>66.284452596796683</v>
      </c>
      <c r="CA13" s="15"/>
      <c r="CB13" s="15">
        <v>93.162880949663275</v>
      </c>
      <c r="CC13" s="15"/>
      <c r="CD13" s="15">
        <v>4.9153359846168856</v>
      </c>
      <c r="CE13" s="15"/>
      <c r="CF13" s="15">
        <v>30.193211967907519</v>
      </c>
      <c r="CG13" s="15">
        <v>22.095352401335184</v>
      </c>
      <c r="CH13" s="15">
        <v>24.921613701630687</v>
      </c>
      <c r="CI13" s="15">
        <v>58.260358884458796</v>
      </c>
      <c r="CJ13" s="15"/>
      <c r="CK13" s="15">
        <v>54.314479493978894</v>
      </c>
      <c r="CL13" s="15"/>
      <c r="CM13" s="15"/>
      <c r="CN13" s="15"/>
      <c r="CO13" s="15">
        <v>71.671066974180178</v>
      </c>
      <c r="CP13" s="15">
        <v>46.184642018877035</v>
      </c>
      <c r="CQ13" s="15">
        <v>3.6493914400709553</v>
      </c>
      <c r="CR13" s="15"/>
      <c r="CS13" s="15"/>
      <c r="CT13" s="15"/>
      <c r="CU13" s="15"/>
      <c r="CV13" s="37"/>
      <c r="CW13" s="15">
        <v>3.7250993445837839</v>
      </c>
      <c r="CX13" s="15">
        <v>7.4701209532003032</v>
      </c>
      <c r="CY13" s="15">
        <v>6.7896612768846545</v>
      </c>
      <c r="CZ13" s="15">
        <v>8.2847428947354178</v>
      </c>
      <c r="DA13" s="15">
        <v>3.3253897767202361</v>
      </c>
      <c r="DB13" s="15">
        <v>9.6149016867913364</v>
      </c>
      <c r="DC13" s="15">
        <v>2.2911011355291766</v>
      </c>
      <c r="DD13" s="15">
        <v>0.59733030173579738</v>
      </c>
      <c r="DE13" s="15">
        <v>278.27601607519603</v>
      </c>
      <c r="DF13" s="15">
        <v>3.4630518137433448</v>
      </c>
      <c r="DG13" s="15">
        <v>3.1628282365813907</v>
      </c>
      <c r="DH13" s="15">
        <v>12.668453549363393</v>
      </c>
      <c r="DI13" s="15">
        <v>1.1108623443696914</v>
      </c>
      <c r="DJ13" s="15">
        <v>1.0248104610222752</v>
      </c>
      <c r="DK13" s="15">
        <v>32.303751404207638</v>
      </c>
      <c r="DL13" s="15">
        <v>4.7937104418140395</v>
      </c>
      <c r="DM13" s="15">
        <v>20.631110695019022</v>
      </c>
      <c r="DN13" s="15">
        <v>5.7001336703163581</v>
      </c>
      <c r="DO13" s="15">
        <v>0.11620139713301406</v>
      </c>
      <c r="DP13" s="15">
        <v>3.6206811555492595</v>
      </c>
      <c r="DQ13" s="15">
        <v>5.7218654570251122</v>
      </c>
      <c r="DR13" s="15">
        <v>10.124192915830296</v>
      </c>
      <c r="DS13" s="15">
        <v>2.3286850784995452</v>
      </c>
      <c r="DT13" s="15">
        <v>10.582622950819669</v>
      </c>
      <c r="DU13" s="15">
        <v>5.0090416212603781</v>
      </c>
      <c r="DV13" s="15">
        <v>289.04537960453837</v>
      </c>
      <c r="DW13" s="15">
        <v>6.6183999051154423</v>
      </c>
      <c r="DX13" s="15">
        <v>50.117974670112886</v>
      </c>
      <c r="DY13" s="15">
        <v>6.8746242331369416</v>
      </c>
      <c r="DZ13" s="15">
        <v>3.0277588655992833</v>
      </c>
      <c r="EA13" s="15">
        <v>12.852986163888067</v>
      </c>
      <c r="EB13" s="15">
        <v>3.6162573563308329</v>
      </c>
      <c r="ED13" s="16">
        <v>35490</v>
      </c>
      <c r="EE13" s="15">
        <v>13.851187067211621</v>
      </c>
      <c r="EF13" s="15">
        <v>55.730856838433432</v>
      </c>
      <c r="EG13" s="15">
        <v>34.795345137633063</v>
      </c>
      <c r="EH13" s="15">
        <v>15.610321486791348</v>
      </c>
      <c r="EI13" s="15">
        <v>119.98771053006946</v>
      </c>
      <c r="EK13" s="16">
        <v>35490</v>
      </c>
      <c r="EL13" s="15">
        <v>1.0995739647457721</v>
      </c>
      <c r="EM13" s="15">
        <v>3.1035405625978831</v>
      </c>
      <c r="EN13" s="15">
        <v>2.3735972430797609</v>
      </c>
      <c r="EO13" s="15">
        <v>1.3711385086050283</v>
      </c>
      <c r="EP13" s="15">
        <v>7.9478502790284447</v>
      </c>
    </row>
    <row r="14" spans="1:146">
      <c r="A14" s="12" t="s">
        <v>79</v>
      </c>
      <c r="B14" s="15">
        <v>4.4494584128231622</v>
      </c>
      <c r="C14" s="15">
        <v>12.179624817601409</v>
      </c>
      <c r="D14" s="15">
        <v>20.5182866909213</v>
      </c>
      <c r="E14" s="15">
        <v>8.1666456721121108</v>
      </c>
      <c r="F14" s="15">
        <v>15.571723766396067</v>
      </c>
      <c r="G14" s="15">
        <v>10.84440213686128</v>
      </c>
      <c r="H14" s="15"/>
      <c r="I14" s="15"/>
      <c r="J14" s="15">
        <v>48.297628345556717</v>
      </c>
      <c r="K14" s="15">
        <v>4.7118806776049658</v>
      </c>
      <c r="L14" s="15">
        <v>20.249165780185447</v>
      </c>
      <c r="M14" s="15">
        <v>15.399948186483858</v>
      </c>
      <c r="N14" s="15">
        <v>35.268855915858772</v>
      </c>
      <c r="O14" s="15"/>
      <c r="P14" s="15">
        <v>49.455856498119353</v>
      </c>
      <c r="Q14" s="15"/>
      <c r="R14" s="15">
        <v>68.304379529251577</v>
      </c>
      <c r="S14" s="15">
        <v>9.579678429251997</v>
      </c>
      <c r="T14" s="15"/>
      <c r="U14" s="15"/>
      <c r="V14" s="15"/>
      <c r="W14" s="15"/>
      <c r="X14" s="15">
        <v>4.1412740807613719</v>
      </c>
      <c r="Y14" s="15">
        <v>0.72824878267591009</v>
      </c>
      <c r="Z14" s="15">
        <v>5.4913335374594174</v>
      </c>
      <c r="AA14" s="15">
        <v>39.320687597734405</v>
      </c>
      <c r="AB14" s="15">
        <v>30.645669387026061</v>
      </c>
      <c r="AC14" s="15">
        <v>58.95738262489531</v>
      </c>
      <c r="AD14" s="15">
        <v>1.547912864663965</v>
      </c>
      <c r="AE14" s="15"/>
      <c r="AF14" s="15"/>
      <c r="AG14" s="15"/>
      <c r="AI14" s="15">
        <v>23.112122373578217</v>
      </c>
      <c r="AJ14" s="15">
        <v>33.278814595392824</v>
      </c>
      <c r="AK14" s="15">
        <v>61.554860072763901</v>
      </c>
      <c r="AL14" s="15">
        <v>76.026900589692673</v>
      </c>
      <c r="AM14" s="15">
        <v>35.202631036918504</v>
      </c>
      <c r="AN14" s="15">
        <v>82.021892063599267</v>
      </c>
      <c r="AO14" s="15"/>
      <c r="AP14" s="15">
        <v>1.6372223963955741</v>
      </c>
      <c r="AQ14" s="15">
        <v>128.43425088103629</v>
      </c>
      <c r="AR14" s="15">
        <v>43.629641786945122</v>
      </c>
      <c r="AS14" s="15">
        <v>32.935403616321487</v>
      </c>
      <c r="AT14" s="15">
        <v>46.199844559451577</v>
      </c>
      <c r="AU14" s="15">
        <v>58.909918481754822</v>
      </c>
      <c r="AV14" s="15">
        <v>0.9052506602940279</v>
      </c>
      <c r="AW14" s="15">
        <v>99.601600546955808</v>
      </c>
      <c r="AX14" s="15"/>
      <c r="AY14" s="15">
        <v>83.483130535751926</v>
      </c>
      <c r="AZ14" s="15">
        <v>25.387768471849185</v>
      </c>
      <c r="BA14" s="15">
        <v>0.32578182954428336</v>
      </c>
      <c r="BB14" s="15">
        <v>0.97435603007219129</v>
      </c>
      <c r="BC14" s="15">
        <v>2.5417209495049744</v>
      </c>
      <c r="BD14" s="15">
        <v>1.2618752625310763</v>
      </c>
      <c r="BE14" s="15">
        <v>22.27508586774956</v>
      </c>
      <c r="BF14" s="15">
        <v>16.819886405512197</v>
      </c>
      <c r="BG14" s="15">
        <v>21.108666462540587</v>
      </c>
      <c r="BH14" s="15">
        <v>112.14889844671231</v>
      </c>
      <c r="BI14" s="15">
        <v>25.316144519954456</v>
      </c>
      <c r="BJ14" s="15">
        <v>150.17230255174417</v>
      </c>
      <c r="BK14" s="15">
        <v>24.021725628319764</v>
      </c>
      <c r="BL14" s="15"/>
      <c r="BM14" s="15">
        <v>2.4207458649563054</v>
      </c>
      <c r="BN14" s="15"/>
      <c r="BP14" s="15">
        <v>27.902556264186064</v>
      </c>
      <c r="BQ14" s="15"/>
      <c r="BR14" s="15"/>
      <c r="BS14" s="15">
        <v>20.879762922827375</v>
      </c>
      <c r="BT14" s="15">
        <v>14.6</v>
      </c>
      <c r="BU14" s="15"/>
      <c r="BV14" s="15"/>
      <c r="BW14" s="15">
        <v>52.734776415545326</v>
      </c>
      <c r="BX14" s="15"/>
      <c r="BY14" s="15">
        <v>68.766591629637745</v>
      </c>
      <c r="BZ14" s="15">
        <v>66.847803882955745</v>
      </c>
      <c r="CA14" s="15"/>
      <c r="CB14" s="15">
        <v>93.797155861856155</v>
      </c>
      <c r="CC14" s="15"/>
      <c r="CD14" s="15">
        <v>5.2025335662959913</v>
      </c>
      <c r="CE14" s="15"/>
      <c r="CF14" s="15">
        <v>28.867294008687864</v>
      </c>
      <c r="CG14" s="15">
        <v>20.552000608384848</v>
      </c>
      <c r="CH14" s="15">
        <v>24.648786482340636</v>
      </c>
      <c r="CI14" s="15">
        <v>58.330406439682825</v>
      </c>
      <c r="CJ14" s="15"/>
      <c r="CK14" s="15">
        <v>55.378118304254656</v>
      </c>
      <c r="CL14" s="15"/>
      <c r="CM14" s="15"/>
      <c r="CN14" s="15"/>
      <c r="CO14" s="15">
        <v>69.987727528510888</v>
      </c>
      <c r="CP14" s="15">
        <v>47.613031375834396</v>
      </c>
      <c r="CQ14" s="15">
        <v>4.0354261737510466</v>
      </c>
      <c r="CR14" s="15"/>
      <c r="CS14" s="15"/>
      <c r="CT14" s="15"/>
      <c r="CU14" s="15"/>
      <c r="CV14" s="37"/>
      <c r="CW14" s="15">
        <v>3.879526166678287</v>
      </c>
      <c r="CX14" s="15">
        <v>7.5581990083651389</v>
      </c>
      <c r="CY14" s="15">
        <v>5.4807558737942603</v>
      </c>
      <c r="CZ14" s="15">
        <v>8.5235055428252924</v>
      </c>
      <c r="DA14" s="15">
        <v>3.6599237734723715</v>
      </c>
      <c r="DB14" s="15">
        <v>10.10446678317207</v>
      </c>
      <c r="DC14" s="15">
        <v>2.666443268082872</v>
      </c>
      <c r="DD14" s="15">
        <v>0.94482242918643022</v>
      </c>
      <c r="DE14" s="15">
        <v>295.63575502428807</v>
      </c>
      <c r="DF14" s="15">
        <v>2.9135441774032529</v>
      </c>
      <c r="DG14" s="15">
        <v>3.0671633514684964</v>
      </c>
      <c r="DH14" s="15">
        <v>12.500475633288671</v>
      </c>
      <c r="DI14" s="15">
        <v>1.5643309520698958</v>
      </c>
      <c r="DJ14" s="15">
        <v>1.2757143139366578</v>
      </c>
      <c r="DK14" s="15">
        <v>32.889322336948247</v>
      </c>
      <c r="DL14" s="15">
        <v>4.5428225321728091</v>
      </c>
      <c r="DM14" s="15">
        <v>21.827910038739457</v>
      </c>
      <c r="DN14" s="15">
        <v>5.0515624990391501</v>
      </c>
      <c r="DO14" s="15">
        <v>8.1969146709878385E-2</v>
      </c>
      <c r="DP14" s="15">
        <v>3.8551196140436041</v>
      </c>
      <c r="DQ14" s="15">
        <v>6.1148294693016227</v>
      </c>
      <c r="DR14" s="15">
        <v>11.322426691153961</v>
      </c>
      <c r="DS14" s="15">
        <v>2.8767798078376119</v>
      </c>
      <c r="DT14" s="15">
        <v>9.8413970557219379</v>
      </c>
      <c r="DU14" s="15">
        <v>5.0413127870525622</v>
      </c>
      <c r="DV14" s="15">
        <v>299.11612755452632</v>
      </c>
      <c r="DW14" s="15">
        <v>6.6120787503715919</v>
      </c>
      <c r="DX14" s="15">
        <v>50.536767634039201</v>
      </c>
      <c r="DY14" s="15">
        <v>7.3730761521801194</v>
      </c>
      <c r="DZ14" s="15">
        <v>2.8217617485259359</v>
      </c>
      <c r="EA14" s="15">
        <v>11.441384749704719</v>
      </c>
      <c r="EB14" s="15">
        <v>3.6016805456450558</v>
      </c>
      <c r="ED14" s="16">
        <v>35582</v>
      </c>
      <c r="EE14" s="15">
        <v>13.970425323617283</v>
      </c>
      <c r="EF14" s="15">
        <v>56.143595044905936</v>
      </c>
      <c r="EG14" s="15">
        <v>34.710608954338092</v>
      </c>
      <c r="EH14" s="15">
        <v>16.02900722184955</v>
      </c>
      <c r="EI14" s="15">
        <v>120.85363654471087</v>
      </c>
      <c r="EK14" s="16">
        <v>35582</v>
      </c>
      <c r="EL14" s="15">
        <v>1.139981961459573</v>
      </c>
      <c r="EM14" s="15">
        <v>3.2124174111314079</v>
      </c>
      <c r="EN14" s="15">
        <v>2.4212160411427801</v>
      </c>
      <c r="EO14" s="15">
        <v>1.4559183659697115</v>
      </c>
      <c r="EP14" s="15">
        <v>8.2295337797034716</v>
      </c>
    </row>
    <row r="15" spans="1:146">
      <c r="A15" s="12" t="s">
        <v>80</v>
      </c>
      <c r="B15" s="15">
        <v>4.4987886405959019</v>
      </c>
      <c r="C15" s="15">
        <v>12.678599809493535</v>
      </c>
      <c r="D15" s="15">
        <v>21.087469495047905</v>
      </c>
      <c r="E15" s="15">
        <v>8.2787200382080979</v>
      </c>
      <c r="F15" s="15">
        <v>15.501846495432607</v>
      </c>
      <c r="G15" s="15">
        <v>8.9754579143500113</v>
      </c>
      <c r="H15" s="15"/>
      <c r="I15" s="15"/>
      <c r="J15" s="15">
        <v>51.079594332009556</v>
      </c>
      <c r="K15" s="15">
        <v>4.5974722984443748</v>
      </c>
      <c r="L15" s="15">
        <v>19.961233790463993</v>
      </c>
      <c r="M15" s="15">
        <v>17.23511349627918</v>
      </c>
      <c r="N15" s="15">
        <v>35.795256867530192</v>
      </c>
      <c r="O15" s="15"/>
      <c r="P15" s="15">
        <v>49.764183357140688</v>
      </c>
      <c r="Q15" s="15"/>
      <c r="R15" s="15">
        <v>70.860336891092118</v>
      </c>
      <c r="S15" s="15">
        <v>9.4399750456833456</v>
      </c>
      <c r="T15" s="15"/>
      <c r="U15" s="15"/>
      <c r="V15" s="15"/>
      <c r="W15" s="15"/>
      <c r="X15" s="15">
        <v>4.393976280596319</v>
      </c>
      <c r="Y15" s="15">
        <v>0.76895448224906793</v>
      </c>
      <c r="Z15" s="15">
        <v>5.7597069810194617</v>
      </c>
      <c r="AA15" s="15">
        <v>39.690416534346987</v>
      </c>
      <c r="AB15" s="15">
        <v>31.040769074755815</v>
      </c>
      <c r="AC15" s="15">
        <v>60.747234407609163</v>
      </c>
      <c r="AD15" s="15">
        <v>1.5894637385690564</v>
      </c>
      <c r="AE15" s="15"/>
      <c r="AF15" s="15"/>
      <c r="AG15" s="15"/>
      <c r="AI15" s="15">
        <v>23.650110876792983</v>
      </c>
      <c r="AJ15" s="15">
        <v>33.684124070267657</v>
      </c>
      <c r="AK15" s="15">
        <v>63.262408485143709</v>
      </c>
      <c r="AL15" s="15">
        <v>77.07025021350816</v>
      </c>
      <c r="AM15" s="15">
        <v>37.049274784683767</v>
      </c>
      <c r="AN15" s="15">
        <v>81.605840172159731</v>
      </c>
      <c r="AO15" s="15"/>
      <c r="AP15" s="15">
        <v>1.7268616246731217</v>
      </c>
      <c r="AQ15" s="15">
        <v>130.17368335795223</v>
      </c>
      <c r="AR15" s="15">
        <v>43.987247054361092</v>
      </c>
      <c r="AS15" s="15">
        <v>32.467080308661764</v>
      </c>
      <c r="AT15" s="15">
        <v>51.705340488837543</v>
      </c>
      <c r="AU15" s="15">
        <v>58.106000876040298</v>
      </c>
      <c r="AV15" s="15">
        <v>1.0449917130143245</v>
      </c>
      <c r="AW15" s="15">
        <v>100.81074579065739</v>
      </c>
      <c r="AX15" s="15"/>
      <c r="AY15" s="15">
        <v>86.607078422445909</v>
      </c>
      <c r="AZ15" s="15">
        <v>24.382021994490756</v>
      </c>
      <c r="BA15" s="15">
        <v>0.30487588933604148</v>
      </c>
      <c r="BB15" s="15">
        <v>0.9644724983275722</v>
      </c>
      <c r="BC15" s="15">
        <v>2.7355362803739323</v>
      </c>
      <c r="BD15" s="15">
        <v>1.4536086640413841</v>
      </c>
      <c r="BE15" s="15">
        <v>22.526027580916661</v>
      </c>
      <c r="BF15" s="15">
        <v>17.76003935758666</v>
      </c>
      <c r="BG15" s="15">
        <v>22.140293018980532</v>
      </c>
      <c r="BH15" s="15">
        <v>117.00603377735588</v>
      </c>
      <c r="BI15" s="15">
        <v>25.642533239614462</v>
      </c>
      <c r="BJ15" s="15">
        <v>160.31009393036038</v>
      </c>
      <c r="BK15" s="15">
        <v>23.445580534938021</v>
      </c>
      <c r="BL15" s="15"/>
      <c r="BM15" s="15">
        <v>2.4310168792466582</v>
      </c>
      <c r="BN15" s="15"/>
      <c r="BP15" s="15">
        <v>27.262219650223681</v>
      </c>
      <c r="BQ15" s="15"/>
      <c r="BR15" s="15"/>
      <c r="BS15" s="15">
        <v>20.703905587123646</v>
      </c>
      <c r="BT15" s="15">
        <v>15.4</v>
      </c>
      <c r="BU15" s="15"/>
      <c r="BV15" s="15"/>
      <c r="BW15" s="15">
        <v>53.405912382059938</v>
      </c>
      <c r="BX15" s="15"/>
      <c r="BY15" s="15">
        <v>66.644209581761302</v>
      </c>
      <c r="BZ15" s="15">
        <v>67.59553281612024</v>
      </c>
      <c r="CA15" s="15"/>
      <c r="CB15" s="15">
        <v>93.243226331268389</v>
      </c>
      <c r="CC15" s="15"/>
      <c r="CD15" s="15">
        <v>5.4695155077044646</v>
      </c>
      <c r="CE15" s="15"/>
      <c r="CF15" s="15">
        <v>28.997251589188455</v>
      </c>
      <c r="CG15" s="15">
        <v>20.249488179067217</v>
      </c>
      <c r="CH15" s="15">
        <v>24.387218654606841</v>
      </c>
      <c r="CI15" s="15">
        <v>58.395864067587546</v>
      </c>
      <c r="CJ15" s="15"/>
      <c r="CK15" s="15">
        <v>56.496649216145912</v>
      </c>
      <c r="CL15" s="15"/>
      <c r="CM15" s="15"/>
      <c r="CN15" s="15"/>
      <c r="CO15" s="15">
        <v>68.901800393563889</v>
      </c>
      <c r="CP15" s="15">
        <v>46.092335089098846</v>
      </c>
      <c r="CQ15" s="15">
        <v>5.0572201443703007</v>
      </c>
      <c r="CR15" s="15"/>
      <c r="CS15" s="15"/>
      <c r="CT15" s="15"/>
      <c r="CU15" s="15"/>
      <c r="CV15" s="37"/>
      <c r="CW15" s="15">
        <v>3.8854748603351954</v>
      </c>
      <c r="CX15" s="15">
        <v>8.023179068608993</v>
      </c>
      <c r="CY15" s="15">
        <v>6.0874985378453692</v>
      </c>
      <c r="CZ15" s="15">
        <v>8.5115395726737457</v>
      </c>
      <c r="DA15" s="15">
        <v>3.9801106987187662</v>
      </c>
      <c r="DB15" s="15">
        <v>9.2020919185043368</v>
      </c>
      <c r="DC15" s="15">
        <v>2.8892070253715127</v>
      </c>
      <c r="DD15" s="15">
        <v>2.3964343090258891</v>
      </c>
      <c r="DE15" s="15">
        <v>279.87281446037298</v>
      </c>
      <c r="DF15" s="15">
        <v>2.2337505113530924</v>
      </c>
      <c r="DG15" s="15">
        <v>3.3078717976012073</v>
      </c>
      <c r="DH15" s="15">
        <v>15.841320118706978</v>
      </c>
      <c r="DI15" s="15">
        <v>1.5560436059779033</v>
      </c>
      <c r="DJ15" s="15">
        <v>1.6564985992810848</v>
      </c>
      <c r="DK15" s="15">
        <v>32.479900018134572</v>
      </c>
      <c r="DL15" s="15">
        <v>5.3124095780481211</v>
      </c>
      <c r="DM15" s="15">
        <v>27.430557101185354</v>
      </c>
      <c r="DN15" s="15">
        <v>4.7170623540488652</v>
      </c>
      <c r="DO15" s="15">
        <v>6.3894529010052006E-2</v>
      </c>
      <c r="DP15" s="15">
        <v>3.8974669980618937</v>
      </c>
      <c r="DQ15" s="15">
        <v>6.421274906150737</v>
      </c>
      <c r="DR15" s="15">
        <v>12.574823851335907</v>
      </c>
      <c r="DS15" s="15">
        <v>3.0183167379011966</v>
      </c>
      <c r="DT15" s="15">
        <v>10.369592040834881</v>
      </c>
      <c r="DU15" s="15">
        <v>4.6732499999999995</v>
      </c>
      <c r="DV15" s="15">
        <v>295.64765572968787</v>
      </c>
      <c r="DW15" s="15">
        <v>6.6093276195217943</v>
      </c>
      <c r="DX15" s="15">
        <v>61.644255271296508</v>
      </c>
      <c r="DY15" s="15">
        <v>8.0664658680813215</v>
      </c>
      <c r="DZ15" s="15">
        <v>2.8540955380311455</v>
      </c>
      <c r="EA15" s="15">
        <v>10.593686431715881</v>
      </c>
      <c r="EB15" s="15">
        <v>3.1254708243000717</v>
      </c>
      <c r="ED15" s="16">
        <v>35674</v>
      </c>
      <c r="EE15" s="15">
        <v>14.202387940216822</v>
      </c>
      <c r="EF15" s="15">
        <v>57.132544642673231</v>
      </c>
      <c r="EG15" s="15">
        <v>34.678565887083764</v>
      </c>
      <c r="EH15" s="15">
        <v>16.204464559388214</v>
      </c>
      <c r="EI15" s="15">
        <v>122.21796302936202</v>
      </c>
      <c r="EK15" s="16">
        <v>35674</v>
      </c>
      <c r="EL15" s="15">
        <v>1.1110313016751578</v>
      </c>
      <c r="EM15" s="15">
        <v>3.181379444709302</v>
      </c>
      <c r="EN15" s="15">
        <v>2.3919516306468296</v>
      </c>
      <c r="EO15" s="15">
        <v>1.4253698017573266</v>
      </c>
      <c r="EP15" s="15">
        <v>8.109732178788617</v>
      </c>
    </row>
    <row r="16" spans="1:146">
      <c r="A16" s="12" t="s">
        <v>81</v>
      </c>
      <c r="B16" s="15">
        <v>4.8396694139194132</v>
      </c>
      <c r="C16" s="15">
        <v>12.534962592782817</v>
      </c>
      <c r="D16" s="15">
        <v>22.065714355022703</v>
      </c>
      <c r="E16" s="15">
        <v>8.5324809493848157</v>
      </c>
      <c r="F16" s="15">
        <v>15.434778193705739</v>
      </c>
      <c r="G16" s="15">
        <v>8.0122819407576991</v>
      </c>
      <c r="H16" s="15"/>
      <c r="I16" s="15"/>
      <c r="J16" s="15">
        <v>50.594101012101959</v>
      </c>
      <c r="K16" s="15">
        <v>4.848368226600984</v>
      </c>
      <c r="L16" s="15">
        <v>20.515968012129111</v>
      </c>
      <c r="M16" s="15">
        <v>18.403162172336248</v>
      </c>
      <c r="N16" s="15">
        <v>36.203212729942386</v>
      </c>
      <c r="O16" s="15"/>
      <c r="P16" s="15">
        <v>49.933571069321168</v>
      </c>
      <c r="Q16" s="15"/>
      <c r="R16" s="15">
        <v>71.116990427285813</v>
      </c>
      <c r="S16" s="15">
        <v>8.8143441066069208</v>
      </c>
      <c r="T16" s="15"/>
      <c r="U16" s="15"/>
      <c r="V16" s="15"/>
      <c r="W16" s="15"/>
      <c r="X16" s="15">
        <v>4.4470279764464475</v>
      </c>
      <c r="Y16" s="15">
        <v>0.79011258618831959</v>
      </c>
      <c r="Z16" s="15">
        <v>6.1313009797949078</v>
      </c>
      <c r="AA16" s="15">
        <v>39.60531236799126</v>
      </c>
      <c r="AB16" s="15">
        <v>31.374644589579848</v>
      </c>
      <c r="AC16" s="15">
        <v>60.479416429067292</v>
      </c>
      <c r="AD16" s="15">
        <v>1.8911351022414775</v>
      </c>
      <c r="AE16" s="15"/>
      <c r="AF16" s="15"/>
      <c r="AG16" s="15"/>
      <c r="AI16" s="15">
        <v>24.308058875796089</v>
      </c>
      <c r="AJ16" s="15">
        <v>34.983179093551129</v>
      </c>
      <c r="AK16" s="15">
        <v>66.197143065068104</v>
      </c>
      <c r="AL16" s="15">
        <v>79.432622274471143</v>
      </c>
      <c r="AM16" s="15">
        <v>38.847882725217332</v>
      </c>
      <c r="AN16" s="15">
        <v>82.196716021722708</v>
      </c>
      <c r="AO16" s="15"/>
      <c r="AP16" s="15">
        <v>2.3121329235077437</v>
      </c>
      <c r="AQ16" s="15">
        <v>124.72807543316755</v>
      </c>
      <c r="AR16" s="15">
        <v>44.707976401767596</v>
      </c>
      <c r="AS16" s="15">
        <v>33.369359231589279</v>
      </c>
      <c r="AT16" s="15">
        <v>55.209486517008742</v>
      </c>
      <c r="AU16" s="15">
        <v>58.999887803236135</v>
      </c>
      <c r="AV16" s="15">
        <v>0.95335031471087461</v>
      </c>
      <c r="AW16" s="15">
        <v>107.17455624686116</v>
      </c>
      <c r="AX16" s="15"/>
      <c r="AY16" s="15">
        <v>86.9207660777938</v>
      </c>
      <c r="AZ16" s="15">
        <v>22.651914598764606</v>
      </c>
      <c r="BA16" s="15">
        <v>0.26857943449418786</v>
      </c>
      <c r="BB16" s="15">
        <v>0.82287272372760423</v>
      </c>
      <c r="BC16" s="15">
        <v>3.0711217117567244</v>
      </c>
      <c r="BD16" s="15">
        <v>1.7117224532930588</v>
      </c>
      <c r="BE16" s="15">
        <v>22.39723350089341</v>
      </c>
      <c r="BF16" s="15">
        <v>18.248714262756561</v>
      </c>
      <c r="BG16" s="15">
        <v>23.568699020205088</v>
      </c>
      <c r="BH16" s="15">
        <v>116.90021282835701</v>
      </c>
      <c r="BI16" s="15">
        <v>25.9183451554259</v>
      </c>
      <c r="BJ16" s="15">
        <v>172.52645791890552</v>
      </c>
      <c r="BK16" s="15">
        <v>25.78186403191868</v>
      </c>
      <c r="BL16" s="15"/>
      <c r="BM16" s="15">
        <v>2.5541916790172219</v>
      </c>
      <c r="BN16" s="15"/>
      <c r="BP16" s="15">
        <v>27.424701080622569</v>
      </c>
      <c r="BQ16" s="15"/>
      <c r="BR16" s="15"/>
      <c r="BS16" s="15">
        <v>20.527641563518081</v>
      </c>
      <c r="BT16" s="15">
        <v>15.6</v>
      </c>
      <c r="BU16" s="15"/>
      <c r="BV16" s="15"/>
      <c r="BW16" s="15">
        <v>54.004125847112448</v>
      </c>
      <c r="BX16" s="15"/>
      <c r="BY16" s="15">
        <v>63.042868009272667</v>
      </c>
      <c r="BZ16" s="15">
        <v>68.145206283457185</v>
      </c>
      <c r="CA16" s="15"/>
      <c r="CB16" s="15">
        <v>90.792304277623572</v>
      </c>
      <c r="CC16" s="15"/>
      <c r="CD16" s="15">
        <v>5.6972463929086574</v>
      </c>
      <c r="CE16" s="15"/>
      <c r="CF16" s="15">
        <v>29.298109568152643</v>
      </c>
      <c r="CG16" s="15">
        <v>18.798146116416692</v>
      </c>
      <c r="CH16" s="15">
        <v>24.136227309020207</v>
      </c>
      <c r="CI16" s="15">
        <v>58.457168594947632</v>
      </c>
      <c r="CJ16" s="15"/>
      <c r="CK16" s="15">
        <v>56.890575562266186</v>
      </c>
      <c r="CL16" s="15"/>
      <c r="CM16" s="15">
        <v>58.900687517386643</v>
      </c>
      <c r="CN16" s="15"/>
      <c r="CO16" s="15">
        <v>68.861139586881592</v>
      </c>
      <c r="CP16" s="15">
        <v>45.548484867943671</v>
      </c>
      <c r="CQ16" s="15">
        <v>6.911158713545392</v>
      </c>
      <c r="CR16" s="15"/>
      <c r="CS16" s="15">
        <v>12.325926666638889</v>
      </c>
      <c r="CT16" s="15"/>
      <c r="CU16" s="15"/>
      <c r="CV16" s="37"/>
      <c r="CW16" s="15">
        <v>4.1034798534798531</v>
      </c>
      <c r="CX16" s="15">
        <v>8.097628267945538</v>
      </c>
      <c r="CY16" s="15">
        <v>6.829555668450201</v>
      </c>
      <c r="CZ16" s="15">
        <v>8.2447863002116293</v>
      </c>
      <c r="DA16" s="15">
        <v>3.9384905743226071</v>
      </c>
      <c r="DB16" s="15">
        <v>10.441958059691148</v>
      </c>
      <c r="DC16" s="15">
        <v>2.6728953272690168</v>
      </c>
      <c r="DD16" s="15">
        <v>1.7296142242083579</v>
      </c>
      <c r="DE16" s="15">
        <v>269.37439324498234</v>
      </c>
      <c r="DF16" s="15">
        <v>2.5705864242248557</v>
      </c>
      <c r="DG16" s="15">
        <v>3.4726399762532001</v>
      </c>
      <c r="DH16" s="15">
        <v>18.72339611968853</v>
      </c>
      <c r="DI16" s="15">
        <v>2.3795497776594914</v>
      </c>
      <c r="DJ16" s="15">
        <v>1.1298938246384183</v>
      </c>
      <c r="DK16" s="15">
        <v>53.58889682298566</v>
      </c>
      <c r="DL16" s="15">
        <v>4.9736724624615221</v>
      </c>
      <c r="DM16" s="15">
        <v>28.046679330366167</v>
      </c>
      <c r="DN16" s="15">
        <v>4.4302428986326987</v>
      </c>
      <c r="DO16" s="15">
        <v>3.852476489451076E-2</v>
      </c>
      <c r="DP16" s="15">
        <v>2.4415825111855933</v>
      </c>
      <c r="DQ16" s="15">
        <v>7.0024166944908179</v>
      </c>
      <c r="DR16" s="15">
        <v>13.358752422589806</v>
      </c>
      <c r="DS16" s="15">
        <v>2.7161585287015715</v>
      </c>
      <c r="DT16" s="15">
        <v>9.6721343086760712</v>
      </c>
      <c r="DU16" s="15">
        <v>6.0511007268669976</v>
      </c>
      <c r="DV16" s="15">
        <v>322.40530180729206</v>
      </c>
      <c r="DW16" s="15">
        <v>6.8669916971148588</v>
      </c>
      <c r="DX16" s="15">
        <v>72.022358209969184</v>
      </c>
      <c r="DY16" s="15">
        <v>8.4165695931431124</v>
      </c>
      <c r="DZ16" s="15">
        <v>2.91398652596992</v>
      </c>
      <c r="EA16" s="15">
        <v>10.569747401261976</v>
      </c>
      <c r="EB16" s="15">
        <v>3.4686481159950251</v>
      </c>
      <c r="ED16" s="16">
        <v>35765</v>
      </c>
      <c r="EE16" s="15">
        <v>14.392969289709251</v>
      </c>
      <c r="EF16" s="15">
        <v>58.974392119621257</v>
      </c>
      <c r="EG16" s="15">
        <v>34.591413750716228</v>
      </c>
      <c r="EH16" s="15">
        <v>17.708860983427236</v>
      </c>
      <c r="EI16" s="15">
        <v>125.66763614347397</v>
      </c>
      <c r="EK16" s="16">
        <v>35765</v>
      </c>
      <c r="EL16" s="15">
        <v>0.94887371430117518</v>
      </c>
      <c r="EM16" s="15">
        <v>2.9234211568700701</v>
      </c>
      <c r="EN16" s="15">
        <v>2.3124318532468666</v>
      </c>
      <c r="EO16" s="15">
        <v>1.3881449352209276</v>
      </c>
      <c r="EP16" s="15">
        <v>7.5728716596390404</v>
      </c>
    </row>
    <row r="17" spans="1:146">
      <c r="A17" s="12" t="s">
        <v>82</v>
      </c>
      <c r="B17" s="15">
        <v>5.1885900664113391</v>
      </c>
      <c r="C17" s="15">
        <v>12.565024523239524</v>
      </c>
      <c r="D17" s="15">
        <v>22.710896523442919</v>
      </c>
      <c r="E17" s="15">
        <v>8.4836754437999549</v>
      </c>
      <c r="F17" s="15">
        <v>15.388046807136391</v>
      </c>
      <c r="G17" s="15">
        <v>8.2711909498453391</v>
      </c>
      <c r="H17" s="15"/>
      <c r="I17" s="15"/>
      <c r="J17" s="15">
        <v>51.102547572098601</v>
      </c>
      <c r="K17" s="15">
        <v>4.647945840042877</v>
      </c>
      <c r="L17" s="15">
        <v>21.730536697684158</v>
      </c>
      <c r="M17" s="15">
        <v>23.137985257263889</v>
      </c>
      <c r="N17" s="15">
        <v>35.288980025822127</v>
      </c>
      <c r="O17" s="15"/>
      <c r="P17" s="15">
        <v>47.888430324586167</v>
      </c>
      <c r="Q17" s="15"/>
      <c r="R17" s="15">
        <v>69.903053503355537</v>
      </c>
      <c r="S17" s="15">
        <v>8.887672273302476</v>
      </c>
      <c r="T17" s="15"/>
      <c r="U17" s="15"/>
      <c r="V17" s="15"/>
      <c r="W17" s="15"/>
      <c r="X17" s="15">
        <v>4.8683401254957213</v>
      </c>
      <c r="Y17" s="15">
        <v>0.62718955270566157</v>
      </c>
      <c r="Z17" s="15">
        <v>8.0688819989584744</v>
      </c>
      <c r="AA17" s="15">
        <v>39.04375983767298</v>
      </c>
      <c r="AB17" s="15">
        <v>32.434029377078971</v>
      </c>
      <c r="AC17" s="15">
        <v>59.110497491446687</v>
      </c>
      <c r="AD17" s="15">
        <v>1.8057089825668493</v>
      </c>
      <c r="AE17" s="15"/>
      <c r="AF17" s="15"/>
      <c r="AG17" s="15"/>
      <c r="AI17" s="15">
        <v>24.250879947143886</v>
      </c>
      <c r="AJ17" s="15">
        <v>36.442225601415544</v>
      </c>
      <c r="AK17" s="15">
        <v>68.132689570328765</v>
      </c>
      <c r="AL17" s="15">
        <v>78.978270332400129</v>
      </c>
      <c r="AM17" s="15">
        <v>38.614764978348589</v>
      </c>
      <c r="AN17" s="15">
        <v>79.896244058751364</v>
      </c>
      <c r="AO17" s="15"/>
      <c r="AP17" s="15">
        <v>2.1669706885136706</v>
      </c>
      <c r="AQ17" s="15">
        <v>122.11353052892775</v>
      </c>
      <c r="AR17" s="15">
        <v>44.678262683955843</v>
      </c>
      <c r="AS17" s="15">
        <v>35.344863324584786</v>
      </c>
      <c r="AT17" s="15">
        <v>69.413955771791677</v>
      </c>
      <c r="AU17" s="15">
        <v>58.996924128503075</v>
      </c>
      <c r="AV17" s="15">
        <v>1.0363873187479933</v>
      </c>
      <c r="AW17" s="15">
        <v>107.47501717346313</v>
      </c>
      <c r="AX17" s="15"/>
      <c r="AY17" s="15">
        <v>85.437065392990107</v>
      </c>
      <c r="AZ17" s="15">
        <v>22.845145650266321</v>
      </c>
      <c r="BA17" s="15">
        <v>0.24001135711786753</v>
      </c>
      <c r="BB17" s="15">
        <v>0.79657019929543527</v>
      </c>
      <c r="BC17" s="15">
        <v>3.1802964502691276</v>
      </c>
      <c r="BD17" s="15">
        <v>1.4954605189440024</v>
      </c>
      <c r="BE17" s="15">
        <v>23.540260152324809</v>
      </c>
      <c r="BF17" s="15">
        <v>18.298991241789174</v>
      </c>
      <c r="BG17" s="15">
        <v>26.093928771192164</v>
      </c>
      <c r="BH17" s="15">
        <v>112.846908293371</v>
      </c>
      <c r="BI17" s="15">
        <v>26.793494529514078</v>
      </c>
      <c r="BJ17" s="15">
        <v>158.85970482202015</v>
      </c>
      <c r="BK17" s="15">
        <v>26.355541190070895</v>
      </c>
      <c r="BL17" s="15"/>
      <c r="BM17" s="15">
        <v>2.4898715728550509</v>
      </c>
      <c r="BN17" s="15"/>
      <c r="BP17" s="15">
        <v>27.705267547769953</v>
      </c>
      <c r="BQ17" s="15">
        <v>41.154238840145233</v>
      </c>
      <c r="BR17" s="15"/>
      <c r="BS17" s="15">
        <v>20.540350859881762</v>
      </c>
      <c r="BT17" s="15">
        <v>15.8</v>
      </c>
      <c r="BU17" s="15"/>
      <c r="BV17" s="15">
        <v>65.705018073856124</v>
      </c>
      <c r="BW17" s="15">
        <v>51.401239290019184</v>
      </c>
      <c r="BX17" s="15"/>
      <c r="BY17" s="15">
        <v>61.227844120224745</v>
      </c>
      <c r="BZ17" s="15">
        <v>68.268458661636501</v>
      </c>
      <c r="CA17" s="15"/>
      <c r="CB17" s="15">
        <v>90.392885623148786</v>
      </c>
      <c r="CC17" s="15"/>
      <c r="CD17" s="15">
        <v>6.1902245905833668</v>
      </c>
      <c r="CE17" s="15"/>
      <c r="CF17" s="15">
        <v>28.021416667198782</v>
      </c>
      <c r="CG17" s="15">
        <v>19.522994865436644</v>
      </c>
      <c r="CH17" s="15">
        <v>23.628891687712297</v>
      </c>
      <c r="CI17" s="15">
        <v>58.735957107611505</v>
      </c>
      <c r="CJ17" s="15"/>
      <c r="CK17" s="15">
        <v>55.228927906951377</v>
      </c>
      <c r="CL17" s="15"/>
      <c r="CM17" s="15">
        <v>86.138528307788548</v>
      </c>
      <c r="CN17" s="15"/>
      <c r="CO17" s="15">
        <v>70.786540095002152</v>
      </c>
      <c r="CP17" s="15">
        <v>44.806780436369948</v>
      </c>
      <c r="CQ17" s="15">
        <v>5.8798526198821124</v>
      </c>
      <c r="CR17" s="15"/>
      <c r="CS17" s="15">
        <v>11.627078554024594</v>
      </c>
      <c r="CT17" s="15"/>
      <c r="CU17" s="15"/>
      <c r="CV17" s="37"/>
      <c r="CW17" s="15">
        <v>4.3852039042733599</v>
      </c>
      <c r="CX17" s="15">
        <v>9.050711230724918</v>
      </c>
      <c r="CY17" s="15">
        <v>6.3999882554278544</v>
      </c>
      <c r="CZ17" s="15">
        <v>8.0929315313826304</v>
      </c>
      <c r="DA17" s="15">
        <v>3.9489093021036457</v>
      </c>
      <c r="DB17" s="15">
        <v>7.6777716461158398</v>
      </c>
      <c r="DC17" s="15">
        <v>2.9850978101175469</v>
      </c>
      <c r="DD17" s="15">
        <v>1.6551539994540028</v>
      </c>
      <c r="DE17" s="15">
        <v>228.74259760629545</v>
      </c>
      <c r="DF17" s="15">
        <v>1.5795677108568191</v>
      </c>
      <c r="DG17" s="15">
        <v>3.1939216591672723</v>
      </c>
      <c r="DH17" s="15">
        <v>26.748796322574805</v>
      </c>
      <c r="DI17" s="15">
        <v>2.0079630075843631</v>
      </c>
      <c r="DJ17" s="15">
        <v>1.3945974900557272</v>
      </c>
      <c r="DK17" s="15">
        <v>36.559109425908609</v>
      </c>
      <c r="DL17" s="15">
        <v>8.9898970864872076</v>
      </c>
      <c r="DM17" s="15">
        <v>23.006168306652956</v>
      </c>
      <c r="DN17" s="15">
        <v>4.3910596959320207</v>
      </c>
      <c r="DO17" s="15">
        <v>3.587822809929276E-2</v>
      </c>
      <c r="DP17" s="15">
        <v>2.3548046462398209</v>
      </c>
      <c r="DQ17" s="15">
        <v>7.4006508086297229</v>
      </c>
      <c r="DR17" s="15">
        <v>11.712347501291891</v>
      </c>
      <c r="DS17" s="15">
        <v>2.8822947217413</v>
      </c>
      <c r="DT17" s="15">
        <v>9.613603880797001</v>
      </c>
      <c r="DU17" s="15">
        <v>2.4226130489710109</v>
      </c>
      <c r="DV17" s="15">
        <v>266.03695195112044</v>
      </c>
      <c r="DW17" s="15">
        <v>6.560615105422765</v>
      </c>
      <c r="DX17" s="15">
        <v>51.361024392077901</v>
      </c>
      <c r="DY17" s="15">
        <v>9.156047624030542</v>
      </c>
      <c r="DZ17" s="15">
        <v>2.7024218324931248</v>
      </c>
      <c r="EA17" s="15">
        <v>10.26462397958954</v>
      </c>
      <c r="EB17" s="15">
        <v>3.0556837052730987</v>
      </c>
      <c r="ED17" s="16">
        <v>35855</v>
      </c>
      <c r="EE17" s="15">
        <v>14.544718490859363</v>
      </c>
      <c r="EF17" s="15">
        <v>59.32439307562047</v>
      </c>
      <c r="EG17" s="15">
        <v>35.984218899178764</v>
      </c>
      <c r="EH17" s="15">
        <v>15.429270781453512</v>
      </c>
      <c r="EI17" s="15">
        <v>125.2826012471121</v>
      </c>
      <c r="EK17" s="16">
        <v>35855</v>
      </c>
      <c r="EL17" s="15">
        <v>1.0058856648037946</v>
      </c>
      <c r="EM17" s="15">
        <v>3.057801748750212</v>
      </c>
      <c r="EN17" s="15">
        <v>2.4104320303904521</v>
      </c>
      <c r="EO17" s="15">
        <v>1.2385939244180684</v>
      </c>
      <c r="EP17" s="15">
        <v>7.7127133683625271</v>
      </c>
    </row>
    <row r="18" spans="1:146">
      <c r="A18" s="12" t="s">
        <v>83</v>
      </c>
      <c r="B18" s="15">
        <v>5.3816051100240845</v>
      </c>
      <c r="C18" s="15">
        <v>12.443620098428802</v>
      </c>
      <c r="D18" s="15">
        <v>23.454112319135763</v>
      </c>
      <c r="E18" s="15">
        <v>8.645929663511227</v>
      </c>
      <c r="F18" s="15">
        <v>15.487913166702986</v>
      </c>
      <c r="G18" s="15">
        <v>8.1414162593526811</v>
      </c>
      <c r="H18" s="15"/>
      <c r="I18" s="15"/>
      <c r="J18" s="15">
        <v>52.857906492812283</v>
      </c>
      <c r="K18" s="15">
        <v>4.5370548061242948</v>
      </c>
      <c r="L18" s="15">
        <v>21.161001800294013</v>
      </c>
      <c r="M18" s="15">
        <v>30.372236884252303</v>
      </c>
      <c r="N18" s="15">
        <v>35.868933685967008</v>
      </c>
      <c r="O18" s="15"/>
      <c r="P18" s="15">
        <v>47.070943299026361</v>
      </c>
      <c r="Q18" s="15"/>
      <c r="R18" s="15">
        <v>69.262912447998787</v>
      </c>
      <c r="S18" s="15">
        <v>8.7251694328271761</v>
      </c>
      <c r="T18" s="15"/>
      <c r="U18" s="15"/>
      <c r="V18" s="15"/>
      <c r="W18" s="15"/>
      <c r="X18" s="15">
        <v>5.2834407135518786</v>
      </c>
      <c r="Y18" s="15">
        <v>0.62503354418248025</v>
      </c>
      <c r="Z18" s="15">
        <v>8.5033523393957182</v>
      </c>
      <c r="AA18" s="15">
        <v>39.359342739275931</v>
      </c>
      <c r="AB18" s="15">
        <v>33.234796952955357</v>
      </c>
      <c r="AC18" s="15">
        <v>58.654936968050578</v>
      </c>
      <c r="AD18" s="15">
        <v>1.8898482933268135</v>
      </c>
      <c r="AE18" s="15"/>
      <c r="AF18" s="15"/>
      <c r="AG18" s="15"/>
      <c r="AI18" s="15">
        <v>24.47063972617212</v>
      </c>
      <c r="AJ18" s="15">
        <v>36.674803258821591</v>
      </c>
      <c r="AK18" s="15">
        <v>70.362336957407294</v>
      </c>
      <c r="AL18" s="15">
        <v>80.488766309270048</v>
      </c>
      <c r="AM18" s="15">
        <v>38.732208296346869</v>
      </c>
      <c r="AN18" s="15">
        <v>76.795253401073793</v>
      </c>
      <c r="AO18" s="15"/>
      <c r="AP18" s="15">
        <v>2.0621526649059847</v>
      </c>
      <c r="AQ18" s="15">
        <v>121.45684063364138</v>
      </c>
      <c r="AR18" s="15">
        <v>46.0713230684199</v>
      </c>
      <c r="AS18" s="15">
        <v>34.418511003568177</v>
      </c>
      <c r="AT18" s="15">
        <v>91.116710652756908</v>
      </c>
      <c r="AU18" s="15">
        <v>60.231102104181865</v>
      </c>
      <c r="AV18" s="15">
        <v>0.90175432726550575</v>
      </c>
      <c r="AW18" s="15">
        <v>107.68539259936104</v>
      </c>
      <c r="AX18" s="15"/>
      <c r="AY18" s="15">
        <v>84.654670769776288</v>
      </c>
      <c r="AZ18" s="15">
        <v>23.078125826040765</v>
      </c>
      <c r="BA18" s="15">
        <v>0.2260149467846414</v>
      </c>
      <c r="BB18" s="15">
        <v>1.1249001390982556</v>
      </c>
      <c r="BC18" s="15">
        <v>3.5584033104573898</v>
      </c>
      <c r="BD18" s="15">
        <v>1.5551024933832136</v>
      </c>
      <c r="BE18" s="15">
        <v>24.652131155320923</v>
      </c>
      <c r="BF18" s="15">
        <v>19.305347901092581</v>
      </c>
      <c r="BG18" s="15">
        <v>28.842465715752422</v>
      </c>
      <c r="BH18" s="15">
        <v>112.43271634541117</v>
      </c>
      <c r="BI18" s="15">
        <v>27.455002275413154</v>
      </c>
      <c r="BJ18" s="15">
        <v>161.69789638270717</v>
      </c>
      <c r="BK18" s="15">
        <v>27.527055396345244</v>
      </c>
      <c r="BL18" s="15"/>
      <c r="BM18" s="15">
        <v>2.7844125536569875</v>
      </c>
      <c r="BN18" s="15"/>
      <c r="BP18" s="15">
        <v>27.946180384398289</v>
      </c>
      <c r="BQ18" s="15">
        <v>43.091810525058236</v>
      </c>
      <c r="BR18" s="15">
        <v>10.372878125460952</v>
      </c>
      <c r="BS18" s="15">
        <v>20.609392505118109</v>
      </c>
      <c r="BT18" s="15">
        <v>16.2</v>
      </c>
      <c r="BU18" s="15"/>
      <c r="BV18" s="15">
        <v>65.705018073856124</v>
      </c>
      <c r="BW18" s="15">
        <v>49.063230679107967</v>
      </c>
      <c r="BX18" s="15"/>
      <c r="BY18" s="15">
        <v>60.890371611718997</v>
      </c>
      <c r="BZ18" s="15">
        <v>68.895008457119047</v>
      </c>
      <c r="CA18" s="15"/>
      <c r="CB18" s="15">
        <v>89.84512626485639</v>
      </c>
      <c r="CC18" s="15"/>
      <c r="CD18" s="15">
        <v>6.7948133481906456</v>
      </c>
      <c r="CE18" s="15"/>
      <c r="CF18" s="15">
        <v>28.797117692127472</v>
      </c>
      <c r="CG18" s="15">
        <v>19.972239001159153</v>
      </c>
      <c r="CH18" s="15">
        <v>23.149390386868699</v>
      </c>
      <c r="CI18" s="15">
        <v>59.001131332437105</v>
      </c>
      <c r="CJ18" s="15"/>
      <c r="CK18" s="15">
        <v>53.581586955992357</v>
      </c>
      <c r="CL18" s="15"/>
      <c r="CM18" s="15">
        <v>112.09660724554341</v>
      </c>
      <c r="CN18" s="15"/>
      <c r="CO18" s="15">
        <v>72.284171767933032</v>
      </c>
      <c r="CP18" s="15">
        <v>45.66399626471383</v>
      </c>
      <c r="CQ18" s="15">
        <v>9.6021779358622119</v>
      </c>
      <c r="CR18" s="15"/>
      <c r="CS18" s="15">
        <v>37.714500000000001</v>
      </c>
      <c r="CT18" s="15"/>
      <c r="CU18" s="15"/>
      <c r="CV18" s="37"/>
      <c r="CW18" s="15">
        <v>4.2561594040299786</v>
      </c>
      <c r="CX18" s="15">
        <v>9.1318068701725892</v>
      </c>
      <c r="CY18" s="15">
        <v>6.4545012061903773</v>
      </c>
      <c r="CZ18" s="15">
        <v>7.6344924624215871</v>
      </c>
      <c r="DA18" s="15">
        <v>3.9409909752639001</v>
      </c>
      <c r="DB18" s="15">
        <v>7.9454990238272236</v>
      </c>
      <c r="DC18" s="15">
        <v>3.6774050069884345</v>
      </c>
      <c r="DD18" s="15">
        <v>1.6322893058923027</v>
      </c>
      <c r="DE18" s="15">
        <v>216.37645792000325</v>
      </c>
      <c r="DF18" s="15">
        <v>2.2751759148315704</v>
      </c>
      <c r="DG18" s="15">
        <v>3.1812926112355782</v>
      </c>
      <c r="DH18" s="15">
        <v>40.86408870116886</v>
      </c>
      <c r="DI18" s="15">
        <v>2.4527226167875678</v>
      </c>
      <c r="DJ18" s="15">
        <v>1.3288537604683106</v>
      </c>
      <c r="DK18" s="15">
        <v>35.204849997500297</v>
      </c>
      <c r="DL18" s="15">
        <v>7.8103711770019508</v>
      </c>
      <c r="DM18" s="15">
        <v>24.935691038378003</v>
      </c>
      <c r="DN18" s="15">
        <v>4.5107954715296383</v>
      </c>
      <c r="DO18" s="15">
        <v>8.849932997750852E-2</v>
      </c>
      <c r="DP18" s="15">
        <v>3.8884715777127385</v>
      </c>
      <c r="DQ18" s="15">
        <v>8.6947258507416727</v>
      </c>
      <c r="DR18" s="15">
        <v>11.458206370062909</v>
      </c>
      <c r="DS18" s="15">
        <v>3.5280694681945075</v>
      </c>
      <c r="DT18" s="15">
        <v>9.6156390430487271</v>
      </c>
      <c r="DU18" s="15">
        <v>3.6184296164564387</v>
      </c>
      <c r="DV18" s="15">
        <v>265.80456380310665</v>
      </c>
      <c r="DW18" s="15">
        <v>7.8499731526306737</v>
      </c>
      <c r="DX18" s="15">
        <v>50.850982391358258</v>
      </c>
      <c r="DY18" s="15">
        <v>9.6980509909809278</v>
      </c>
      <c r="DZ18" s="15">
        <v>2.4558492615918541</v>
      </c>
      <c r="EA18" s="15">
        <v>12.119524292649473</v>
      </c>
      <c r="EB18" s="15">
        <v>2.70254843901483</v>
      </c>
      <c r="ED18" s="16">
        <v>35947</v>
      </c>
      <c r="EE18" s="15">
        <v>14.798762089295845</v>
      </c>
      <c r="EF18" s="15">
        <v>60.844450394047989</v>
      </c>
      <c r="EG18" s="15">
        <v>37.610579746568959</v>
      </c>
      <c r="EH18" s="15">
        <v>15.637292596654264</v>
      </c>
      <c r="EI18" s="15">
        <v>128.89108482656707</v>
      </c>
      <c r="EK18" s="16">
        <v>35947</v>
      </c>
      <c r="EL18" s="15">
        <v>0.97804628652685444</v>
      </c>
      <c r="EM18" s="15">
        <v>3.0520340906751273</v>
      </c>
      <c r="EN18" s="15">
        <v>2.5013436787609007</v>
      </c>
      <c r="EO18" s="15">
        <v>1.1897133322962248</v>
      </c>
      <c r="EP18" s="15">
        <v>7.7211373882591063</v>
      </c>
    </row>
    <row r="19" spans="1:146">
      <c r="A19" s="12" t="s">
        <v>84</v>
      </c>
      <c r="B19" s="15">
        <v>5.7245987491859012</v>
      </c>
      <c r="C19" s="15">
        <v>12.654864423600218</v>
      </c>
      <c r="D19" s="15">
        <v>23.537452097473658</v>
      </c>
      <c r="E19" s="15">
        <v>8.9743760797175707</v>
      </c>
      <c r="F19" s="15">
        <v>15.889675362292476</v>
      </c>
      <c r="G19" s="15">
        <v>8.0747633427204555</v>
      </c>
      <c r="H19" s="15"/>
      <c r="I19" s="15"/>
      <c r="J19" s="15">
        <v>54.245346590994181</v>
      </c>
      <c r="K19" s="15">
        <v>4.5229641014784434</v>
      </c>
      <c r="L19" s="15">
        <v>21.083235101975191</v>
      </c>
      <c r="M19" s="15">
        <v>21.59930124735946</v>
      </c>
      <c r="N19" s="15">
        <v>35.771061577432725</v>
      </c>
      <c r="O19" s="15"/>
      <c r="P19" s="15">
        <v>46.009353403232709</v>
      </c>
      <c r="Q19" s="15"/>
      <c r="R19" s="15">
        <v>68.891341498148662</v>
      </c>
      <c r="S19" s="15">
        <v>8.6024012323683259</v>
      </c>
      <c r="T19" s="15"/>
      <c r="U19" s="15"/>
      <c r="V19" s="15"/>
      <c r="W19" s="15"/>
      <c r="X19" s="15">
        <v>5.8648194219140093</v>
      </c>
      <c r="Y19" s="15">
        <v>0.75551283501074296</v>
      </c>
      <c r="Z19" s="15">
        <v>9.0092747063973189</v>
      </c>
      <c r="AA19" s="15">
        <v>39.763877873890756</v>
      </c>
      <c r="AB19" s="15">
        <v>33.254345651171334</v>
      </c>
      <c r="AC19" s="15">
        <v>58.613178323536957</v>
      </c>
      <c r="AD19" s="15">
        <v>2.0556452790477535</v>
      </c>
      <c r="AE19" s="15"/>
      <c r="AF19" s="15"/>
      <c r="AG19" s="15"/>
      <c r="AI19" s="15">
        <v>24.902212520446323</v>
      </c>
      <c r="AJ19" s="15">
        <v>36.631838844959503</v>
      </c>
      <c r="AK19" s="15">
        <v>70.612356292420969</v>
      </c>
      <c r="AL19" s="15">
        <v>83.546418622903801</v>
      </c>
      <c r="AM19" s="15">
        <v>39.44486470982352</v>
      </c>
      <c r="AN19" s="15">
        <v>74.008225984611158</v>
      </c>
      <c r="AO19" s="15"/>
      <c r="AP19" s="15">
        <v>2.1825343139530093</v>
      </c>
      <c r="AQ19" s="15">
        <v>122.15112535377889</v>
      </c>
      <c r="AR19" s="15">
        <v>46.486882908268399</v>
      </c>
      <c r="AS19" s="15">
        <v>34.292022948462943</v>
      </c>
      <c r="AT19" s="15">
        <v>64.797903742078375</v>
      </c>
      <c r="AU19" s="15">
        <v>61.968627326474014</v>
      </c>
      <c r="AV19" s="15">
        <v>0.91341221491171143</v>
      </c>
      <c r="AW19" s="15">
        <v>111.88960306484701</v>
      </c>
      <c r="AX19" s="15"/>
      <c r="AY19" s="15">
        <v>84.200528497737267</v>
      </c>
      <c r="AZ19" s="15">
        <v>23.620057521829423</v>
      </c>
      <c r="BA19" s="15">
        <v>0.23187815849596485</v>
      </c>
      <c r="BB19" s="15">
        <v>1.2188899435032532</v>
      </c>
      <c r="BC19" s="15">
        <v>3.4016839213260841</v>
      </c>
      <c r="BD19" s="15">
        <v>1.5484259151466488</v>
      </c>
      <c r="BE19" s="15">
        <v>25.882670122470284</v>
      </c>
      <c r="BF19" s="15">
        <v>29.156319499415734</v>
      </c>
      <c r="BG19" s="15">
        <v>34.085385936803164</v>
      </c>
      <c r="BH19" s="15">
        <v>110.51383658186674</v>
      </c>
      <c r="BI19" s="15">
        <v>27.471151300026147</v>
      </c>
      <c r="BJ19" s="15">
        <v>158.98735698163966</v>
      </c>
      <c r="BK19" s="15">
        <v>24.044858109605041</v>
      </c>
      <c r="BL19" s="15"/>
      <c r="BM19" s="15">
        <v>2.9275612951049279</v>
      </c>
      <c r="BN19" s="15"/>
      <c r="BP19" s="15">
        <v>28.905142381268934</v>
      </c>
      <c r="BQ19" s="15">
        <v>43.87485193840638</v>
      </c>
      <c r="BR19" s="15">
        <v>10.490574921821654</v>
      </c>
      <c r="BS19" s="15">
        <v>20.641461474698978</v>
      </c>
      <c r="BT19" s="15">
        <v>17.600000000000001</v>
      </c>
      <c r="BU19" s="15"/>
      <c r="BV19" s="15">
        <v>65.705018073856124</v>
      </c>
      <c r="BW19" s="15">
        <v>46.951625438537981</v>
      </c>
      <c r="BX19" s="15"/>
      <c r="BY19" s="15">
        <v>60.010980252406128</v>
      </c>
      <c r="BZ19" s="15">
        <v>69.03330383017952</v>
      </c>
      <c r="CA19" s="15"/>
      <c r="CB19" s="15">
        <v>90.049143113727638</v>
      </c>
      <c r="CC19" s="15"/>
      <c r="CD19" s="15">
        <v>7.4401039858805467</v>
      </c>
      <c r="CE19" s="15"/>
      <c r="CF19" s="15">
        <v>28.235387195797337</v>
      </c>
      <c r="CG19" s="15">
        <v>20.678338523746557</v>
      </c>
      <c r="CH19" s="15">
        <v>22.695493923722658</v>
      </c>
      <c r="CI19" s="15">
        <v>59.253664754992585</v>
      </c>
      <c r="CJ19" s="15"/>
      <c r="CK19" s="15">
        <v>52.064399559757312</v>
      </c>
      <c r="CL19" s="15"/>
      <c r="CM19" s="15">
        <v>137.39684873157677</v>
      </c>
      <c r="CN19" s="15"/>
      <c r="CO19" s="15">
        <v>75.290033811683813</v>
      </c>
      <c r="CP19" s="15">
        <v>45.323563352695018</v>
      </c>
      <c r="CQ19" s="15">
        <v>10.649401433028261</v>
      </c>
      <c r="CR19" s="15"/>
      <c r="CS19" s="15">
        <v>42.125750000000004</v>
      </c>
      <c r="CT19" s="15"/>
      <c r="CU19" s="15"/>
      <c r="CV19" s="37"/>
      <c r="CW19" s="15">
        <v>4.254433312218783</v>
      </c>
      <c r="CX19" s="15">
        <v>7.9155695569356865</v>
      </c>
      <c r="CY19" s="15">
        <v>5.9709856735468847</v>
      </c>
      <c r="CZ19" s="15">
        <v>7.0761238961798112</v>
      </c>
      <c r="DA19" s="15">
        <v>4.1769833322237941</v>
      </c>
      <c r="DB19" s="15">
        <v>7.8167366227224671</v>
      </c>
      <c r="DC19" s="15">
        <v>3.2819525013693793</v>
      </c>
      <c r="DD19" s="15">
        <v>1.8746558192546798</v>
      </c>
      <c r="DE19" s="15">
        <v>192.7061734227826</v>
      </c>
      <c r="DF19" s="15">
        <v>2.548025135858925</v>
      </c>
      <c r="DG19" s="15">
        <v>3.095080001765286</v>
      </c>
      <c r="DH19" s="15">
        <v>25.687619248876079</v>
      </c>
      <c r="DI19" s="15">
        <v>2.3419057607932103</v>
      </c>
      <c r="DJ19" s="15">
        <v>1.1296770699970362</v>
      </c>
      <c r="DK19" s="15">
        <v>34.470171251975593</v>
      </c>
      <c r="DL19" s="15">
        <v>9.2631602445960119</v>
      </c>
      <c r="DM19" s="15">
        <v>21.432197221431057</v>
      </c>
      <c r="DN19" s="15">
        <v>4.8070729718347636</v>
      </c>
      <c r="DO19" s="15">
        <v>9.647282057284258E-2</v>
      </c>
      <c r="DP19" s="15">
        <v>4.2280418534313204</v>
      </c>
      <c r="DQ19" s="15">
        <v>8.0393298384182881</v>
      </c>
      <c r="DR19" s="15">
        <v>11.370343807295354</v>
      </c>
      <c r="DS19" s="15">
        <v>3.8376572732778631</v>
      </c>
      <c r="DT19" s="15">
        <v>22.622906496432595</v>
      </c>
      <c r="DU19" s="15">
        <v>3.5913848672800257</v>
      </c>
      <c r="DV19" s="15">
        <v>268.84921176597464</v>
      </c>
      <c r="DW19" s="15">
        <v>7.5398371040832988</v>
      </c>
      <c r="DX19" s="15">
        <v>43.480439962433536</v>
      </c>
      <c r="DY19" s="15">
        <v>9.3154061137981223</v>
      </c>
      <c r="DZ19" s="15">
        <v>2.935713236234105</v>
      </c>
      <c r="EA19" s="15">
        <v>13.31292716189342</v>
      </c>
      <c r="EB19" s="15">
        <v>2.6110255393510204</v>
      </c>
      <c r="ED19" s="16">
        <v>36039</v>
      </c>
      <c r="EE19" s="15">
        <v>14.651740047521503</v>
      </c>
      <c r="EF19" s="15">
        <v>61.991955351554338</v>
      </c>
      <c r="EG19" s="15">
        <v>39.067980648681939</v>
      </c>
      <c r="EH19" s="15">
        <v>15.069985887130512</v>
      </c>
      <c r="EI19" s="15">
        <v>130.78166193488829</v>
      </c>
      <c r="EK19" s="16">
        <v>36039</v>
      </c>
      <c r="EL19" s="15">
        <v>0.98731685890100651</v>
      </c>
      <c r="EM19" s="15">
        <v>3.0935088836495925</v>
      </c>
      <c r="EN19" s="15">
        <v>2.3076067143713179</v>
      </c>
      <c r="EO19" s="15">
        <v>1.1137727546320122</v>
      </c>
      <c r="EP19" s="15">
        <v>7.5022052115539291</v>
      </c>
    </row>
    <row r="20" spans="1:146">
      <c r="A20" s="12" t="s">
        <v>85</v>
      </c>
      <c r="B20" s="15">
        <v>5.9547647811681399</v>
      </c>
      <c r="C20" s="15">
        <v>12.611650010824551</v>
      </c>
      <c r="D20" s="15">
        <v>23.89819774022407</v>
      </c>
      <c r="E20" s="15">
        <v>9.1737203378533625</v>
      </c>
      <c r="F20" s="15">
        <v>15.118998483828069</v>
      </c>
      <c r="G20" s="15">
        <v>7.1529390380520672</v>
      </c>
      <c r="H20" s="15"/>
      <c r="I20" s="15"/>
      <c r="J20" s="15">
        <v>56.045758879084822</v>
      </c>
      <c r="K20" s="15">
        <v>4.353173218840622</v>
      </c>
      <c r="L20" s="15">
        <v>20.776835322411401</v>
      </c>
      <c r="M20" s="15">
        <v>16.435993935214277</v>
      </c>
      <c r="N20" s="15">
        <v>36.938767458376077</v>
      </c>
      <c r="O20" s="15"/>
      <c r="P20" s="15">
        <v>46.121781132856583</v>
      </c>
      <c r="Q20" s="15"/>
      <c r="R20" s="15">
        <v>70.610862588738684</v>
      </c>
      <c r="S20" s="15">
        <v>8.6982416329710208</v>
      </c>
      <c r="T20" s="15"/>
      <c r="U20" s="15"/>
      <c r="V20" s="15"/>
      <c r="W20" s="15"/>
      <c r="X20" s="15">
        <v>6.2160063424451746</v>
      </c>
      <c r="Y20" s="15">
        <v>0.64012603554485592</v>
      </c>
      <c r="Z20" s="15">
        <v>9.2819757633361046</v>
      </c>
      <c r="AA20" s="15">
        <v>40.775076337394211</v>
      </c>
      <c r="AB20" s="15">
        <v>34.011114386484337</v>
      </c>
      <c r="AC20" s="15">
        <v>57.860179391788208</v>
      </c>
      <c r="AD20" s="15">
        <v>2.0675724455627109</v>
      </c>
      <c r="AE20" s="15"/>
      <c r="AF20" s="15"/>
      <c r="AG20" s="15"/>
      <c r="AI20" s="15">
        <v>25.410449482292805</v>
      </c>
      <c r="AJ20" s="15">
        <v>36.56014709418158</v>
      </c>
      <c r="AK20" s="15">
        <v>71.694593220672203</v>
      </c>
      <c r="AL20" s="15">
        <v>85.402202099364573</v>
      </c>
      <c r="AM20" s="15">
        <v>39.178439569278368</v>
      </c>
      <c r="AN20" s="15">
        <v>70.660903337809472</v>
      </c>
      <c r="AO20" s="15"/>
      <c r="AP20" s="15">
        <v>2.2263085123296866</v>
      </c>
      <c r="AQ20" s="15">
        <v>118.6438229029856</v>
      </c>
      <c r="AR20" s="15">
        <v>44.825779322613947</v>
      </c>
      <c r="AS20" s="15">
        <v>33.793661657067915</v>
      </c>
      <c r="AT20" s="15">
        <v>49.307981805642825</v>
      </c>
      <c r="AU20" s="15">
        <v>65.669796680607064</v>
      </c>
      <c r="AV20" s="15">
        <v>1.009120439544104</v>
      </c>
      <c r="AW20" s="15">
        <v>108.61701507440034</v>
      </c>
      <c r="AX20" s="15"/>
      <c r="AY20" s="15">
        <v>86.302165386236183</v>
      </c>
      <c r="AZ20" s="15">
        <v>21.32893118626458</v>
      </c>
      <c r="BA20" s="15">
        <v>0.29710372315011269</v>
      </c>
      <c r="BB20" s="15">
        <v>1.048736867021548</v>
      </c>
      <c r="BC20" s="15">
        <v>3.1372617358768693</v>
      </c>
      <c r="BD20" s="15">
        <v>1.3404805422950155</v>
      </c>
      <c r="BE20" s="15">
        <v>26.77964689556056</v>
      </c>
      <c r="BF20" s="15">
        <v>32.725412447780215</v>
      </c>
      <c r="BG20" s="15">
        <v>36.590030889865744</v>
      </c>
      <c r="BH20" s="15">
        <v>112.85737087114192</v>
      </c>
      <c r="BI20" s="15">
        <v>28.096311952561209</v>
      </c>
      <c r="BJ20" s="15">
        <v>155.74334693238595</v>
      </c>
      <c r="BK20" s="15">
        <v>24.350019619232604</v>
      </c>
      <c r="BL20" s="15"/>
      <c r="BM20" s="15">
        <v>3.5517470048112676</v>
      </c>
      <c r="BN20" s="15"/>
      <c r="BP20" s="15">
        <v>29.564112544627285</v>
      </c>
      <c r="BQ20" s="15">
        <v>50.587369095257046</v>
      </c>
      <c r="BR20" s="15">
        <v>11.311200277635155</v>
      </c>
      <c r="BS20" s="15">
        <v>20.566274040295557</v>
      </c>
      <c r="BT20" s="15">
        <v>17.399999999999999</v>
      </c>
      <c r="BU20" s="15">
        <v>13.91262454651344</v>
      </c>
      <c r="BV20" s="15">
        <v>65.705018073856124</v>
      </c>
      <c r="BW20" s="15">
        <v>45.035056317088191</v>
      </c>
      <c r="BX20" s="15">
        <v>15.441228285506527</v>
      </c>
      <c r="BY20" s="15">
        <v>62.03995300502671</v>
      </c>
      <c r="BZ20" s="15">
        <v>68.817935206812152</v>
      </c>
      <c r="CA20" s="15"/>
      <c r="CB20" s="15">
        <v>92.665070973285282</v>
      </c>
      <c r="CC20" s="15">
        <v>38.497814995783862</v>
      </c>
      <c r="CD20" s="15">
        <v>8.1385972926315979</v>
      </c>
      <c r="CE20" s="15"/>
      <c r="CF20" s="15">
        <v>33.427663781646082</v>
      </c>
      <c r="CG20" s="15">
        <v>20.855983278349051</v>
      </c>
      <c r="CH20" s="15">
        <v>22.265204727402907</v>
      </c>
      <c r="CI20" s="15">
        <v>59.494440209780464</v>
      </c>
      <c r="CJ20" s="15"/>
      <c r="CK20" s="15">
        <v>50.773335224200743</v>
      </c>
      <c r="CL20" s="15"/>
      <c r="CM20" s="15">
        <v>154.56921333994197</v>
      </c>
      <c r="CN20" s="15"/>
      <c r="CO20" s="15">
        <v>80.280941126287601</v>
      </c>
      <c r="CP20" s="15">
        <v>45.246076480402209</v>
      </c>
      <c r="CQ20" s="15">
        <v>14.765461540048577</v>
      </c>
      <c r="CR20" s="15"/>
      <c r="CS20" s="15">
        <v>46.536999999999999</v>
      </c>
      <c r="CT20" s="15"/>
      <c r="CU20" s="15"/>
      <c r="CV20" s="37"/>
      <c r="CW20" s="15">
        <v>3.6461012164635243</v>
      </c>
      <c r="CX20" s="15">
        <v>6.2175522746024106</v>
      </c>
      <c r="CY20" s="15">
        <v>5.858478536876718</v>
      </c>
      <c r="CZ20" s="15">
        <v>7.1899254268124508</v>
      </c>
      <c r="DA20" s="15">
        <v>3.9368577101076521</v>
      </c>
      <c r="DB20" s="15">
        <v>8.2071110998210539</v>
      </c>
      <c r="DC20" s="15">
        <v>3.3955961980863538</v>
      </c>
      <c r="DD20" s="15">
        <v>1.1940751475586908</v>
      </c>
      <c r="DE20" s="15">
        <v>190.02208070797218</v>
      </c>
      <c r="DF20" s="15">
        <v>3.1447447284109789</v>
      </c>
      <c r="DG20" s="15">
        <v>2.9778330009926042</v>
      </c>
      <c r="DH20" s="15">
        <v>16.899929043842839</v>
      </c>
      <c r="DI20" s="15">
        <v>2.9012408003313634</v>
      </c>
      <c r="DJ20" s="15">
        <v>1.0538296676275387</v>
      </c>
      <c r="DK20" s="15">
        <v>29.324306070214938</v>
      </c>
      <c r="DL20" s="15">
        <v>8.4544345570082786</v>
      </c>
      <c r="DM20" s="15">
        <v>20.971506369736453</v>
      </c>
      <c r="DN20" s="15">
        <v>4.1695124012913976</v>
      </c>
      <c r="DO20" s="15">
        <v>0.19703682429050712</v>
      </c>
      <c r="DP20" s="15">
        <v>3.1601059892779997</v>
      </c>
      <c r="DQ20" s="15">
        <v>7.3175827134837865</v>
      </c>
      <c r="DR20" s="15">
        <v>9.7204463825835354</v>
      </c>
      <c r="DS20" s="15">
        <v>3.8163012337052371</v>
      </c>
      <c r="DT20" s="15">
        <v>27.288677897107224</v>
      </c>
      <c r="DU20" s="15">
        <v>3.1403899845550667</v>
      </c>
      <c r="DV20" s="15">
        <v>298.02335669862816</v>
      </c>
      <c r="DW20" s="15">
        <v>7.3280054106910821</v>
      </c>
      <c r="DX20" s="15">
        <v>35.579294352312949</v>
      </c>
      <c r="DY20" s="15">
        <v>8.42088002714274</v>
      </c>
      <c r="DZ20" s="15">
        <v>2.9224123361361194</v>
      </c>
      <c r="EA20" s="15">
        <v>17.724838521446678</v>
      </c>
      <c r="EB20" s="15">
        <v>2.4283957237459299</v>
      </c>
      <c r="ED20" s="16">
        <v>36130</v>
      </c>
      <c r="EE20" s="15">
        <v>14.608884859396516</v>
      </c>
      <c r="EF20" s="15">
        <v>62.202076403274511</v>
      </c>
      <c r="EG20" s="15">
        <v>40.560753243414595</v>
      </c>
      <c r="EH20" s="15">
        <v>14.812944788982294</v>
      </c>
      <c r="EI20" s="15">
        <v>132.18465929506792</v>
      </c>
      <c r="EK20" s="16">
        <v>36130</v>
      </c>
      <c r="EL20" s="15">
        <v>1.032066951492066</v>
      </c>
      <c r="EM20" s="15">
        <v>3.1876407284736978</v>
      </c>
      <c r="EN20" s="15">
        <v>2.4255211834678079</v>
      </c>
      <c r="EO20" s="15">
        <v>1.0978296507432974</v>
      </c>
      <c r="EP20" s="15">
        <v>7.7430585141768686</v>
      </c>
    </row>
    <row r="21" spans="1:146">
      <c r="A21" s="12" t="s">
        <v>86</v>
      </c>
      <c r="B21" s="15">
        <v>5.9553685081754777</v>
      </c>
      <c r="C21" s="15">
        <v>12.536787907026122</v>
      </c>
      <c r="D21" s="15">
        <v>24.81663484056379</v>
      </c>
      <c r="E21" s="15">
        <v>9.1854562841560519</v>
      </c>
      <c r="F21" s="15">
        <v>14.862118614181462</v>
      </c>
      <c r="G21" s="15">
        <v>8.3128600989785806</v>
      </c>
      <c r="H21" s="15"/>
      <c r="I21" s="15"/>
      <c r="J21" s="15">
        <v>56.866747563229794</v>
      </c>
      <c r="K21" s="15">
        <v>4.3927862047703812</v>
      </c>
      <c r="L21" s="15">
        <v>21.977402506523578</v>
      </c>
      <c r="M21" s="15">
        <v>13.083757562280322</v>
      </c>
      <c r="N21" s="15">
        <v>36.456468446654043</v>
      </c>
      <c r="O21" s="15"/>
      <c r="P21" s="15">
        <v>46.16125237519978</v>
      </c>
      <c r="Q21" s="15"/>
      <c r="R21" s="15">
        <v>69.081265307326859</v>
      </c>
      <c r="S21" s="15">
        <v>8.7821311539877165</v>
      </c>
      <c r="T21" s="15"/>
      <c r="U21" s="15"/>
      <c r="V21" s="15"/>
      <c r="W21" s="15"/>
      <c r="X21" s="15">
        <v>6.3482992362352313</v>
      </c>
      <c r="Y21" s="15">
        <v>0.64204935957513276</v>
      </c>
      <c r="Z21" s="15">
        <v>9.3128797016456613</v>
      </c>
      <c r="AA21" s="15">
        <v>41.526744768311971</v>
      </c>
      <c r="AB21" s="15">
        <v>34.233096576068917</v>
      </c>
      <c r="AC21" s="15">
        <v>57.552889420658317</v>
      </c>
      <c r="AD21" s="15">
        <v>1.8257448302866239</v>
      </c>
      <c r="AE21" s="15"/>
      <c r="AF21" s="15"/>
      <c r="AG21" s="15"/>
      <c r="AI21" s="15">
        <v>25.500036356434208</v>
      </c>
      <c r="AJ21" s="15">
        <v>37.035322288605919</v>
      </c>
      <c r="AK21" s="15">
        <v>74.449904521691352</v>
      </c>
      <c r="AL21" s="15">
        <v>85.511457191198332</v>
      </c>
      <c r="AM21" s="15">
        <v>39.764815149889515</v>
      </c>
      <c r="AN21" s="15">
        <v>71.685413583820733</v>
      </c>
      <c r="AO21" s="15"/>
      <c r="AP21" s="15">
        <v>2.1054399696969646</v>
      </c>
      <c r="AQ21" s="15">
        <v>115.89005707931398</v>
      </c>
      <c r="AR21" s="15">
        <v>46.16706342552947</v>
      </c>
      <c r="AS21" s="15">
        <v>35.746392214291042</v>
      </c>
      <c r="AT21" s="15">
        <v>39.25127268684097</v>
      </c>
      <c r="AU21" s="15">
        <v>65.041451466793745</v>
      </c>
      <c r="AV21" s="15">
        <v>1.1189132166488147</v>
      </c>
      <c r="AW21" s="15">
        <v>113.7011702739198</v>
      </c>
      <c r="AX21" s="15"/>
      <c r="AY21" s="15">
        <v>84.432657597843942</v>
      </c>
      <c r="AZ21" s="15">
        <v>20.263296677241055</v>
      </c>
      <c r="BA21" s="15">
        <v>0.98619395135264165</v>
      </c>
      <c r="BB21" s="15">
        <v>1.1918617295309886</v>
      </c>
      <c r="BC21" s="15">
        <v>3.4677516269730897</v>
      </c>
      <c r="BD21" s="15">
        <v>1.3506926945925017</v>
      </c>
      <c r="BE21" s="15">
        <v>27.958629621390536</v>
      </c>
      <c r="BF21" s="15">
        <v>31.645204623555141</v>
      </c>
      <c r="BG21" s="15">
        <v>30.060494391992123</v>
      </c>
      <c r="BH21" s="15">
        <v>111.54026780131895</v>
      </c>
      <c r="BI21" s="15">
        <v>28.279689679489188</v>
      </c>
      <c r="BJ21" s="15">
        <v>153.78532400698171</v>
      </c>
      <c r="BK21" s="15">
        <v>24.75318229408267</v>
      </c>
      <c r="BL21" s="15"/>
      <c r="BM21" s="15">
        <v>3.1295932633225076</v>
      </c>
      <c r="BN21" s="15"/>
      <c r="BP21" s="15">
        <v>30.19500041796783</v>
      </c>
      <c r="BQ21" s="15">
        <v>57.398768133464664</v>
      </c>
      <c r="BR21" s="15">
        <v>11.707496652548278</v>
      </c>
      <c r="BS21" s="15">
        <v>20.882990418260441</v>
      </c>
      <c r="BT21" s="15">
        <v>18.5</v>
      </c>
      <c r="BU21" s="15">
        <v>14.565663642703761</v>
      </c>
      <c r="BV21" s="15">
        <v>65.371214575907103</v>
      </c>
      <c r="BW21" s="15">
        <v>49.823895366288625</v>
      </c>
      <c r="BX21" s="15">
        <v>15.441228285506527</v>
      </c>
      <c r="BY21" s="15">
        <v>62.210750772661207</v>
      </c>
      <c r="BZ21" s="15">
        <v>69.129635310185989</v>
      </c>
      <c r="CA21" s="15"/>
      <c r="CB21" s="15">
        <v>89.819382370998142</v>
      </c>
      <c r="CC21" s="15">
        <v>38.474541977221065</v>
      </c>
      <c r="CD21" s="15">
        <v>8.61773052706695</v>
      </c>
      <c r="CE21" s="15"/>
      <c r="CF21" s="15">
        <v>33.928413349464435</v>
      </c>
      <c r="CG21" s="15">
        <v>20.442711448334968</v>
      </c>
      <c r="CH21" s="15">
        <v>34.138695485604764</v>
      </c>
      <c r="CI21" s="15">
        <v>61.558165750034469</v>
      </c>
      <c r="CJ21" s="15"/>
      <c r="CK21" s="15">
        <v>51.928275637483921</v>
      </c>
      <c r="CL21" s="15">
        <v>36.993657453929934</v>
      </c>
      <c r="CM21" s="15">
        <v>145.02999062792878</v>
      </c>
      <c r="CN21" s="15"/>
      <c r="CO21" s="15">
        <v>84.645557909984134</v>
      </c>
      <c r="CP21" s="15">
        <v>44.369872450577205</v>
      </c>
      <c r="CQ21" s="15">
        <v>18.27293875460925</v>
      </c>
      <c r="CR21" s="15"/>
      <c r="CS21" s="15">
        <v>49.642499999999998</v>
      </c>
      <c r="CT21" s="15"/>
      <c r="CU21" s="15"/>
      <c r="CV21" s="37"/>
      <c r="CW21" s="15">
        <v>3.8948681623073185</v>
      </c>
      <c r="CX21" s="15">
        <v>7.6662559396373604</v>
      </c>
      <c r="CY21" s="15">
        <v>5.6977541039919366</v>
      </c>
      <c r="CZ21" s="15">
        <v>6.2675021934311506</v>
      </c>
      <c r="DA21" s="15">
        <v>3.5779492626124791</v>
      </c>
      <c r="DB21" s="15">
        <v>9.1534902212984104</v>
      </c>
      <c r="DC21" s="15">
        <v>3.3843494811259651</v>
      </c>
      <c r="DD21" s="15">
        <v>1.2182482676163948</v>
      </c>
      <c r="DE21" s="15">
        <v>167.31059324232339</v>
      </c>
      <c r="DF21" s="15">
        <v>4.339970556167744</v>
      </c>
      <c r="DG21" s="15">
        <v>2.9189938255843249</v>
      </c>
      <c r="DH21" s="15">
        <v>16.589358801115722</v>
      </c>
      <c r="DI21" s="15">
        <v>4.2032079267368285</v>
      </c>
      <c r="DJ21" s="15">
        <v>1.4875999442118271</v>
      </c>
      <c r="DK21" s="15">
        <v>29.60750762578618</v>
      </c>
      <c r="DL21" s="15">
        <v>8.3702509313091209</v>
      </c>
      <c r="DM21" s="15">
        <v>20.62458811610454</v>
      </c>
      <c r="DN21" s="15">
        <v>3.9033822966101344</v>
      </c>
      <c r="DO21" s="15">
        <v>0.52090947033562973</v>
      </c>
      <c r="DP21" s="15">
        <v>3.2802557122305398</v>
      </c>
      <c r="DQ21" s="15">
        <v>7.3856622727588226</v>
      </c>
      <c r="DR21" s="15">
        <v>9.4019475828496599</v>
      </c>
      <c r="DS21" s="15">
        <v>4.3590025366490055</v>
      </c>
      <c r="DT21" s="15">
        <v>26.290160522475535</v>
      </c>
      <c r="DU21" s="15">
        <v>7.489061265233123</v>
      </c>
      <c r="DV21" s="15">
        <v>277.14901066848483</v>
      </c>
      <c r="DW21" s="15">
        <v>7.6854573594323723</v>
      </c>
      <c r="DX21" s="15">
        <v>31.347494623658218</v>
      </c>
      <c r="DY21" s="15">
        <v>8.9073024478087195</v>
      </c>
      <c r="DZ21" s="15">
        <v>2.5660324793081313</v>
      </c>
      <c r="EA21" s="15">
        <v>15.35565630335301</v>
      </c>
      <c r="EB21" s="15">
        <v>2.1094476155522384</v>
      </c>
      <c r="ED21" s="16">
        <v>36220</v>
      </c>
      <c r="EE21" s="15">
        <v>14.607499574452486</v>
      </c>
      <c r="EF21" s="15">
        <v>62.106630604177504</v>
      </c>
      <c r="EG21" s="15">
        <v>40.971956695299937</v>
      </c>
      <c r="EH21" s="15">
        <v>14.024871646427028</v>
      </c>
      <c r="EI21" s="15">
        <v>131.71095852035694</v>
      </c>
      <c r="EK21" s="16">
        <v>36220</v>
      </c>
      <c r="EL21" s="15">
        <v>0.99758874177601842</v>
      </c>
      <c r="EM21" s="15">
        <v>3.0850169592076213</v>
      </c>
      <c r="EN21" s="15">
        <v>2.3074105758705463</v>
      </c>
      <c r="EO21" s="15">
        <v>1.0047270875037719</v>
      </c>
      <c r="EP21" s="15">
        <v>7.394743364357959</v>
      </c>
    </row>
    <row r="22" spans="1:146">
      <c r="A22" s="12" t="s">
        <v>87</v>
      </c>
      <c r="B22" s="15">
        <v>5.99817862480164</v>
      </c>
      <c r="C22" s="15">
        <v>12.471049453094555</v>
      </c>
      <c r="D22" s="15">
        <v>26.153037384836381</v>
      </c>
      <c r="E22" s="15">
        <v>9.330275129285285</v>
      </c>
      <c r="F22" s="15">
        <v>14.747337103115267</v>
      </c>
      <c r="G22" s="15">
        <v>8.1447774446158778</v>
      </c>
      <c r="H22" s="15"/>
      <c r="I22" s="15"/>
      <c r="J22" s="15">
        <v>58.075377845800645</v>
      </c>
      <c r="K22" s="15">
        <v>4.5476140554905502</v>
      </c>
      <c r="L22" s="15">
        <v>21.004892981936642</v>
      </c>
      <c r="M22" s="15">
        <v>8.4742395510176252</v>
      </c>
      <c r="N22" s="15">
        <v>36.303150363181956</v>
      </c>
      <c r="O22" s="15"/>
      <c r="P22" s="15">
        <v>46.243367534277247</v>
      </c>
      <c r="Q22" s="15"/>
      <c r="R22" s="15">
        <v>67.64570934547362</v>
      </c>
      <c r="S22" s="15">
        <v>8.4551545439134195</v>
      </c>
      <c r="T22" s="15"/>
      <c r="U22" s="15"/>
      <c r="V22" s="15"/>
      <c r="W22" s="15"/>
      <c r="X22" s="15">
        <v>6.1677530112522332</v>
      </c>
      <c r="Y22" s="15">
        <v>0.53018464008563015</v>
      </c>
      <c r="Z22" s="15">
        <v>9.1473557008814321</v>
      </c>
      <c r="AA22" s="15">
        <v>42.261302100788463</v>
      </c>
      <c r="AB22" s="15">
        <v>34.314001714234536</v>
      </c>
      <c r="AC22" s="15">
        <v>56.727433511555319</v>
      </c>
      <c r="AD22" s="15">
        <v>1.9549697770365893</v>
      </c>
      <c r="AE22" s="15"/>
      <c r="AF22" s="15"/>
      <c r="AG22" s="15"/>
      <c r="AI22" s="15">
        <v>25.889546591273056</v>
      </c>
      <c r="AJ22" s="15">
        <v>35.624814450565765</v>
      </c>
      <c r="AK22" s="15">
        <v>78.459112154509128</v>
      </c>
      <c r="AL22" s="15">
        <v>86.859639588746504</v>
      </c>
      <c r="AM22" s="15">
        <v>40.632347624064515</v>
      </c>
      <c r="AN22" s="15">
        <v>70.912555311344661</v>
      </c>
      <c r="AO22" s="15"/>
      <c r="AP22" s="15">
        <v>1.9749841709252196</v>
      </c>
      <c r="AQ22" s="15">
        <v>112.21577132861944</v>
      </c>
      <c r="AR22" s="15">
        <v>47.387276193456678</v>
      </c>
      <c r="AS22" s="15">
        <v>34.164598966080774</v>
      </c>
      <c r="AT22" s="15">
        <v>25.422718653052875</v>
      </c>
      <c r="AU22" s="15">
        <v>65.511087706980277</v>
      </c>
      <c r="AV22" s="15">
        <v>1.1407470899918029</v>
      </c>
      <c r="AW22" s="15">
        <v>106.01375278674078</v>
      </c>
      <c r="AX22" s="15"/>
      <c r="AY22" s="15">
        <v>82.678089200023308</v>
      </c>
      <c r="AZ22" s="15">
        <v>19.674061161122946</v>
      </c>
      <c r="BA22" s="15">
        <v>0.88803213601647224</v>
      </c>
      <c r="BB22" s="15">
        <v>1.2095559688718274</v>
      </c>
      <c r="BC22" s="15">
        <v>3.1982629411241552</v>
      </c>
      <c r="BD22" s="15">
        <v>1.3671593870663539</v>
      </c>
      <c r="BE22" s="15">
        <v>28.649260372542219</v>
      </c>
      <c r="BF22" s="15">
        <v>27.547712068504147</v>
      </c>
      <c r="BG22" s="15">
        <v>28.441320727893086</v>
      </c>
      <c r="BH22" s="15">
        <v>110.71631418340888</v>
      </c>
      <c r="BI22" s="15">
        <v>28.346524772707117</v>
      </c>
      <c r="BJ22" s="15">
        <v>147.73636439525615</v>
      </c>
      <c r="BK22" s="15">
        <v>24.238837568142102</v>
      </c>
      <c r="BL22" s="15"/>
      <c r="BM22" s="15">
        <v>2.8745392093693187</v>
      </c>
      <c r="BN22" s="15"/>
      <c r="BP22" s="15">
        <v>31.279829802725807</v>
      </c>
      <c r="BQ22" s="15">
        <v>56.080170894050909</v>
      </c>
      <c r="BR22" s="15">
        <v>13.808384679624089</v>
      </c>
      <c r="BS22" s="15">
        <v>21.20030439943768</v>
      </c>
      <c r="BT22" s="15">
        <v>21.1</v>
      </c>
      <c r="BU22" s="15">
        <v>14.962946857442287</v>
      </c>
      <c r="BV22" s="15">
        <v>65.048743669044839</v>
      </c>
      <c r="BW22" s="15">
        <v>54.189688208845155</v>
      </c>
      <c r="BX22" s="15">
        <v>15.329587737141919</v>
      </c>
      <c r="BY22" s="15">
        <v>62.392549004052086</v>
      </c>
      <c r="BZ22" s="15">
        <v>70.038358077054141</v>
      </c>
      <c r="CA22" s="15"/>
      <c r="CB22" s="15">
        <v>88.532393824652914</v>
      </c>
      <c r="CC22" s="15">
        <v>38.451836936099951</v>
      </c>
      <c r="CD22" s="15">
        <v>8.9419862900059925</v>
      </c>
      <c r="CE22" s="15"/>
      <c r="CF22" s="15">
        <v>35.359124966810647</v>
      </c>
      <c r="CG22" s="15">
        <v>19.861274972580865</v>
      </c>
      <c r="CH22" s="15">
        <v>45.150294578781875</v>
      </c>
      <c r="CI22" s="15">
        <v>63.526083327507642</v>
      </c>
      <c r="CJ22" s="15"/>
      <c r="CK22" s="15">
        <v>52.849165032450088</v>
      </c>
      <c r="CL22" s="15">
        <v>36.900314830126362</v>
      </c>
      <c r="CM22" s="15">
        <v>131.62582285255553</v>
      </c>
      <c r="CN22" s="15"/>
      <c r="CO22" s="15">
        <v>86.451590143403962</v>
      </c>
      <c r="CP22" s="15">
        <v>45.448664043093835</v>
      </c>
      <c r="CQ22" s="15">
        <v>19.211124843852044</v>
      </c>
      <c r="CR22" s="15"/>
      <c r="CS22" s="15">
        <v>52.747999999999998</v>
      </c>
      <c r="CT22" s="15"/>
      <c r="CU22" s="15"/>
      <c r="CV22" s="37"/>
      <c r="CW22" s="15">
        <v>3.7527539402529779</v>
      </c>
      <c r="CX22" s="15">
        <v>7.5665994482110372</v>
      </c>
      <c r="CY22" s="15">
        <v>5.4356941843562581</v>
      </c>
      <c r="CZ22" s="15">
        <v>5.9547288475428157</v>
      </c>
      <c r="DA22" s="15">
        <v>3.7730515707109507</v>
      </c>
      <c r="DB22" s="15">
        <v>8.6363266466896054</v>
      </c>
      <c r="DC22" s="15">
        <v>3.4714886844296968</v>
      </c>
      <c r="DD22" s="15">
        <v>1.4771611735651158</v>
      </c>
      <c r="DE22" s="15">
        <v>152.53108928132184</v>
      </c>
      <c r="DF22" s="15">
        <v>4.9839896302305631</v>
      </c>
      <c r="DG22" s="15">
        <v>2.7144392700717792</v>
      </c>
      <c r="DH22" s="15">
        <v>14.114859001496917</v>
      </c>
      <c r="DI22" s="15">
        <v>4.2738674352669914</v>
      </c>
      <c r="DJ22" s="15">
        <v>1.3536699685848264</v>
      </c>
      <c r="DK22" s="15">
        <v>26.11398891913981</v>
      </c>
      <c r="DL22" s="15">
        <v>7.9423204877349676</v>
      </c>
      <c r="DM22" s="15">
        <v>19.600821153111379</v>
      </c>
      <c r="DN22" s="15">
        <v>3.5859489444956774</v>
      </c>
      <c r="DO22" s="15">
        <v>0.34514536887711667</v>
      </c>
      <c r="DP22" s="15">
        <v>3.4021327815048101</v>
      </c>
      <c r="DQ22" s="15">
        <v>7.045858212462015</v>
      </c>
      <c r="DR22" s="15">
        <v>9.9374186075248474</v>
      </c>
      <c r="DS22" s="15">
        <v>4.8557422724533756</v>
      </c>
      <c r="DT22" s="15">
        <v>21.307122617796264</v>
      </c>
      <c r="DU22" s="15">
        <v>6.7466946261017915</v>
      </c>
      <c r="DV22" s="15">
        <v>254.11497624045302</v>
      </c>
      <c r="DW22" s="15">
        <v>7.2932590000376534</v>
      </c>
      <c r="DX22" s="15">
        <v>28.378036144982161</v>
      </c>
      <c r="DY22" s="15">
        <v>9.9770899176499128</v>
      </c>
      <c r="DZ22" s="15">
        <v>5.3666244803011498</v>
      </c>
      <c r="EA22" s="15">
        <v>13.835158984319747</v>
      </c>
      <c r="EB22" s="15">
        <v>1.9425588000620255</v>
      </c>
      <c r="ED22" s="16">
        <v>36312</v>
      </c>
      <c r="EE22" s="15">
        <v>14.419497401530677</v>
      </c>
      <c r="EF22" s="15">
        <v>61.200409274475923</v>
      </c>
      <c r="EG22" s="15">
        <v>40.715464590962362</v>
      </c>
      <c r="EH22" s="15">
        <v>12.845566796407438</v>
      </c>
      <c r="EI22" s="15">
        <v>129.1809380633764</v>
      </c>
      <c r="EK22" s="16">
        <v>36312</v>
      </c>
      <c r="EL22" s="15">
        <v>1.0156685512775021</v>
      </c>
      <c r="EM22" s="15">
        <v>3.0885960785512285</v>
      </c>
      <c r="EN22" s="15">
        <v>2.3963153387062275</v>
      </c>
      <c r="EO22" s="15">
        <v>0.9523802057400671</v>
      </c>
      <c r="EP22" s="15">
        <v>7.4529601742750247</v>
      </c>
    </row>
    <row r="23" spans="1:146">
      <c r="A23" s="12" t="s">
        <v>88</v>
      </c>
      <c r="B23" s="15">
        <v>6.1541402552433411</v>
      </c>
      <c r="C23" s="15">
        <v>12.494405688962019</v>
      </c>
      <c r="D23" s="15">
        <v>26.693838011536407</v>
      </c>
      <c r="E23" s="15">
        <v>9.4816531423166932</v>
      </c>
      <c r="F23" s="15">
        <v>14.309278261609499</v>
      </c>
      <c r="G23" s="15">
        <v>8.6036833721014769</v>
      </c>
      <c r="H23" s="15"/>
      <c r="I23" s="15"/>
      <c r="J23" s="15">
        <v>58.507546154551079</v>
      </c>
      <c r="K23" s="15">
        <v>4.7859514417657074</v>
      </c>
      <c r="L23" s="15">
        <v>21.1966299890064</v>
      </c>
      <c r="M23" s="15">
        <v>9.3278201971140771</v>
      </c>
      <c r="N23" s="15">
        <v>36.80471247880547</v>
      </c>
      <c r="O23" s="15"/>
      <c r="P23" s="15">
        <v>46.064871180400104</v>
      </c>
      <c r="Q23" s="15"/>
      <c r="R23" s="15">
        <v>67.241823622266878</v>
      </c>
      <c r="S23" s="15">
        <v>8.0996781035325274</v>
      </c>
      <c r="T23" s="15"/>
      <c r="U23" s="15"/>
      <c r="V23" s="15"/>
      <c r="W23" s="15"/>
      <c r="X23" s="15">
        <v>6.4475593633402424</v>
      </c>
      <c r="Y23" s="15">
        <v>0.50941756012749928</v>
      </c>
      <c r="Z23" s="15">
        <v>8.902335932970507</v>
      </c>
      <c r="AA23" s="15">
        <v>42.502358451069803</v>
      </c>
      <c r="AB23" s="15">
        <v>33.761377223133927</v>
      </c>
      <c r="AC23" s="15">
        <v>55.091349216245646</v>
      </c>
      <c r="AD23" s="15">
        <v>1.9573823107789612</v>
      </c>
      <c r="AE23" s="15"/>
      <c r="AF23" s="15"/>
      <c r="AG23" s="15"/>
      <c r="AI23" s="15">
        <v>25.242749504583593</v>
      </c>
      <c r="AJ23" s="15">
        <v>36.64602246865757</v>
      </c>
      <c r="AK23" s="15">
        <v>80.081514034609228</v>
      </c>
      <c r="AL23" s="15">
        <v>88.2688841685016</v>
      </c>
      <c r="AM23" s="15">
        <v>40.7528709144853</v>
      </c>
      <c r="AN23" s="15">
        <v>71.112220563560726</v>
      </c>
      <c r="AO23" s="15"/>
      <c r="AP23" s="15">
        <v>1.8883967786339317</v>
      </c>
      <c r="AQ23" s="15">
        <v>110.60620657407168</v>
      </c>
      <c r="AR23" s="15">
        <v>47.813945344105115</v>
      </c>
      <c r="AS23" s="15">
        <v>34.476460490875411</v>
      </c>
      <c r="AT23" s="15">
        <v>27.983460591342233</v>
      </c>
      <c r="AU23" s="15">
        <v>67.699034692707457</v>
      </c>
      <c r="AV23" s="15">
        <v>1.3468069223328798</v>
      </c>
      <c r="AW23" s="15">
        <v>102.9784148386134</v>
      </c>
      <c r="AX23" s="15"/>
      <c r="AY23" s="15">
        <v>82.184451093881734</v>
      </c>
      <c r="AZ23" s="15">
        <v>18.146855408272387</v>
      </c>
      <c r="BA23" s="15">
        <v>0.97588195588509496</v>
      </c>
      <c r="BB23" s="15">
        <v>1.2245152674564215</v>
      </c>
      <c r="BC23" s="15">
        <v>3.019229310458976</v>
      </c>
      <c r="BD23" s="15">
        <v>1.370339116554713</v>
      </c>
      <c r="BE23" s="15">
        <v>29.76646836766572</v>
      </c>
      <c r="BF23" s="15">
        <v>24.967991440608071</v>
      </c>
      <c r="BG23" s="15">
        <v>27.880887523611811</v>
      </c>
      <c r="BH23" s="15">
        <v>107.62072757517734</v>
      </c>
      <c r="BI23" s="15">
        <v>27.890006061848347</v>
      </c>
      <c r="BJ23" s="15">
        <v>139.16410788429894</v>
      </c>
      <c r="BK23" s="15">
        <v>24.403470545515766</v>
      </c>
      <c r="BL23" s="15"/>
      <c r="BM23" s="15">
        <v>2.5808102403200128</v>
      </c>
      <c r="BN23" s="15"/>
      <c r="BP23" s="15">
        <v>32.785250487475189</v>
      </c>
      <c r="BQ23" s="15">
        <v>58.81691986280368</v>
      </c>
      <c r="BR23" s="15">
        <v>15.070802489578799</v>
      </c>
      <c r="BS23" s="15">
        <v>21.507569513534389</v>
      </c>
      <c r="BT23" s="15">
        <v>23.9</v>
      </c>
      <c r="BU23" s="15">
        <v>15.197893565090528</v>
      </c>
      <c r="BV23" s="15">
        <v>64.737037875883146</v>
      </c>
      <c r="BW23" s="15">
        <v>58.186121384101405</v>
      </c>
      <c r="BX23" s="15">
        <v>15.689531879164406</v>
      </c>
      <c r="BY23" s="15">
        <v>64.026945778130113</v>
      </c>
      <c r="BZ23" s="15">
        <v>71.195612540075686</v>
      </c>
      <c r="CA23" s="15"/>
      <c r="CB23" s="15">
        <v>89.105759401595179</v>
      </c>
      <c r="CC23" s="15">
        <v>38.42967933086549</v>
      </c>
      <c r="CD23" s="15">
        <v>9.1487950210237088</v>
      </c>
      <c r="CE23" s="15"/>
      <c r="CF23" s="15">
        <v>34.822905902713941</v>
      </c>
      <c r="CG23" s="15">
        <v>19.656688584920513</v>
      </c>
      <c r="CH23" s="15">
        <v>55.390561688813513</v>
      </c>
      <c r="CI23" s="15">
        <v>65.404713379832245</v>
      </c>
      <c r="CJ23" s="15"/>
      <c r="CK23" s="15">
        <v>53.653070145012236</v>
      </c>
      <c r="CL23" s="15">
        <v>37.050439885198102</v>
      </c>
      <c r="CM23" s="15">
        <v>115.80375810801775</v>
      </c>
      <c r="CN23" s="15"/>
      <c r="CO23" s="15">
        <v>86.303958290304379</v>
      </c>
      <c r="CP23" s="15">
        <v>45.086198272699995</v>
      </c>
      <c r="CQ23" s="15">
        <v>20.217956987137409</v>
      </c>
      <c r="CR23" s="15"/>
      <c r="CS23" s="15">
        <v>55.853499999999997</v>
      </c>
      <c r="CT23" s="15"/>
      <c r="CU23" s="15"/>
      <c r="CV23" s="37"/>
      <c r="CW23" s="15">
        <v>4.0121317429500714</v>
      </c>
      <c r="CX23" s="15">
        <v>8.1206036999582931</v>
      </c>
      <c r="CY23" s="15">
        <v>5.4724215167255359</v>
      </c>
      <c r="CZ23" s="15">
        <v>5.5557234550489234</v>
      </c>
      <c r="DA23" s="15">
        <v>3.8043206350881142</v>
      </c>
      <c r="DB23" s="15">
        <v>7.2288087076015728</v>
      </c>
      <c r="DC23" s="15">
        <v>3.4009317706890467</v>
      </c>
      <c r="DD23" s="15">
        <v>1.5780222653147233</v>
      </c>
      <c r="DE23" s="15">
        <v>150.91692909222922</v>
      </c>
      <c r="DF23" s="15">
        <v>4.9848943671226467</v>
      </c>
      <c r="DG23" s="15">
        <v>2.6348160772694245</v>
      </c>
      <c r="DH23" s="15">
        <v>15.789906815210108</v>
      </c>
      <c r="DI23" s="15">
        <v>4.0973491889307745</v>
      </c>
      <c r="DJ23" s="15">
        <v>1.9027919483977596</v>
      </c>
      <c r="DK23" s="15">
        <v>26.481510517422176</v>
      </c>
      <c r="DL23" s="15">
        <v>7.4830425220073051</v>
      </c>
      <c r="DM23" s="15">
        <v>18.315720072777523</v>
      </c>
      <c r="DN23" s="15">
        <v>3.0434107255476697</v>
      </c>
      <c r="DO23" s="15">
        <v>0.65131172254627612</v>
      </c>
      <c r="DP23" s="15">
        <v>3.6062321440782386</v>
      </c>
      <c r="DQ23" s="15">
        <v>5.937593740625938</v>
      </c>
      <c r="DR23" s="15">
        <v>9.3750878048151609</v>
      </c>
      <c r="DS23" s="15">
        <v>5.8052300640067571</v>
      </c>
      <c r="DT23" s="15">
        <v>18.00794750907076</v>
      </c>
      <c r="DU23" s="15">
        <v>7.4199717359591553</v>
      </c>
      <c r="DV23" s="15">
        <v>244.6709942615675</v>
      </c>
      <c r="DW23" s="15">
        <v>7.0251758978292038</v>
      </c>
      <c r="DX23" s="15">
        <v>28.180616213449397</v>
      </c>
      <c r="DY23" s="15">
        <v>10.104373822225174</v>
      </c>
      <c r="DZ23" s="15">
        <v>2.8667760979430366</v>
      </c>
      <c r="EA23" s="15">
        <v>12.140526402688142</v>
      </c>
      <c r="EB23" s="15">
        <v>2.1950315354490413</v>
      </c>
      <c r="ED23" s="16">
        <v>36404</v>
      </c>
      <c r="EE23" s="15">
        <v>14.48553386721893</v>
      </c>
      <c r="EF23" s="15">
        <v>61.442735161578476</v>
      </c>
      <c r="EG23" s="15">
        <v>40.579933250131972</v>
      </c>
      <c r="EH23" s="15">
        <v>12.450755154963932</v>
      </c>
      <c r="EI23" s="15">
        <v>128.95895743389332</v>
      </c>
      <c r="EK23" s="16">
        <v>36404</v>
      </c>
      <c r="EL23" s="15">
        <v>1.003293465972219</v>
      </c>
      <c r="EM23" s="15">
        <v>3.0516560030104087</v>
      </c>
      <c r="EN23" s="15">
        <v>2.406712851502304</v>
      </c>
      <c r="EO23" s="15">
        <v>0.92935553484891698</v>
      </c>
      <c r="EP23" s="15">
        <v>7.3910178553338488</v>
      </c>
    </row>
    <row r="24" spans="1:146">
      <c r="A24" s="12" t="s">
        <v>89</v>
      </c>
      <c r="B24" s="15">
        <v>7.3159807791749172</v>
      </c>
      <c r="C24" s="15">
        <v>12.20462052879855</v>
      </c>
      <c r="D24" s="15">
        <v>26.308743244983123</v>
      </c>
      <c r="E24" s="15">
        <v>10.565113033511434</v>
      </c>
      <c r="F24" s="15">
        <v>13.595501039915883</v>
      </c>
      <c r="G24" s="15">
        <v>7.6438215468114938</v>
      </c>
      <c r="H24" s="15"/>
      <c r="I24" s="15"/>
      <c r="J24" s="15">
        <v>58.044816811903459</v>
      </c>
      <c r="K24" s="15">
        <v>5.0109877116704835</v>
      </c>
      <c r="L24" s="15">
        <v>22.244620582953885</v>
      </c>
      <c r="M24" s="15">
        <v>7.6106898706441255</v>
      </c>
      <c r="N24" s="15">
        <v>37.17690302346255</v>
      </c>
      <c r="O24" s="15"/>
      <c r="P24" s="15">
        <v>45.096132237050121</v>
      </c>
      <c r="Q24" s="15"/>
      <c r="R24" s="15">
        <v>64.221423076453434</v>
      </c>
      <c r="S24" s="15">
        <v>7.9821655017120561</v>
      </c>
      <c r="T24" s="15"/>
      <c r="U24" s="15"/>
      <c r="V24" s="15"/>
      <c r="W24" s="15"/>
      <c r="X24" s="15">
        <v>6.1682988655735338</v>
      </c>
      <c r="Y24" s="15">
        <v>0.46145382952439773</v>
      </c>
      <c r="Z24" s="15">
        <v>8.9314348878829364</v>
      </c>
      <c r="AA24" s="15">
        <v>42.386283995145384</v>
      </c>
      <c r="AB24" s="15">
        <v>33.433247444432212</v>
      </c>
      <c r="AC24" s="15">
        <v>53.635685304643637</v>
      </c>
      <c r="AD24" s="15">
        <v>2.0759779857854199</v>
      </c>
      <c r="AE24" s="15"/>
      <c r="AF24" s="15"/>
      <c r="AG24" s="15"/>
      <c r="AI24" s="15">
        <v>23.860231784800547</v>
      </c>
      <c r="AJ24" s="15">
        <v>36.371609738248488</v>
      </c>
      <c r="AK24" s="15">
        <v>78.926229734949374</v>
      </c>
      <c r="AL24" s="15">
        <v>98.355289376709791</v>
      </c>
      <c r="AM24" s="15">
        <v>40.337610852413761</v>
      </c>
      <c r="AN24" s="15">
        <v>68.813124644082961</v>
      </c>
      <c r="AO24" s="15"/>
      <c r="AP24" s="15">
        <v>2.3609171572347361</v>
      </c>
      <c r="AQ24" s="15">
        <v>108.27873021106642</v>
      </c>
      <c r="AR24" s="15">
        <v>48.353974282894356</v>
      </c>
      <c r="AS24" s="15">
        <v>36.181024203398529</v>
      </c>
      <c r="AT24" s="15">
        <v>22.832069611932376</v>
      </c>
      <c r="AU24" s="15">
        <v>69.778559085869531</v>
      </c>
      <c r="AV24" s="15">
        <v>1.2890278827297295</v>
      </c>
      <c r="AW24" s="15">
        <v>96.170750845798395</v>
      </c>
      <c r="AX24" s="15"/>
      <c r="AY24" s="15">
        <v>78.4928504267764</v>
      </c>
      <c r="AZ24" s="15">
        <v>17.455573144470016</v>
      </c>
      <c r="BA24" s="15">
        <v>0.85690347781703802</v>
      </c>
      <c r="BB24" s="15">
        <v>1.1150538891105737</v>
      </c>
      <c r="BC24" s="15">
        <v>2.908709802585304</v>
      </c>
      <c r="BD24" s="15">
        <v>1.4332550007985947</v>
      </c>
      <c r="BE24" s="15">
        <v>29.958881924409372</v>
      </c>
      <c r="BF24" s="15">
        <v>24.673660438542306</v>
      </c>
      <c r="BG24" s="15">
        <v>28.74030950626382</v>
      </c>
      <c r="BH24" s="15">
        <v>107.29184116510829</v>
      </c>
      <c r="BI24" s="15">
        <v>27.618940653095031</v>
      </c>
      <c r="BJ24" s="15">
        <v>130.70929925220665</v>
      </c>
      <c r="BK24" s="15">
        <v>24.136447599266344</v>
      </c>
      <c r="BL24" s="15"/>
      <c r="BM24" s="15">
        <v>2.6867007506864127</v>
      </c>
      <c r="BN24" s="15"/>
      <c r="BP24" s="15">
        <v>33.694127402835385</v>
      </c>
      <c r="BQ24" s="15">
        <v>57.099174321120216</v>
      </c>
      <c r="BR24" s="15">
        <v>15.750085851451924</v>
      </c>
      <c r="BS24" s="15">
        <v>21.749685030414852</v>
      </c>
      <c r="BT24" s="15">
        <v>24.6</v>
      </c>
      <c r="BU24" s="15">
        <v>15.229897429319264</v>
      </c>
      <c r="BV24" s="15">
        <v>64.435566985432274</v>
      </c>
      <c r="BW24" s="15">
        <v>61.858166010511106</v>
      </c>
      <c r="BX24" s="15">
        <v>18.178057243461236</v>
      </c>
      <c r="BY24" s="15">
        <v>63.580500562575651</v>
      </c>
      <c r="BZ24" s="15">
        <v>72.428327887409026</v>
      </c>
      <c r="CA24" s="15"/>
      <c r="CB24" s="15">
        <v>87.054346414694805</v>
      </c>
      <c r="CC24" s="15">
        <v>38.408049598708658</v>
      </c>
      <c r="CD24" s="15">
        <v>9.2834942083310086</v>
      </c>
      <c r="CE24" s="15"/>
      <c r="CF24" s="15">
        <v>34.227284383280619</v>
      </c>
      <c r="CG24" s="15">
        <v>19.296357479464273</v>
      </c>
      <c r="CH24" s="15">
        <v>64.937798893934954</v>
      </c>
      <c r="CI24" s="15">
        <v>67.199997784645888</v>
      </c>
      <c r="CJ24" s="15"/>
      <c r="CK24" s="15">
        <v>54.217723327960307</v>
      </c>
      <c r="CL24" s="15">
        <v>36.299619958173956</v>
      </c>
      <c r="CM24" s="15">
        <v>105.61594734403953</v>
      </c>
      <c r="CN24" s="15">
        <v>103.03979366249081</v>
      </c>
      <c r="CO24" s="15">
        <v>85.999897437650645</v>
      </c>
      <c r="CP24" s="15">
        <v>43.323358791820155</v>
      </c>
      <c r="CQ24" s="15">
        <v>20.69183724001665</v>
      </c>
      <c r="CR24" s="15"/>
      <c r="CS24" s="15">
        <v>58.959000000000003</v>
      </c>
      <c r="CT24" s="15">
        <v>4.6898682655171626</v>
      </c>
      <c r="CU24" s="15"/>
      <c r="CV24" s="37"/>
      <c r="CW24" s="15">
        <v>4.4126549710552538</v>
      </c>
      <c r="CX24" s="15">
        <v>7.8487453560734419</v>
      </c>
      <c r="CY24" s="15">
        <v>4.929636389201292</v>
      </c>
      <c r="CZ24" s="15">
        <v>5.2916074203632117</v>
      </c>
      <c r="DA24" s="15">
        <v>3.2878485793914063</v>
      </c>
      <c r="DB24" s="15">
        <v>8.136857237145545</v>
      </c>
      <c r="DC24" s="15">
        <v>2.8550699178343018</v>
      </c>
      <c r="DD24" s="15">
        <v>1.6309584971252429</v>
      </c>
      <c r="DE24" s="15">
        <v>155.29784983195253</v>
      </c>
      <c r="DF24" s="15">
        <v>4.9675421261492749</v>
      </c>
      <c r="DG24" s="15">
        <v>2.4358593922000007</v>
      </c>
      <c r="DH24" s="15">
        <v>13.212973562508282</v>
      </c>
      <c r="DI24" s="15">
        <v>4.7054580692085288</v>
      </c>
      <c r="DJ24" s="15">
        <v>2.1806634284430708</v>
      </c>
      <c r="DK24" s="15">
        <v>23.959281689785854</v>
      </c>
      <c r="DL24" s="15">
        <v>8.2724996605512366</v>
      </c>
      <c r="DM24" s="15">
        <v>16.579439024092412</v>
      </c>
      <c r="DN24" s="15">
        <v>2.8997525348293003</v>
      </c>
      <c r="DO24" s="15">
        <v>0.46441528662181147</v>
      </c>
      <c r="DP24" s="15">
        <v>2.8502047748727151</v>
      </c>
      <c r="DQ24" s="15">
        <v>5.1698205388084073</v>
      </c>
      <c r="DR24" s="15">
        <v>9.552033165371606</v>
      </c>
      <c r="DS24" s="15">
        <v>5.4049975671166157</v>
      </c>
      <c r="DT24" s="15">
        <v>15.818691197992891</v>
      </c>
      <c r="DU24" s="15">
        <v>6.8249947362880317</v>
      </c>
      <c r="DV24" s="15">
        <v>242.37408044306935</v>
      </c>
      <c r="DW24" s="15">
        <v>6.7943829467748387</v>
      </c>
      <c r="DX24" s="15">
        <v>23.418427308215371</v>
      </c>
      <c r="DY24" s="15">
        <v>11.078703785344112</v>
      </c>
      <c r="DZ24" s="15">
        <v>2.3837021942636518</v>
      </c>
      <c r="EA24" s="15">
        <v>12.881260538644129</v>
      </c>
      <c r="EB24" s="15">
        <v>1.8288082982864589</v>
      </c>
      <c r="ED24" s="16">
        <v>36495</v>
      </c>
      <c r="EE24" s="15">
        <v>14.823946771298445</v>
      </c>
      <c r="EF24" s="15">
        <v>64.922244378942366</v>
      </c>
      <c r="EG24" s="15">
        <v>40.307414603309546</v>
      </c>
      <c r="EH24" s="15">
        <v>11.90486782222011</v>
      </c>
      <c r="EI24" s="15">
        <v>131.95847357577045</v>
      </c>
      <c r="EK24" s="16">
        <v>36495</v>
      </c>
      <c r="EL24" s="15">
        <v>1.0617989761394675</v>
      </c>
      <c r="EM24" s="15">
        <v>3.2390783211959855</v>
      </c>
      <c r="EN24" s="15">
        <v>2.5024564649165635</v>
      </c>
      <c r="EO24" s="15">
        <v>0.94197923014799656</v>
      </c>
      <c r="EP24" s="15">
        <v>7.745312992400013</v>
      </c>
    </row>
    <row r="25" spans="1:146">
      <c r="A25" s="12" t="s">
        <v>90</v>
      </c>
      <c r="B25" s="15">
        <v>7.3384254630666312</v>
      </c>
      <c r="C25" s="15">
        <v>12.219808432902143</v>
      </c>
      <c r="D25" s="15">
        <v>25.819716217821068</v>
      </c>
      <c r="E25" s="15">
        <v>10.559504440789865</v>
      </c>
      <c r="F25" s="15">
        <v>11.964137210655654</v>
      </c>
      <c r="G25" s="15">
        <v>6.623746835664412</v>
      </c>
      <c r="H25" s="15">
        <v>7.6891371146110981</v>
      </c>
      <c r="I25" s="15">
        <v>1.302245520642124</v>
      </c>
      <c r="J25" s="15">
        <v>57.84409528233234</v>
      </c>
      <c r="K25" s="15">
        <v>5.2026721820840729</v>
      </c>
      <c r="L25" s="15">
        <v>22.595866334214758</v>
      </c>
      <c r="M25" s="15">
        <v>7.4183571371036763</v>
      </c>
      <c r="N25" s="15">
        <v>36.686348952284284</v>
      </c>
      <c r="O25" s="15">
        <v>12.01276301303052</v>
      </c>
      <c r="P25" s="15">
        <v>49.664428236010366</v>
      </c>
      <c r="Q25" s="15">
        <v>20.504663424963876</v>
      </c>
      <c r="R25" s="15">
        <v>61.234662264666383</v>
      </c>
      <c r="S25" s="15">
        <v>7.9019010931738825</v>
      </c>
      <c r="T25" s="15">
        <v>1.3915943322191193</v>
      </c>
      <c r="U25" s="15">
        <v>1.0445376716526455</v>
      </c>
      <c r="V25" s="15">
        <v>5.4789290950901526</v>
      </c>
      <c r="W25" s="15">
        <v>9.0448181167799735</v>
      </c>
      <c r="X25" s="15">
        <v>6.3261464101892866</v>
      </c>
      <c r="Y25" s="15">
        <v>0.43954692224898773</v>
      </c>
      <c r="Z25" s="15">
        <v>8.5803365972791799</v>
      </c>
      <c r="AA25" s="15">
        <v>42.153971186010779</v>
      </c>
      <c r="AB25" s="15">
        <v>32.342875074165782</v>
      </c>
      <c r="AC25" s="15">
        <v>52.100209294712457</v>
      </c>
      <c r="AD25" s="15">
        <v>2.5274048517989538</v>
      </c>
      <c r="AE25" s="15"/>
      <c r="AF25" s="15">
        <v>7.9236755302147222</v>
      </c>
      <c r="AG25" s="15">
        <v>5.1540573636874063</v>
      </c>
      <c r="AI25" s="15">
        <v>22.630404457008364</v>
      </c>
      <c r="AJ25" s="15">
        <v>31.753637889709776</v>
      </c>
      <c r="AK25" s="15">
        <v>77.459148653463203</v>
      </c>
      <c r="AL25" s="15">
        <v>98.303076517426888</v>
      </c>
      <c r="AM25" s="15">
        <v>38.897650766586409</v>
      </c>
      <c r="AN25" s="15">
        <v>66.105473480791005</v>
      </c>
      <c r="AO25" s="15"/>
      <c r="AP25" s="15">
        <v>2.6948903549084271</v>
      </c>
      <c r="AQ25" s="15">
        <v>106.27290403891612</v>
      </c>
      <c r="AR25" s="15">
        <v>49.490834250195675</v>
      </c>
      <c r="AS25" s="15">
        <v>36.75232776779599</v>
      </c>
      <c r="AT25" s="15">
        <v>22.255071411311029</v>
      </c>
      <c r="AU25" s="15">
        <v>69.651086754960446</v>
      </c>
      <c r="AV25" s="15">
        <v>1.0639834728886788</v>
      </c>
      <c r="AW25" s="15">
        <v>92.302998305448796</v>
      </c>
      <c r="AX25" s="15"/>
      <c r="AY25" s="15">
        <v>74.842364990147814</v>
      </c>
      <c r="AZ25" s="15">
        <v>16.699899529424911</v>
      </c>
      <c r="BA25" s="15">
        <v>4.4560698371752405</v>
      </c>
      <c r="BB25" s="15">
        <v>1.0090835473108337</v>
      </c>
      <c r="BC25" s="15">
        <v>5.2675675157968573</v>
      </c>
      <c r="BD25" s="15">
        <v>8.4668583487368902</v>
      </c>
      <c r="BE25" s="15">
        <v>30.341204851949342</v>
      </c>
      <c r="BF25" s="15">
        <v>22.754907488083639</v>
      </c>
      <c r="BG25" s="15">
        <v>25.914552127674192</v>
      </c>
      <c r="BH25" s="15">
        <v>102.55073787874966</v>
      </c>
      <c r="BI25" s="15">
        <v>26.718192682554154</v>
      </c>
      <c r="BJ25" s="15">
        <v>128.31591202246597</v>
      </c>
      <c r="BK25" s="15">
        <v>23.424396212770013</v>
      </c>
      <c r="BL25" s="15"/>
      <c r="BM25" s="15">
        <v>2.561318063604507</v>
      </c>
      <c r="BN25" s="15">
        <v>25.763566774440203</v>
      </c>
      <c r="BP25" s="15">
        <v>33.991655592355386</v>
      </c>
      <c r="BQ25" s="15">
        <v>57.482966327638977</v>
      </c>
      <c r="BR25" s="15">
        <v>13.642215525060713</v>
      </c>
      <c r="BS25" s="15">
        <v>22.163298653551244</v>
      </c>
      <c r="BT25" s="15">
        <v>25.9</v>
      </c>
      <c r="BU25" s="15">
        <v>15.295097520559983</v>
      </c>
      <c r="BV25" s="15">
        <v>64.26536587953629</v>
      </c>
      <c r="BW25" s="15">
        <v>70.145813135230142</v>
      </c>
      <c r="BX25" s="15">
        <v>15.892198642343846</v>
      </c>
      <c r="BY25" s="15">
        <v>64.270238794018027</v>
      </c>
      <c r="BZ25" s="15">
        <v>73.050279856290572</v>
      </c>
      <c r="CA25" s="15"/>
      <c r="CB25" s="15">
        <v>84.71457432584107</v>
      </c>
      <c r="CC25" s="15">
        <v>39.639022172217118</v>
      </c>
      <c r="CD25" s="15">
        <v>9.277253676920532</v>
      </c>
      <c r="CE25" s="15"/>
      <c r="CF25" s="15">
        <v>33.294583330911451</v>
      </c>
      <c r="CG25" s="15">
        <v>18.726653442142617</v>
      </c>
      <c r="CH25" s="15">
        <v>62.71998338454128</v>
      </c>
      <c r="CI25" s="15">
        <v>67.514161507047817</v>
      </c>
      <c r="CJ25" s="15"/>
      <c r="CK25" s="15">
        <v>55.632095923166332</v>
      </c>
      <c r="CL25" s="15">
        <v>38.150293298361042</v>
      </c>
      <c r="CM25" s="15">
        <v>91.518835528676121</v>
      </c>
      <c r="CN25" s="15">
        <v>98.138112104397379</v>
      </c>
      <c r="CO25" s="15">
        <v>85.319844841621318</v>
      </c>
      <c r="CP25" s="15">
        <v>42.741341193809873</v>
      </c>
      <c r="CQ25" s="15">
        <v>20.305295450832425</v>
      </c>
      <c r="CR25" s="15"/>
      <c r="CS25" s="15">
        <v>55.16675</v>
      </c>
      <c r="CT25" s="15">
        <v>4.1953542746331687</v>
      </c>
      <c r="CU25" s="15"/>
      <c r="CV25" s="37"/>
      <c r="CW25" s="15">
        <v>4.1653131317591328</v>
      </c>
      <c r="CX25" s="15">
        <v>7.8714548416923247</v>
      </c>
      <c r="CY25" s="15">
        <v>4.9292454009773863</v>
      </c>
      <c r="CZ25" s="15">
        <v>11.692563725315377</v>
      </c>
      <c r="DA25" s="15">
        <v>3.2515696081400316</v>
      </c>
      <c r="DB25" s="15">
        <v>6.6994489915675901</v>
      </c>
      <c r="DC25" s="15">
        <v>2.885722429345666</v>
      </c>
      <c r="DD25" s="15">
        <v>1.5103563659415036</v>
      </c>
      <c r="DE25" s="15">
        <v>135.35668011671163</v>
      </c>
      <c r="DF25" s="15">
        <v>4.2613379618327079</v>
      </c>
      <c r="DG25" s="15">
        <v>2.3394180044637638</v>
      </c>
      <c r="DH25" s="15">
        <v>15.261608021212695</v>
      </c>
      <c r="DI25" s="15">
        <v>4.9262685565872832</v>
      </c>
      <c r="DJ25" s="15">
        <v>1.4495739441718456</v>
      </c>
      <c r="DK25" s="15">
        <v>24.093321948062407</v>
      </c>
      <c r="DL25" s="15">
        <v>13.315724392608441</v>
      </c>
      <c r="DM25" s="15">
        <v>15.356335334770957</v>
      </c>
      <c r="DN25" s="15">
        <v>3.031704319504851</v>
      </c>
      <c r="DO25" s="15">
        <v>0.25737946072789297</v>
      </c>
      <c r="DP25" s="15">
        <v>3.0860731126701135</v>
      </c>
      <c r="DQ25" s="15">
        <v>8.966851292479209</v>
      </c>
      <c r="DR25" s="15">
        <v>12.205502657131641</v>
      </c>
      <c r="DS25" s="15">
        <v>4.9198237709054355</v>
      </c>
      <c r="DT25" s="15">
        <v>13.379788675155783</v>
      </c>
      <c r="DU25" s="15">
        <v>6.5184771103769643</v>
      </c>
      <c r="DV25" s="15">
        <v>226.23082132750449</v>
      </c>
      <c r="DW25" s="15">
        <v>7.0543672988219788</v>
      </c>
      <c r="DX25" s="15">
        <v>22.837232826821865</v>
      </c>
      <c r="DY25" s="15">
        <v>11.628012377302474</v>
      </c>
      <c r="DZ25" s="15">
        <v>2.6292966936832474</v>
      </c>
      <c r="EA25" s="15">
        <v>11.726223603527412</v>
      </c>
      <c r="EB25" s="15">
        <v>1.6142671910837523</v>
      </c>
      <c r="ED25" s="16">
        <v>36586</v>
      </c>
      <c r="EE25" s="15">
        <v>14.982783099423347</v>
      </c>
      <c r="EF25" s="15">
        <v>64.138286802813042</v>
      </c>
      <c r="EG25" s="15">
        <v>39.64935321293602</v>
      </c>
      <c r="EH25" s="15">
        <v>14.074663707757452</v>
      </c>
      <c r="EI25" s="15">
        <v>132.84508682292986</v>
      </c>
      <c r="EK25" s="16">
        <v>36586</v>
      </c>
      <c r="EL25" s="15">
        <v>1.1137906111863598</v>
      </c>
      <c r="EM25" s="15">
        <v>3.2614564531635675</v>
      </c>
      <c r="EN25" s="15">
        <v>2.5457485821738959</v>
      </c>
      <c r="EO25" s="15">
        <v>0.98689197630154346</v>
      </c>
      <c r="EP25" s="15">
        <v>7.9078876228253661</v>
      </c>
    </row>
    <row r="26" spans="1:146">
      <c r="A26" s="12" t="s">
        <v>91</v>
      </c>
      <c r="B26" s="15">
        <v>7.373974602156018</v>
      </c>
      <c r="C26" s="15">
        <v>13.869425772154123</v>
      </c>
      <c r="D26" s="15">
        <v>26.359769783010055</v>
      </c>
      <c r="E26" s="15">
        <v>10.235615932458241</v>
      </c>
      <c r="F26" s="15">
        <v>11.148591018286041</v>
      </c>
      <c r="G26" s="15">
        <v>6.9245857013599643</v>
      </c>
      <c r="H26" s="15">
        <v>7.5857996026164072</v>
      </c>
      <c r="I26" s="15">
        <v>1.6245233251554618</v>
      </c>
      <c r="J26" s="15">
        <v>57.746847802401795</v>
      </c>
      <c r="K26" s="15">
        <v>5.5847295204123473</v>
      </c>
      <c r="L26" s="15">
        <v>23.066853550387393</v>
      </c>
      <c r="M26" s="15">
        <v>7.8533422205328502</v>
      </c>
      <c r="N26" s="15">
        <v>36.790677695500783</v>
      </c>
      <c r="O26" s="15">
        <v>12.323036923366331</v>
      </c>
      <c r="P26" s="15">
        <v>49.001418916645989</v>
      </c>
      <c r="Q26" s="15">
        <v>20.552348725743979</v>
      </c>
      <c r="R26" s="15">
        <v>59.944603093517344</v>
      </c>
      <c r="S26" s="15">
        <v>7.7563396567686906</v>
      </c>
      <c r="T26" s="15">
        <v>1.322026884643813</v>
      </c>
      <c r="U26" s="15">
        <v>1.0316540601760595</v>
      </c>
      <c r="V26" s="15">
        <v>5.3553366859170586</v>
      </c>
      <c r="W26" s="15">
        <v>9.2521616204718171</v>
      </c>
      <c r="X26" s="15">
        <v>7.7078696812191163</v>
      </c>
      <c r="Y26" s="15">
        <v>0.44875546793173554</v>
      </c>
      <c r="Z26" s="15">
        <v>8.4407448247070906</v>
      </c>
      <c r="AA26" s="15">
        <v>42.26758203482094</v>
      </c>
      <c r="AB26" s="15">
        <v>31.837296104237865</v>
      </c>
      <c r="AC26" s="15">
        <v>50.608126286077635</v>
      </c>
      <c r="AD26" s="15">
        <v>3.408474282871655</v>
      </c>
      <c r="AE26" s="15"/>
      <c r="AF26" s="15">
        <v>7.47757815472999</v>
      </c>
      <c r="AG26" s="15">
        <v>5.0345766216977426</v>
      </c>
      <c r="AI26" s="15">
        <v>21.974742348071885</v>
      </c>
      <c r="AJ26" s="15">
        <v>31.377443873292034</v>
      </c>
      <c r="AK26" s="15">
        <v>79.079309349030154</v>
      </c>
      <c r="AL26" s="15">
        <v>95.287855775187438</v>
      </c>
      <c r="AM26" s="15">
        <v>38.189206758727643</v>
      </c>
      <c r="AN26" s="15">
        <v>65.327259914660473</v>
      </c>
      <c r="AO26" s="15">
        <v>49.752987888125766</v>
      </c>
      <c r="AP26" s="15">
        <v>3.1895649734908549</v>
      </c>
      <c r="AQ26" s="15">
        <v>103.50080517987664</v>
      </c>
      <c r="AR26" s="15">
        <v>51.556218522506477</v>
      </c>
      <c r="AS26" s="15">
        <v>37.518391625989722</v>
      </c>
      <c r="AT26" s="15">
        <v>23.560026661598549</v>
      </c>
      <c r="AU26" s="15">
        <v>69.650432587771988</v>
      </c>
      <c r="AV26" s="15">
        <v>1.0237681166124015</v>
      </c>
      <c r="AW26" s="15">
        <v>89.916273395583914</v>
      </c>
      <c r="AX26" s="15"/>
      <c r="AY26" s="15">
        <v>73.265626003187862</v>
      </c>
      <c r="AZ26" s="15">
        <v>17.219444584366897</v>
      </c>
      <c r="BA26" s="15">
        <v>4.6261447116741579</v>
      </c>
      <c r="BB26" s="15">
        <v>0.9937073734539148</v>
      </c>
      <c r="BC26" s="15">
        <v>5.4057314291374343</v>
      </c>
      <c r="BD26" s="15">
        <v>8.2030225645094461</v>
      </c>
      <c r="BE26" s="15">
        <v>32.076002255086031</v>
      </c>
      <c r="BF26" s="15">
        <v>21.58215759965498</v>
      </c>
      <c r="BG26" s="15">
        <v>24.76379382322779</v>
      </c>
      <c r="BH26" s="15">
        <v>103.93580683004141</v>
      </c>
      <c r="BI26" s="15">
        <v>26.300537903756485</v>
      </c>
      <c r="BJ26" s="15">
        <v>121.5428630325036</v>
      </c>
      <c r="BK26" s="15">
        <v>22.809191884780361</v>
      </c>
      <c r="BL26" s="15"/>
      <c r="BM26" s="15">
        <v>2.5918395327386765</v>
      </c>
      <c r="BN26" s="15">
        <v>27.60399303929907</v>
      </c>
      <c r="BP26" s="15">
        <v>34.068849887293474</v>
      </c>
      <c r="BQ26" s="15">
        <v>61.749747374895662</v>
      </c>
      <c r="BR26" s="15">
        <v>14.593938833591421</v>
      </c>
      <c r="BS26" s="15">
        <v>22.439131441562814</v>
      </c>
      <c r="BT26" s="15">
        <v>28.400000000000002</v>
      </c>
      <c r="BU26" s="15">
        <v>15.515163852060907</v>
      </c>
      <c r="BV26" s="15">
        <v>64.103705055931357</v>
      </c>
      <c r="BW26" s="15">
        <v>77.292183287190454</v>
      </c>
      <c r="BX26" s="15">
        <v>15.794584605385936</v>
      </c>
      <c r="BY26" s="15">
        <v>61.366285633410769</v>
      </c>
      <c r="BZ26" s="15">
        <v>73.75136058618817</v>
      </c>
      <c r="CA26" s="15"/>
      <c r="CB26" s="15">
        <v>83.521560965225731</v>
      </c>
      <c r="CC26" s="15">
        <v>40.833829616996795</v>
      </c>
      <c r="CD26" s="15">
        <v>9.3016026902659608</v>
      </c>
      <c r="CE26" s="15"/>
      <c r="CF26" s="15">
        <v>33.695667344996131</v>
      </c>
      <c r="CG26" s="15">
        <v>18.407039599737889</v>
      </c>
      <c r="CH26" s="15">
        <v>60.791118131111297</v>
      </c>
      <c r="CI26" s="15">
        <v>67.817546618281753</v>
      </c>
      <c r="CJ26" s="15"/>
      <c r="CK26" s="15">
        <v>56.803353690975257</v>
      </c>
      <c r="CL26" s="15">
        <v>38.145592265309048</v>
      </c>
      <c r="CM26" s="15">
        <v>80.74045037274351</v>
      </c>
      <c r="CN26" s="15">
        <v>93.195603837113282</v>
      </c>
      <c r="CO26" s="15">
        <v>84.517036258212556</v>
      </c>
      <c r="CP26" s="15">
        <v>42.283621736105111</v>
      </c>
      <c r="CQ26" s="15">
        <v>21.179038238123855</v>
      </c>
      <c r="CR26" s="15"/>
      <c r="CS26" s="15">
        <v>51.374499999999998</v>
      </c>
      <c r="CT26" s="15">
        <v>3.7565218655182981</v>
      </c>
      <c r="CU26" s="15"/>
      <c r="CV26" s="37"/>
      <c r="CW26" s="15">
        <v>3.7241153692501756</v>
      </c>
      <c r="CX26" s="15">
        <v>8.1479714599534283</v>
      </c>
      <c r="CY26" s="15">
        <v>5.5078937494391189</v>
      </c>
      <c r="CZ26" s="15">
        <v>11.756296964466152</v>
      </c>
      <c r="DA26" s="15">
        <v>3.3602537427654298</v>
      </c>
      <c r="DB26" s="15">
        <v>5.5525354464442733</v>
      </c>
      <c r="DC26" s="15">
        <v>2.7207925202030685</v>
      </c>
      <c r="DD26" s="15">
        <v>2.9924530985206763</v>
      </c>
      <c r="DE26" s="15">
        <v>120.87751965117222</v>
      </c>
      <c r="DF26" s="15">
        <v>3.4089919573727814</v>
      </c>
      <c r="DG26" s="15">
        <v>2.3475967909728306</v>
      </c>
      <c r="DH26" s="15">
        <v>15.147378852064666</v>
      </c>
      <c r="DI26" s="15">
        <v>4.1947771580086579</v>
      </c>
      <c r="DJ26" s="15">
        <v>1.7763169768277027</v>
      </c>
      <c r="DK26" s="15">
        <v>22.239061039670233</v>
      </c>
      <c r="DL26" s="15">
        <v>15.136387761182913</v>
      </c>
      <c r="DM26" s="15">
        <v>14.620484433315747</v>
      </c>
      <c r="DN26" s="15">
        <v>3.2733307213920169</v>
      </c>
      <c r="DO26" s="15">
        <v>0.17584821556847738</v>
      </c>
      <c r="DP26" s="15">
        <v>3.2022647937568491</v>
      </c>
      <c r="DQ26" s="15">
        <v>7.6460826112073939</v>
      </c>
      <c r="DR26" s="15">
        <v>11.274360919002122</v>
      </c>
      <c r="DS26" s="15">
        <v>4.9409086453246402</v>
      </c>
      <c r="DT26" s="15">
        <v>11.384615384615383</v>
      </c>
      <c r="DU26" s="15">
        <v>6.2272591140515674</v>
      </c>
      <c r="DV26" s="15">
        <v>211.8212358246989</v>
      </c>
      <c r="DW26" s="15">
        <v>6.2377423827638925</v>
      </c>
      <c r="DX26" s="15">
        <v>20.976473407231779</v>
      </c>
      <c r="DY26" s="15">
        <v>11.396808059768334</v>
      </c>
      <c r="DZ26" s="15">
        <v>2.3079398271276399</v>
      </c>
      <c r="EA26" s="15">
        <v>11.815455504179452</v>
      </c>
      <c r="EB26" s="15">
        <v>1.523263315267668</v>
      </c>
      <c r="ED26" s="16">
        <v>36678</v>
      </c>
      <c r="EE26" s="15">
        <v>14.961090270588073</v>
      </c>
      <c r="EF26" s="15">
        <v>62.675958201848026</v>
      </c>
      <c r="EG26" s="15">
        <v>39.420525138365036</v>
      </c>
      <c r="EH26" s="15">
        <v>13.49626763869226</v>
      </c>
      <c r="EI26" s="15">
        <v>130.55384124949342</v>
      </c>
      <c r="EK26" s="16">
        <v>36678</v>
      </c>
      <c r="EL26" s="15">
        <v>1.125438694090015</v>
      </c>
      <c r="EM26" s="15">
        <v>3.2426229255206982</v>
      </c>
      <c r="EN26" s="15">
        <v>2.574010234838076</v>
      </c>
      <c r="EO26" s="15">
        <v>0.94257978404602139</v>
      </c>
      <c r="EP26" s="15">
        <v>7.8846516384948107</v>
      </c>
    </row>
    <row r="27" spans="1:146">
      <c r="A27" s="12" t="s">
        <v>92</v>
      </c>
      <c r="B27" s="15">
        <v>6.5902650867142736</v>
      </c>
      <c r="C27" s="15">
        <v>13.990296891253559</v>
      </c>
      <c r="D27" s="15">
        <v>26.636317351399207</v>
      </c>
      <c r="E27" s="15">
        <v>10.345621872833313</v>
      </c>
      <c r="F27" s="15">
        <v>10.442673567415323</v>
      </c>
      <c r="G27" s="15">
        <v>8.4120897883046872</v>
      </c>
      <c r="H27" s="15">
        <v>7.5111806169440545</v>
      </c>
      <c r="I27" s="15">
        <v>1.8103828820877679</v>
      </c>
      <c r="J27" s="15">
        <v>57.713787190427304</v>
      </c>
      <c r="K27" s="15">
        <v>5.9636698958196792</v>
      </c>
      <c r="L27" s="15">
        <v>22.997084551130694</v>
      </c>
      <c r="M27" s="15">
        <v>7.6744744228781165</v>
      </c>
      <c r="N27" s="15">
        <v>36.295655216226415</v>
      </c>
      <c r="O27" s="15">
        <v>12.306039324463828</v>
      </c>
      <c r="P27" s="15">
        <v>49.653384486676828</v>
      </c>
      <c r="Q27" s="15">
        <v>20.600256335791528</v>
      </c>
      <c r="R27" s="15">
        <v>58.206381869930652</v>
      </c>
      <c r="S27" s="15">
        <v>7.6194305731314431</v>
      </c>
      <c r="T27" s="15">
        <v>1.2417803847648448</v>
      </c>
      <c r="U27" s="15">
        <v>1.0933976507116259</v>
      </c>
      <c r="V27" s="15">
        <v>5.2941125034047607</v>
      </c>
      <c r="W27" s="15">
        <v>9.6809659484213988</v>
      </c>
      <c r="X27" s="15">
        <v>7.1903670865955789</v>
      </c>
      <c r="Y27" s="15">
        <v>0.48039909523611285</v>
      </c>
      <c r="Z27" s="15">
        <v>8.3551567032693246</v>
      </c>
      <c r="AA27" s="15">
        <v>41.875726433845216</v>
      </c>
      <c r="AB27" s="15">
        <v>32.258208196218476</v>
      </c>
      <c r="AC27" s="15">
        <v>49.029979217204762</v>
      </c>
      <c r="AD27" s="15">
        <v>3.8966071784234018</v>
      </c>
      <c r="AE27" s="15"/>
      <c r="AF27" s="15">
        <v>7.0790335314301744</v>
      </c>
      <c r="AG27" s="15">
        <v>4.9581950930268448</v>
      </c>
      <c r="AI27" s="15">
        <v>22.68819950604567</v>
      </c>
      <c r="AJ27" s="15">
        <v>30.529151958527315</v>
      </c>
      <c r="AK27" s="15">
        <v>79.908952054197613</v>
      </c>
      <c r="AL27" s="15">
        <v>96.311949513174838</v>
      </c>
      <c r="AM27" s="15">
        <v>37.6490119197627</v>
      </c>
      <c r="AN27" s="15">
        <v>66.118641793047914</v>
      </c>
      <c r="AO27" s="15">
        <v>49.225412459827481</v>
      </c>
      <c r="AP27" s="15">
        <v>3.154560881447563</v>
      </c>
      <c r="AQ27" s="15">
        <v>108.59702461552796</v>
      </c>
      <c r="AR27" s="15">
        <v>52.786926312181102</v>
      </c>
      <c r="AS27" s="15">
        <v>37.404911881916767</v>
      </c>
      <c r="AT27" s="15">
        <v>23.02342326863435</v>
      </c>
      <c r="AU27" s="15">
        <v>69.226335705670593</v>
      </c>
      <c r="AV27" s="15">
        <v>1.0425186509829052</v>
      </c>
      <c r="AW27" s="15">
        <v>89.262857740429041</v>
      </c>
      <c r="AX27" s="15"/>
      <c r="AY27" s="15">
        <v>71.141133396581907</v>
      </c>
      <c r="AZ27" s="15">
        <v>16.867610021938049</v>
      </c>
      <c r="BA27" s="15">
        <v>4.8325119162477712</v>
      </c>
      <c r="BB27" s="15">
        <v>1.0275609272102162</v>
      </c>
      <c r="BC27" s="15">
        <v>5.6011488473846534</v>
      </c>
      <c r="BD27" s="15">
        <v>8.4981008602046799</v>
      </c>
      <c r="BE27" s="15">
        <v>31.734840455073453</v>
      </c>
      <c r="BF27" s="15">
        <v>21.694822585792984</v>
      </c>
      <c r="BG27" s="15">
        <v>24.153825481855879</v>
      </c>
      <c r="BH27" s="15">
        <v>102.79019371360798</v>
      </c>
      <c r="BI27" s="15">
        <v>26.648250045925863</v>
      </c>
      <c r="BJ27" s="15">
        <v>111.46076252755188</v>
      </c>
      <c r="BK27" s="15">
        <v>22.80764492397704</v>
      </c>
      <c r="BL27" s="15"/>
      <c r="BM27" s="15">
        <v>2.4064605851732548</v>
      </c>
      <c r="BN27" s="15">
        <v>29.39931825550628</v>
      </c>
      <c r="BP27" s="15">
        <v>34.036469781487689</v>
      </c>
      <c r="BQ27" s="15">
        <v>62.37862587609353</v>
      </c>
      <c r="BR27" s="15">
        <v>16.175546909306689</v>
      </c>
      <c r="BS27" s="15">
        <v>22.65772291713807</v>
      </c>
      <c r="BT27" s="15">
        <v>29.099999999999998</v>
      </c>
      <c r="BU27" s="15">
        <v>15.941195557813156</v>
      </c>
      <c r="BV27" s="15">
        <v>63.949957450649805</v>
      </c>
      <c r="BW27" s="15">
        <v>83.517834910610219</v>
      </c>
      <c r="BX27" s="15">
        <v>15.772633616524368</v>
      </c>
      <c r="BY27" s="15">
        <v>59.829889739328159</v>
      </c>
      <c r="BZ27" s="15">
        <v>74.368873749222516</v>
      </c>
      <c r="CA27" s="15"/>
      <c r="CB27" s="15">
        <v>80.260742268420898</v>
      </c>
      <c r="CC27" s="15">
        <v>41.994042620157067</v>
      </c>
      <c r="CD27" s="15">
        <v>9.3744818070574141</v>
      </c>
      <c r="CE27" s="15"/>
      <c r="CF27" s="15">
        <v>33.056910351831313</v>
      </c>
      <c r="CG27" s="15">
        <v>18.390152759730334</v>
      </c>
      <c r="CH27" s="15">
        <v>59.098187482797194</v>
      </c>
      <c r="CI27" s="15">
        <v>68.11069846660854</v>
      </c>
      <c r="CJ27" s="15"/>
      <c r="CK27" s="15">
        <v>58.006403151639439</v>
      </c>
      <c r="CL27" s="15">
        <v>38.322760476998219</v>
      </c>
      <c r="CM27" s="15">
        <v>71.147662462012406</v>
      </c>
      <c r="CN27" s="15">
        <v>89.138345583655166</v>
      </c>
      <c r="CO27" s="15">
        <v>82.814239885258644</v>
      </c>
      <c r="CP27" s="15">
        <v>41.739208947284745</v>
      </c>
      <c r="CQ27" s="15">
        <v>22.319407250387485</v>
      </c>
      <c r="CR27" s="15"/>
      <c r="CS27" s="15">
        <v>47.582249999999995</v>
      </c>
      <c r="CT27" s="15">
        <v>3.364467783172719</v>
      </c>
      <c r="CU27" s="15"/>
      <c r="CV27" s="37"/>
      <c r="CW27" s="15">
        <v>4.1020167935337044</v>
      </c>
      <c r="CX27" s="15">
        <v>8.494469321805564</v>
      </c>
      <c r="CY27" s="15">
        <v>5.6000295244962803</v>
      </c>
      <c r="CZ27" s="15">
        <v>11.681417477477662</v>
      </c>
      <c r="DA27" s="15">
        <v>3.2704347571357086</v>
      </c>
      <c r="DB27" s="15">
        <v>6.957707987259333</v>
      </c>
      <c r="DC27" s="15">
        <v>2.4810476122595118</v>
      </c>
      <c r="DD27" s="15">
        <v>2.0255917492711379</v>
      </c>
      <c r="DE27" s="15">
        <v>111.87945582535433</v>
      </c>
      <c r="DF27" s="15">
        <v>1.9039878268867896</v>
      </c>
      <c r="DG27" s="15">
        <v>2.2824080169540699</v>
      </c>
      <c r="DH27" s="15">
        <v>14.180125692182159</v>
      </c>
      <c r="DI27" s="15">
        <v>3.3537936854830281</v>
      </c>
      <c r="DJ27" s="15">
        <v>1.409848563587512</v>
      </c>
      <c r="DK27" s="15">
        <v>20.743681785167613</v>
      </c>
      <c r="DL27" s="15">
        <v>15.927909355041152</v>
      </c>
      <c r="DM27" s="15">
        <v>13.142108849900451</v>
      </c>
      <c r="DN27" s="15">
        <v>2.5612403066138567</v>
      </c>
      <c r="DO27" s="15">
        <v>0.18877062817084247</v>
      </c>
      <c r="DP27" s="15">
        <v>3.5205287263598768</v>
      </c>
      <c r="DQ27" s="15">
        <v>7.6244146644643846</v>
      </c>
      <c r="DR27" s="15">
        <v>11.948063331742604</v>
      </c>
      <c r="DS27" s="15">
        <v>4.5741302711041252</v>
      </c>
      <c r="DT27" s="15">
        <v>7.3654189254100055</v>
      </c>
      <c r="DU27" s="15">
        <v>5.9145540052323415</v>
      </c>
      <c r="DV27" s="15">
        <v>199.20850769308683</v>
      </c>
      <c r="DW27" s="15">
        <v>7.316678656180013</v>
      </c>
      <c r="DX27" s="15">
        <v>20.320872368302641</v>
      </c>
      <c r="DY27" s="15">
        <v>11.551033973903131</v>
      </c>
      <c r="DZ27" s="15">
        <v>2.1611258394968322</v>
      </c>
      <c r="EA27" s="15">
        <v>11.693880149682681</v>
      </c>
      <c r="EB27" s="15">
        <v>1.4373328028195156</v>
      </c>
      <c r="ED27" s="16">
        <v>36770</v>
      </c>
      <c r="EE27" s="15">
        <v>14.977653132097172</v>
      </c>
      <c r="EF27" s="15">
        <v>62.860211245218778</v>
      </c>
      <c r="EG27" s="15">
        <v>38.987191337794854</v>
      </c>
      <c r="EH27" s="15">
        <v>12.872096601560358</v>
      </c>
      <c r="EI27" s="15">
        <v>129.69715231667118</v>
      </c>
      <c r="EK27" s="16">
        <v>36770</v>
      </c>
      <c r="EL27" s="15">
        <v>1.1391345364856353</v>
      </c>
      <c r="EM27" s="15">
        <v>3.2961295399501567</v>
      </c>
      <c r="EN27" s="15">
        <v>2.6036035075064925</v>
      </c>
      <c r="EO27" s="15">
        <v>0.91021584340575745</v>
      </c>
      <c r="EP27" s="15">
        <v>7.9490834273480422</v>
      </c>
    </row>
    <row r="28" spans="1:146">
      <c r="A28" s="12" t="s">
        <v>93</v>
      </c>
      <c r="B28" s="15">
        <v>6.5999896199648971</v>
      </c>
      <c r="C28" s="15">
        <v>13.888997767479253</v>
      </c>
      <c r="D28" s="15">
        <v>27.327345852886996</v>
      </c>
      <c r="E28" s="15">
        <v>10.598082765451942</v>
      </c>
      <c r="F28" s="15">
        <v>9.6817280875536138</v>
      </c>
      <c r="G28" s="15">
        <v>8.0026769599155845</v>
      </c>
      <c r="H28" s="15">
        <v>7.4401269342403005</v>
      </c>
      <c r="I28" s="15">
        <v>1.7940069132782093</v>
      </c>
      <c r="J28" s="15">
        <v>57.902610913935767</v>
      </c>
      <c r="K28" s="15">
        <v>6.4668991084694047</v>
      </c>
      <c r="L28" s="15">
        <v>23.776155664586728</v>
      </c>
      <c r="M28" s="15">
        <v>7.7924536864845164</v>
      </c>
      <c r="N28" s="15">
        <v>35.635717209013862</v>
      </c>
      <c r="O28" s="15">
        <v>11.984073943407132</v>
      </c>
      <c r="P28" s="15">
        <v>49.311827968540022</v>
      </c>
      <c r="Q28" s="15">
        <v>20.648387813350272</v>
      </c>
      <c r="R28" s="15">
        <v>57.301825498237875</v>
      </c>
      <c r="S28" s="15">
        <v>7.4524535697511931</v>
      </c>
      <c r="T28" s="15">
        <v>1.259479489270618</v>
      </c>
      <c r="U28" s="15">
        <v>1.1113887427162736</v>
      </c>
      <c r="V28" s="15">
        <v>5.3271365784052511</v>
      </c>
      <c r="W28" s="15">
        <v>10.217730878495027</v>
      </c>
      <c r="X28" s="15">
        <v>6.9980203504712879</v>
      </c>
      <c r="Y28" s="15">
        <v>0.57710688297289381</v>
      </c>
      <c r="Z28" s="15">
        <v>8.5309930796603144</v>
      </c>
      <c r="AA28" s="15">
        <v>41.737606893337301</v>
      </c>
      <c r="AB28" s="15">
        <v>32.049678218672049</v>
      </c>
      <c r="AC28" s="15">
        <v>47.296906004552433</v>
      </c>
      <c r="AD28" s="15">
        <v>4.0017464147475543</v>
      </c>
      <c r="AE28" s="15"/>
      <c r="AF28" s="15">
        <v>6.7208229204960039</v>
      </c>
      <c r="AG28" s="15">
        <v>4.9429755245125122</v>
      </c>
      <c r="AI28" s="15">
        <v>21.999839731615385</v>
      </c>
      <c r="AJ28" s="15">
        <v>32.956242760152882</v>
      </c>
      <c r="AK28" s="15">
        <v>81.982037558660991</v>
      </c>
      <c r="AL28" s="15">
        <v>98.662219128941857</v>
      </c>
      <c r="AM28" s="15">
        <v>37.299694658690932</v>
      </c>
      <c r="AN28" s="15">
        <v>64.414620358221484</v>
      </c>
      <c r="AO28" s="15">
        <v>49.077233177598686</v>
      </c>
      <c r="AP28" s="15">
        <v>3.3923407637305565</v>
      </c>
      <c r="AQ28" s="15">
        <v>105.31461284888759</v>
      </c>
      <c r="AR28" s="15">
        <v>53.870834487887016</v>
      </c>
      <c r="AS28" s="15">
        <v>38.672076260243884</v>
      </c>
      <c r="AT28" s="15">
        <v>23.377361059453548</v>
      </c>
      <c r="AU28" s="15">
        <v>71.396737082557323</v>
      </c>
      <c r="AV28" s="15">
        <v>1.1480675712522197</v>
      </c>
      <c r="AW28" s="15">
        <v>87.070198729563515</v>
      </c>
      <c r="AX28" s="15"/>
      <c r="AY28" s="15">
        <v>70.035564497846281</v>
      </c>
      <c r="AZ28" s="15">
        <v>16.88863698300505</v>
      </c>
      <c r="BA28" s="15">
        <v>4.9855895584210073</v>
      </c>
      <c r="BB28" s="15">
        <v>0.95924470266559159</v>
      </c>
      <c r="BC28" s="15">
        <v>5.5322609322540117</v>
      </c>
      <c r="BD28" s="15">
        <v>8.71788208341823</v>
      </c>
      <c r="BE28" s="15">
        <v>31.817091210781829</v>
      </c>
      <c r="BF28" s="15">
        <v>22.903974818081025</v>
      </c>
      <c r="BG28" s="15">
        <v>23.793569541773099</v>
      </c>
      <c r="BH28" s="15">
        <v>102.07725058623797</v>
      </c>
      <c r="BI28" s="15">
        <v>26.475985084712693</v>
      </c>
      <c r="BJ28" s="15">
        <v>107.90292357519597</v>
      </c>
      <c r="BK28" s="15">
        <v>22.159445625566345</v>
      </c>
      <c r="BL28" s="15"/>
      <c r="BM28" s="15">
        <v>1.9831919270475018</v>
      </c>
      <c r="BN28" s="15">
        <v>31.308199562474286</v>
      </c>
      <c r="BP28" s="15">
        <v>35.352807699323598</v>
      </c>
      <c r="BQ28" s="15">
        <v>62.197594348394986</v>
      </c>
      <c r="BR28" s="15">
        <v>16.678564482839406</v>
      </c>
      <c r="BS28" s="15">
        <v>22.876423138788258</v>
      </c>
      <c r="BT28" s="15">
        <v>30.14216402838953</v>
      </c>
      <c r="BU28" s="15">
        <v>16.950671104799124</v>
      </c>
      <c r="BV28" s="15">
        <v>63.803555922088343</v>
      </c>
      <c r="BW28" s="15">
        <v>88.989933661531225</v>
      </c>
      <c r="BX28" s="15">
        <v>18.731126182335565</v>
      </c>
      <c r="BY28" s="15">
        <v>58.03084527139341</v>
      </c>
      <c r="BZ28" s="15">
        <v>75.126553283120856</v>
      </c>
      <c r="CA28" s="15"/>
      <c r="CB28" s="15">
        <v>77.56397196826147</v>
      </c>
      <c r="CC28" s="15">
        <v>43.12114221146161</v>
      </c>
      <c r="CD28" s="15">
        <v>9.4806353809184092</v>
      </c>
      <c r="CE28" s="15">
        <v>148.07584876895703</v>
      </c>
      <c r="CF28" s="15">
        <v>32.363821850332847</v>
      </c>
      <c r="CG28" s="15">
        <v>18.50325866997559</v>
      </c>
      <c r="CH28" s="15">
        <v>57.600397820896454</v>
      </c>
      <c r="CI28" s="15">
        <v>68.394126220965873</v>
      </c>
      <c r="CJ28" s="15">
        <v>44.909076434931933</v>
      </c>
      <c r="CK28" s="15">
        <v>59.202727423195213</v>
      </c>
      <c r="CL28" s="15">
        <v>35.260388429680397</v>
      </c>
      <c r="CM28" s="15">
        <v>63.875339305967969</v>
      </c>
      <c r="CN28" s="15">
        <v>86.632881437334916</v>
      </c>
      <c r="CO28" s="15">
        <v>81.125431980699432</v>
      </c>
      <c r="CP28" s="15">
        <v>40.375145517491539</v>
      </c>
      <c r="CQ28" s="15">
        <v>22.81311762547783</v>
      </c>
      <c r="CR28" s="15"/>
      <c r="CS28" s="15">
        <v>43.79</v>
      </c>
      <c r="CT28" s="15">
        <v>3.0120908493341281</v>
      </c>
      <c r="CU28" s="15">
        <v>23.959667437694275</v>
      </c>
      <c r="CV28" s="37"/>
      <c r="CW28" s="15">
        <v>4.4112003724230773</v>
      </c>
      <c r="CX28" s="15">
        <v>7.9258585447500742</v>
      </c>
      <c r="CY28" s="15">
        <v>5.3327098902926284</v>
      </c>
      <c r="CZ28" s="15">
        <v>11.455928001667328</v>
      </c>
      <c r="DA28" s="15">
        <v>2.8834289588582638</v>
      </c>
      <c r="DB28" s="15">
        <v>7.0879109671496092</v>
      </c>
      <c r="DC28" s="15">
        <v>2.8095924310133542</v>
      </c>
      <c r="DD28" s="15">
        <v>1.6156068291553798</v>
      </c>
      <c r="DE28" s="15">
        <v>109.3766210268254</v>
      </c>
      <c r="DF28" s="15">
        <v>2.4452021051854169</v>
      </c>
      <c r="DG28" s="15">
        <v>2.2867578022443871</v>
      </c>
      <c r="DH28" s="15">
        <v>13.882553256689167</v>
      </c>
      <c r="DI28" s="15">
        <v>3.680134067021819</v>
      </c>
      <c r="DJ28" s="15">
        <v>1.5080078953221541</v>
      </c>
      <c r="DK28" s="15">
        <v>21.902287641243561</v>
      </c>
      <c r="DL28" s="15">
        <v>15.019086221888497</v>
      </c>
      <c r="DM28" s="15">
        <v>13.229632530244636</v>
      </c>
      <c r="DN28" s="15">
        <v>2.3748311666850279</v>
      </c>
      <c r="DO28" s="15">
        <v>6.5415902228423639E-2</v>
      </c>
      <c r="DP28" s="15">
        <v>2.7750530788215815</v>
      </c>
      <c r="DQ28" s="15">
        <v>6.4390863290534632</v>
      </c>
      <c r="DR28" s="15">
        <v>12.465843979104035</v>
      </c>
      <c r="DS28" s="15">
        <v>5.8553912031032249</v>
      </c>
      <c r="DT28" s="15">
        <v>7.297521798280874</v>
      </c>
      <c r="DU28" s="15">
        <v>6.8917152400288169</v>
      </c>
      <c r="DV28" s="15">
        <v>221.3962944448067</v>
      </c>
      <c r="DW28" s="15">
        <v>7.463485507122523</v>
      </c>
      <c r="DX28" s="15">
        <v>19.354369662039289</v>
      </c>
      <c r="DY28" s="15">
        <v>11.454676356063979</v>
      </c>
      <c r="DZ28" s="15">
        <v>2.4492457264219363</v>
      </c>
      <c r="EA28" s="15">
        <v>9.0177456366596136</v>
      </c>
      <c r="EB28" s="15">
        <v>1.4579718599942637</v>
      </c>
      <c r="ED28" s="16">
        <v>36861</v>
      </c>
      <c r="EE28" s="15">
        <v>15.077332500122649</v>
      </c>
      <c r="EF28" s="15">
        <v>63.934171659323297</v>
      </c>
      <c r="EG28" s="15">
        <v>38.660929001622499</v>
      </c>
      <c r="EH28" s="15">
        <v>13.005189231193977</v>
      </c>
      <c r="EI28" s="15">
        <v>130.67762239226244</v>
      </c>
      <c r="EK28" s="16">
        <v>36861</v>
      </c>
      <c r="EL28" s="15">
        <v>1.1161319703724515</v>
      </c>
      <c r="EM28" s="15">
        <v>3.3198417112090364</v>
      </c>
      <c r="EN28" s="15">
        <v>2.6004503685499682</v>
      </c>
      <c r="EO28" s="15">
        <v>0.92793540482357939</v>
      </c>
      <c r="EP28" s="15">
        <v>7.9643594549550363</v>
      </c>
    </row>
    <row r="29" spans="1:146">
      <c r="A29" s="12" t="s">
        <v>94</v>
      </c>
      <c r="B29" s="15">
        <v>6.4861187165470735</v>
      </c>
      <c r="C29" s="15">
        <v>14.024457410929216</v>
      </c>
      <c r="D29" s="15">
        <v>27.914386889314667</v>
      </c>
      <c r="E29" s="15">
        <v>9.6735929387997164</v>
      </c>
      <c r="F29" s="15">
        <v>9.4296440717030663</v>
      </c>
      <c r="G29" s="15">
        <v>9.5272113448537095</v>
      </c>
      <c r="H29" s="15">
        <v>7.4467034405678296</v>
      </c>
      <c r="I29" s="15">
        <v>1.6660849725557896</v>
      </c>
      <c r="J29" s="15">
        <v>58.263393007590032</v>
      </c>
      <c r="K29" s="15">
        <v>6.7072367695844033</v>
      </c>
      <c r="L29" s="15">
        <v>24.157078986707855</v>
      </c>
      <c r="M29" s="15">
        <v>7.8581295403828628</v>
      </c>
      <c r="N29" s="15">
        <v>34.854420122154046</v>
      </c>
      <c r="O29" s="15">
        <v>11.827278425026176</v>
      </c>
      <c r="P29" s="15">
        <v>49.792284574504905</v>
      </c>
      <c r="Q29" s="15">
        <v>20.501912523002979</v>
      </c>
      <c r="R29" s="15">
        <v>56.776368144563882</v>
      </c>
      <c r="S29" s="15">
        <v>7.6639646151725467</v>
      </c>
      <c r="T29" s="15">
        <v>1.3984221034670821</v>
      </c>
      <c r="U29" s="15">
        <v>1.0984227603450059</v>
      </c>
      <c r="V29" s="15">
        <v>5.2852313073338388</v>
      </c>
      <c r="W29" s="15">
        <v>9.8432767057471775</v>
      </c>
      <c r="X29" s="15">
        <v>7.5040634882193773</v>
      </c>
      <c r="Y29" s="15">
        <v>0.760247814648222</v>
      </c>
      <c r="Z29" s="15">
        <v>8.7481247342186137</v>
      </c>
      <c r="AA29" s="15">
        <v>42.715916293010004</v>
      </c>
      <c r="AB29" s="15">
        <v>31.828919863280117</v>
      </c>
      <c r="AC29" s="15">
        <v>45.819911772136173</v>
      </c>
      <c r="AD29" s="15">
        <v>3.3605743636729684</v>
      </c>
      <c r="AE29" s="15"/>
      <c r="AF29" s="15">
        <v>7.2384788281004369</v>
      </c>
      <c r="AG29" s="15">
        <v>4.9649004848897205</v>
      </c>
      <c r="AI29" s="15">
        <v>20.984038605757306</v>
      </c>
      <c r="AJ29" s="15">
        <v>34.701239879608245</v>
      </c>
      <c r="AK29" s="15">
        <v>83.743160667944011</v>
      </c>
      <c r="AL29" s="15">
        <v>90.055736251022168</v>
      </c>
      <c r="AM29" s="15">
        <v>36.994691884721938</v>
      </c>
      <c r="AN29" s="15">
        <v>64.45560644112868</v>
      </c>
      <c r="AO29" s="15">
        <v>49.029677460489438</v>
      </c>
      <c r="AP29" s="15">
        <v>2.8661193150122015</v>
      </c>
      <c r="AQ29" s="15">
        <v>106.07606501885336</v>
      </c>
      <c r="AR29" s="15">
        <v>55.291651340591606</v>
      </c>
      <c r="AS29" s="15">
        <v>39.291650592200121</v>
      </c>
      <c r="AT29" s="15">
        <v>23.574388621148593</v>
      </c>
      <c r="AU29" s="15">
        <v>72.92352279241598</v>
      </c>
      <c r="AV29" s="15">
        <v>1.002179203786187</v>
      </c>
      <c r="AW29" s="15">
        <v>87.398388148927353</v>
      </c>
      <c r="AX29" s="15"/>
      <c r="AY29" s="15">
        <v>69.393338843355849</v>
      </c>
      <c r="AZ29" s="15">
        <v>16.532746382016736</v>
      </c>
      <c r="BA29" s="15">
        <v>5.4171607715335295</v>
      </c>
      <c r="BB29" s="15">
        <v>0.96746413582708812</v>
      </c>
      <c r="BC29" s="15">
        <v>5.6185352004039304</v>
      </c>
      <c r="BD29" s="15">
        <v>8.3945331201380355</v>
      </c>
      <c r="BE29" s="15">
        <v>32.037648522370276</v>
      </c>
      <c r="BF29" s="15">
        <v>21.410276306058364</v>
      </c>
      <c r="BG29" s="15">
        <v>23.394829483430588</v>
      </c>
      <c r="BH29" s="15">
        <v>102.94147263174729</v>
      </c>
      <c r="BI29" s="15">
        <v>26.29361835750862</v>
      </c>
      <c r="BJ29" s="15">
        <v>107.22375116031718</v>
      </c>
      <c r="BK29" s="15">
        <v>26.912664789081767</v>
      </c>
      <c r="BL29" s="15"/>
      <c r="BM29" s="15">
        <v>1.6831626533456114</v>
      </c>
      <c r="BN29" s="15">
        <v>32.242522940441383</v>
      </c>
      <c r="BP29" s="15">
        <v>35.404013995012413</v>
      </c>
      <c r="BQ29" s="15">
        <v>63.246576318850252</v>
      </c>
      <c r="BR29" s="15">
        <v>16.851511713207458</v>
      </c>
      <c r="BS29" s="15">
        <v>23.280319808689338</v>
      </c>
      <c r="BT29" s="15">
        <v>31.118284657971106</v>
      </c>
      <c r="BU29" s="15">
        <v>18.004576821006467</v>
      </c>
      <c r="BV29" s="15">
        <v>65.530351907457487</v>
      </c>
      <c r="BW29" s="15">
        <v>82.535911489274696</v>
      </c>
      <c r="BX29" s="15">
        <v>21.979023518971321</v>
      </c>
      <c r="BY29" s="15">
        <v>56.674979491100821</v>
      </c>
      <c r="BZ29" s="15">
        <v>76.306752476123577</v>
      </c>
      <c r="CA29" s="15"/>
      <c r="CB29" s="15">
        <v>77.089039399279528</v>
      </c>
      <c r="CC29" s="15">
        <v>42.639567726340957</v>
      </c>
      <c r="CD29" s="15">
        <v>9.5746624136513745</v>
      </c>
      <c r="CE29" s="15">
        <v>151.8837606815066</v>
      </c>
      <c r="CF29" s="15">
        <v>32.971855384938188</v>
      </c>
      <c r="CG29" s="15">
        <v>18.414781955044877</v>
      </c>
      <c r="CH29" s="15">
        <v>56.329511812969344</v>
      </c>
      <c r="CI29" s="15">
        <v>69.402432747640702</v>
      </c>
      <c r="CJ29" s="15">
        <v>45.167725452681147</v>
      </c>
      <c r="CK29" s="15">
        <v>59.371070865941391</v>
      </c>
      <c r="CL29" s="15">
        <v>35.094514588453123</v>
      </c>
      <c r="CM29" s="15">
        <v>60.369600271577696</v>
      </c>
      <c r="CN29" s="15">
        <v>87.394268328503614</v>
      </c>
      <c r="CO29" s="15">
        <v>82.255800316300125</v>
      </c>
      <c r="CP29" s="15">
        <v>38.697606166814396</v>
      </c>
      <c r="CQ29" s="15">
        <v>23.265854556465658</v>
      </c>
      <c r="CR29" s="15">
        <v>54.095931516044274</v>
      </c>
      <c r="CS29" s="15">
        <v>42.015000000000001</v>
      </c>
      <c r="CT29" s="15">
        <v>2.9143859142385034</v>
      </c>
      <c r="CU29" s="15">
        <v>24.131292592463584</v>
      </c>
      <c r="CV29" s="37"/>
      <c r="CW29" s="15">
        <v>4.2522212269212387</v>
      </c>
      <c r="CX29" s="15">
        <v>8.8418265140494849</v>
      </c>
      <c r="CY29" s="15">
        <v>5.6141242489769452</v>
      </c>
      <c r="CZ29" s="15">
        <v>11.101862515843884</v>
      </c>
      <c r="DA29" s="15">
        <v>2.7800874228006718</v>
      </c>
      <c r="DB29" s="15">
        <v>7.2490139664641946</v>
      </c>
      <c r="DC29" s="15">
        <v>2.862232951169267</v>
      </c>
      <c r="DD29" s="15">
        <v>0.91728263408697019</v>
      </c>
      <c r="DE29" s="15">
        <v>108.48530163520695</v>
      </c>
      <c r="DF29" s="15">
        <v>1.859434847839633</v>
      </c>
      <c r="DG29" s="15">
        <v>2.1800478266102239</v>
      </c>
      <c r="DH29" s="15">
        <v>13.662167497102498</v>
      </c>
      <c r="DI29" s="15">
        <v>3.9800489235180594</v>
      </c>
      <c r="DJ29" s="15">
        <v>1.0008091599286471</v>
      </c>
      <c r="DK29" s="15">
        <v>21.395969064421372</v>
      </c>
      <c r="DL29" s="15">
        <v>17.130570865446227</v>
      </c>
      <c r="DM29" s="15">
        <v>12.61730334721074</v>
      </c>
      <c r="DN29" s="15">
        <v>2.6499064023559478</v>
      </c>
      <c r="DO29" s="15">
        <v>0.23194837073815608</v>
      </c>
      <c r="DP29" s="15">
        <v>3.0059660029074</v>
      </c>
      <c r="DQ29" s="15">
        <v>5.8004413676956652</v>
      </c>
      <c r="DR29" s="15">
        <v>12.189106558645737</v>
      </c>
      <c r="DS29" s="15">
        <v>3.6263874379629244</v>
      </c>
      <c r="DT29" s="15">
        <v>6.4945094790803806</v>
      </c>
      <c r="DU29" s="15">
        <v>5.8674008443628045</v>
      </c>
      <c r="DV29" s="15">
        <v>221.15306437951273</v>
      </c>
      <c r="DW29" s="15">
        <v>10.356063102457828</v>
      </c>
      <c r="DX29" s="15">
        <v>18.410181949791841</v>
      </c>
      <c r="DY29" s="15">
        <v>15.151377668561087</v>
      </c>
      <c r="DZ29" s="15">
        <v>2.1656419782188232</v>
      </c>
      <c r="EA29" s="15">
        <v>7.0734616065453348</v>
      </c>
      <c r="EB29" s="15">
        <v>1.4314686560541559</v>
      </c>
      <c r="ED29" s="16">
        <v>36951</v>
      </c>
      <c r="EE29" s="15">
        <v>14.771178496872922</v>
      </c>
      <c r="EF29" s="15">
        <v>60.631533522456927</v>
      </c>
      <c r="EG29" s="15">
        <v>38.879548502719189</v>
      </c>
      <c r="EH29" s="15">
        <v>12.847061693595993</v>
      </c>
      <c r="EI29" s="15">
        <v>127.12932221564503</v>
      </c>
      <c r="EK29" s="16">
        <v>36951</v>
      </c>
      <c r="EL29" s="15">
        <v>1.0967918906247898</v>
      </c>
      <c r="EM29" s="15">
        <v>3.2170738749085759</v>
      </c>
      <c r="EN29" s="15">
        <v>2.5615021390482133</v>
      </c>
      <c r="EO29" s="15">
        <v>0.90693290239519375</v>
      </c>
      <c r="EP29" s="15">
        <v>7.7823008069767718</v>
      </c>
    </row>
    <row r="30" spans="1:146">
      <c r="A30" s="12" t="s">
        <v>95</v>
      </c>
      <c r="B30" s="15">
        <v>6.519377909894116</v>
      </c>
      <c r="C30" s="15">
        <v>10.817488706678645</v>
      </c>
      <c r="D30" s="15">
        <v>28.254397395898724</v>
      </c>
      <c r="E30" s="15">
        <v>9.8318408236553569</v>
      </c>
      <c r="F30" s="15">
        <v>9.4755113602343446</v>
      </c>
      <c r="G30" s="15">
        <v>10.983320357180231</v>
      </c>
      <c r="H30" s="15">
        <v>7.4531049036039843</v>
      </c>
      <c r="I30" s="15">
        <v>1.5393931636090905</v>
      </c>
      <c r="J30" s="15">
        <v>59.131284073216037</v>
      </c>
      <c r="K30" s="15">
        <v>7.1423087574123816</v>
      </c>
      <c r="L30" s="15">
        <v>23.962055481256819</v>
      </c>
      <c r="M30" s="15">
        <v>7.896235296720084</v>
      </c>
      <c r="N30" s="15">
        <v>35.149757776979619</v>
      </c>
      <c r="O30" s="15">
        <v>11.883380056057215</v>
      </c>
      <c r="P30" s="15">
        <v>51.26272058692804</v>
      </c>
      <c r="Q30" s="15">
        <v>20.356895712482665</v>
      </c>
      <c r="R30" s="15">
        <v>57.476137624861266</v>
      </c>
      <c r="S30" s="15">
        <v>7.540040787236296</v>
      </c>
      <c r="T30" s="15">
        <v>1.5369464015662364</v>
      </c>
      <c r="U30" s="15">
        <v>1.0893441512225186</v>
      </c>
      <c r="V30" s="15">
        <v>5.1642452969510781</v>
      </c>
      <c r="W30" s="15">
        <v>10.160257571640837</v>
      </c>
      <c r="X30" s="15">
        <v>7.8279000645155223</v>
      </c>
      <c r="Y30" s="15">
        <v>0.86522079476907499</v>
      </c>
      <c r="Z30" s="15">
        <v>9.2262107018787063</v>
      </c>
      <c r="AA30" s="15">
        <v>43.155950922424054</v>
      </c>
      <c r="AB30" s="15">
        <v>31.475757948120084</v>
      </c>
      <c r="AC30" s="15">
        <v>44.195203605023849</v>
      </c>
      <c r="AD30" s="15">
        <v>2.7911845914072528</v>
      </c>
      <c r="AE30" s="15"/>
      <c r="AF30" s="15">
        <v>7.757588464180504</v>
      </c>
      <c r="AG30" s="15">
        <v>5.0784082214242856</v>
      </c>
      <c r="AI30" s="15">
        <v>22.020193355008669</v>
      </c>
      <c r="AJ30" s="15">
        <v>37.018073264953138</v>
      </c>
      <c r="AK30" s="15">
        <v>84.763192187696177</v>
      </c>
      <c r="AL30" s="15">
        <v>91.528935492607062</v>
      </c>
      <c r="AM30" s="15">
        <v>37.028533463524276</v>
      </c>
      <c r="AN30" s="15">
        <v>64.439145343554259</v>
      </c>
      <c r="AO30" s="15">
        <v>49.199524033194102</v>
      </c>
      <c r="AP30" s="15">
        <v>2.2507182903280043</v>
      </c>
      <c r="AQ30" s="15">
        <v>103.78211759548009</v>
      </c>
      <c r="AR30" s="15">
        <v>53.45732848388208</v>
      </c>
      <c r="AS30" s="15">
        <v>38.974443555800363</v>
      </c>
      <c r="AT30" s="15">
        <v>23.68870589016025</v>
      </c>
      <c r="AU30" s="15">
        <v>73.60426102268049</v>
      </c>
      <c r="AV30" s="15">
        <v>0.95605577417005194</v>
      </c>
      <c r="AW30" s="15">
        <v>85.564339761062385</v>
      </c>
      <c r="AX30" s="15"/>
      <c r="AY30" s="15">
        <v>70.248612652608216</v>
      </c>
      <c r="AZ30" s="15">
        <v>15.557251012019512</v>
      </c>
      <c r="BA30" s="15">
        <v>5.6610882704088956</v>
      </c>
      <c r="BB30" s="15">
        <v>0.98172210751671163</v>
      </c>
      <c r="BC30" s="15">
        <v>5.4915658421252962</v>
      </c>
      <c r="BD30" s="15">
        <v>8.784599099183831</v>
      </c>
      <c r="BE30" s="15">
        <v>32.108406497302582</v>
      </c>
      <c r="BF30" s="15">
        <v>22.306948473546072</v>
      </c>
      <c r="BG30" s="15">
        <v>23.640372284346427</v>
      </c>
      <c r="BH30" s="15">
        <v>105.25163207206568</v>
      </c>
      <c r="BI30" s="15">
        <v>26.001874099283334</v>
      </c>
      <c r="BJ30" s="15">
        <v>99.810544442582852</v>
      </c>
      <c r="BK30" s="15">
        <v>27.325396936190067</v>
      </c>
      <c r="BL30" s="15"/>
      <c r="BM30" s="15">
        <v>1.6009226915934249</v>
      </c>
      <c r="BN30" s="15">
        <v>33.11194499606038</v>
      </c>
      <c r="BP30" s="15">
        <v>36.844780393173245</v>
      </c>
      <c r="BQ30" s="15">
        <v>65.078608786073644</v>
      </c>
      <c r="BR30" s="15">
        <v>17.965875444163856</v>
      </c>
      <c r="BS30" s="15">
        <v>23.679585091912774</v>
      </c>
      <c r="BT30" s="15">
        <v>32.366516670735137</v>
      </c>
      <c r="BU30" s="15">
        <v>20.092216207087283</v>
      </c>
      <c r="BV30" s="15">
        <v>67.2111867034413</v>
      </c>
      <c r="BW30" s="15">
        <v>77.162216881054704</v>
      </c>
      <c r="BX30" s="15">
        <v>22.698711317375068</v>
      </c>
      <c r="BY30" s="15">
        <v>54.614375206629113</v>
      </c>
      <c r="BZ30" s="15">
        <v>77.891514983315531</v>
      </c>
      <c r="CA30" s="15"/>
      <c r="CB30" s="15">
        <v>77.113297299191416</v>
      </c>
      <c r="CC30" s="15">
        <v>42.171827742834026</v>
      </c>
      <c r="CD30" s="15">
        <v>9.6246851067099808</v>
      </c>
      <c r="CE30" s="15">
        <v>155.65375655583426</v>
      </c>
      <c r="CF30" s="15">
        <v>32.982254710602525</v>
      </c>
      <c r="CG30" s="15">
        <v>18.196195542417986</v>
      </c>
      <c r="CH30" s="15">
        <v>55.163182298110655</v>
      </c>
      <c r="CI30" s="15">
        <v>70.362587305161426</v>
      </c>
      <c r="CJ30" s="15">
        <v>44.915699084243862</v>
      </c>
      <c r="CK30" s="15">
        <v>59.379475422785724</v>
      </c>
      <c r="CL30" s="15">
        <v>34.143440951960066</v>
      </c>
      <c r="CM30" s="15">
        <v>56.942211170972058</v>
      </c>
      <c r="CN30" s="15">
        <v>88.972834822585938</v>
      </c>
      <c r="CO30" s="15">
        <v>82.687310972614327</v>
      </c>
      <c r="CP30" s="15">
        <v>39.113457984388504</v>
      </c>
      <c r="CQ30" s="15">
        <v>23.003691107013069</v>
      </c>
      <c r="CR30" s="15">
        <v>75.976523354495953</v>
      </c>
      <c r="CS30" s="15">
        <v>40.24</v>
      </c>
      <c r="CT30" s="15">
        <v>2.8164065952437038</v>
      </c>
      <c r="CU30" s="15">
        <v>24.295544835041309</v>
      </c>
      <c r="CV30" s="37"/>
      <c r="CW30" s="15">
        <v>4.3404663452682657</v>
      </c>
      <c r="CX30" s="15">
        <v>9.4643992316511678</v>
      </c>
      <c r="CY30" s="15">
        <v>6.2085488246051987</v>
      </c>
      <c r="CZ30" s="15">
        <v>10.917173831202863</v>
      </c>
      <c r="DA30" s="15">
        <v>2.8428968021849967</v>
      </c>
      <c r="DB30" s="15">
        <v>7.0123386703337234</v>
      </c>
      <c r="DC30" s="15">
        <v>3.0615063171783876</v>
      </c>
      <c r="DD30" s="15">
        <v>1.2611279759838856</v>
      </c>
      <c r="DE30" s="15">
        <v>99.171042101770354</v>
      </c>
      <c r="DF30" s="15">
        <v>3.1645852739217974</v>
      </c>
      <c r="DG30" s="15">
        <v>2.1378081907607949</v>
      </c>
      <c r="DH30" s="15">
        <v>13.759495898022116</v>
      </c>
      <c r="DI30" s="15">
        <v>4.1769352242031097</v>
      </c>
      <c r="DJ30" s="15">
        <v>0.75784438624451744</v>
      </c>
      <c r="DK30" s="15">
        <v>19.437676575946469</v>
      </c>
      <c r="DL30" s="15">
        <v>16.003951734519021</v>
      </c>
      <c r="DM30" s="15">
        <v>12.549836069756465</v>
      </c>
      <c r="DN30" s="15">
        <v>2.483231414087669</v>
      </c>
      <c r="DO30" s="15">
        <v>0.1847837632230889</v>
      </c>
      <c r="DP30" s="15">
        <v>3.0126114584994967</v>
      </c>
      <c r="DQ30" s="15">
        <v>5.3078623798248366</v>
      </c>
      <c r="DR30" s="15">
        <v>12.324129224941649</v>
      </c>
      <c r="DS30" s="15">
        <v>5.0771926181632718</v>
      </c>
      <c r="DT30" s="15">
        <v>6.1033076059096283</v>
      </c>
      <c r="DU30" s="15">
        <v>6.272824344527212</v>
      </c>
      <c r="DV30" s="15">
        <v>207.72577371757316</v>
      </c>
      <c r="DW30" s="15">
        <v>10.009056001731826</v>
      </c>
      <c r="DX30" s="15">
        <v>17.814376729042255</v>
      </c>
      <c r="DY30" s="15">
        <v>13.936859187796561</v>
      </c>
      <c r="DZ30" s="15">
        <v>1.9861344501465663</v>
      </c>
      <c r="EA30" s="15">
        <v>6.1129500399882168</v>
      </c>
      <c r="EB30" s="15">
        <v>1.3634034790664864</v>
      </c>
      <c r="ED30" s="16">
        <v>37043</v>
      </c>
      <c r="EE30" s="15">
        <v>14.728691713679888</v>
      </c>
      <c r="EF30" s="15">
        <v>61.2182798845839</v>
      </c>
      <c r="EG30" s="15">
        <v>39.765420131518873</v>
      </c>
      <c r="EH30" s="15">
        <v>12.408516671000797</v>
      </c>
      <c r="EI30" s="15">
        <v>128.12090840078346</v>
      </c>
      <c r="EK30" s="16">
        <v>37043</v>
      </c>
      <c r="EL30" s="15">
        <v>1.1087928551047026</v>
      </c>
      <c r="EM30" s="15">
        <v>3.2843496976007485</v>
      </c>
      <c r="EN30" s="15">
        <v>2.6260838403641449</v>
      </c>
      <c r="EO30" s="15">
        <v>0.87139827176683238</v>
      </c>
      <c r="EP30" s="15">
        <v>7.8906246648364284</v>
      </c>
    </row>
    <row r="31" spans="1:146">
      <c r="A31" s="12" t="s">
        <v>96</v>
      </c>
      <c r="B31" s="15">
        <v>6.3769602788983271</v>
      </c>
      <c r="C31" s="15">
        <v>10.987985563128733</v>
      </c>
      <c r="D31" s="15">
        <v>29.419123171230314</v>
      </c>
      <c r="E31" s="15">
        <v>9.789133329050431</v>
      </c>
      <c r="F31" s="15">
        <v>9.3501695974494705</v>
      </c>
      <c r="G31" s="15">
        <v>7.9934871288353087</v>
      </c>
      <c r="H31" s="15">
        <v>7.5064364919152764</v>
      </c>
      <c r="I31" s="15">
        <v>1.3833417020115486</v>
      </c>
      <c r="J31" s="15">
        <v>59.831928843894275</v>
      </c>
      <c r="K31" s="15">
        <v>7.6409204627262737</v>
      </c>
      <c r="L31" s="15">
        <v>24.004593731229615</v>
      </c>
      <c r="M31" s="15">
        <v>6.9759195551215658</v>
      </c>
      <c r="N31" s="15">
        <v>36.043917918489711</v>
      </c>
      <c r="O31" s="15">
        <v>11.770760484481837</v>
      </c>
      <c r="P31" s="15">
        <v>53.288507359224546</v>
      </c>
      <c r="Q31" s="15">
        <v>20.213315706198898</v>
      </c>
      <c r="R31" s="15">
        <v>59.134205365335831</v>
      </c>
      <c r="S31" s="15">
        <v>7.6662910999593068</v>
      </c>
      <c r="T31" s="15">
        <v>1.6435091798796777</v>
      </c>
      <c r="U31" s="15">
        <v>1.0415889431039826</v>
      </c>
      <c r="V31" s="15">
        <v>5.0065550624847539</v>
      </c>
      <c r="W31" s="15">
        <v>9.7084611288474765</v>
      </c>
      <c r="X31" s="15">
        <v>8.9536373265391038</v>
      </c>
      <c r="Y31" s="15">
        <v>0.94735177693205241</v>
      </c>
      <c r="Z31" s="15">
        <v>9.8558313011045762</v>
      </c>
      <c r="AA31" s="15">
        <v>44.972195357833655</v>
      </c>
      <c r="AB31" s="15">
        <v>32.329124266707005</v>
      </c>
      <c r="AC31" s="15">
        <v>44.147314376657462</v>
      </c>
      <c r="AD31" s="15">
        <v>2.2999602121022744</v>
      </c>
      <c r="AE31" s="15"/>
      <c r="AF31" s="15">
        <v>8.2781579610860234</v>
      </c>
      <c r="AG31" s="15">
        <v>5.1432090197455125</v>
      </c>
      <c r="AI31" s="15">
        <v>21.011070548536559</v>
      </c>
      <c r="AJ31" s="15">
        <v>40.176419621796164</v>
      </c>
      <c r="AK31" s="15">
        <v>88.257369513690932</v>
      </c>
      <c r="AL31" s="15">
        <v>91.13135261989207</v>
      </c>
      <c r="AM31" s="15">
        <v>36.986678109022407</v>
      </c>
      <c r="AN31" s="15">
        <v>58.28056554805304</v>
      </c>
      <c r="AO31" s="15">
        <v>49.856364173905895</v>
      </c>
      <c r="AP31" s="15">
        <v>1.8598325229625183</v>
      </c>
      <c r="AQ31" s="15">
        <v>103.65825883531197</v>
      </c>
      <c r="AR31" s="15">
        <v>54.269891910182956</v>
      </c>
      <c r="AS31" s="15">
        <v>39.043632303978676</v>
      </c>
      <c r="AT31" s="15">
        <v>20.927758665364696</v>
      </c>
      <c r="AU31" s="15">
        <v>76.290211511807414</v>
      </c>
      <c r="AV31" s="15">
        <v>0.88919244760292604</v>
      </c>
      <c r="AW31" s="15">
        <v>85.669424082985245</v>
      </c>
      <c r="AX31" s="15"/>
      <c r="AY31" s="15">
        <v>72.275139890966017</v>
      </c>
      <c r="AZ31" s="15">
        <v>15.80583456665939</v>
      </c>
      <c r="BA31" s="15">
        <v>6.0598126472103342</v>
      </c>
      <c r="BB31" s="15">
        <v>1.0106053057751494</v>
      </c>
      <c r="BC31" s="15">
        <v>5.3336283143306247</v>
      </c>
      <c r="BD31" s="15">
        <v>8.4121937253129762</v>
      </c>
      <c r="BE31" s="15">
        <v>33.208853465976809</v>
      </c>
      <c r="BF31" s="15">
        <v>23.602990087565296</v>
      </c>
      <c r="BG31" s="15">
        <v>24.336250179314302</v>
      </c>
      <c r="BH31" s="15">
        <v>108.30089458413926</v>
      </c>
      <c r="BI31" s="15">
        <v>26.706833249529669</v>
      </c>
      <c r="BJ31" s="15">
        <v>99.425911755329665</v>
      </c>
      <c r="BK31" s="15">
        <v>29.804262645683998</v>
      </c>
      <c r="BL31" s="15"/>
      <c r="BM31" s="15">
        <v>2.1012678005866436</v>
      </c>
      <c r="BN31" s="15">
        <v>34.051864528396528</v>
      </c>
      <c r="BP31" s="15">
        <v>39.956837931653773</v>
      </c>
      <c r="BQ31" s="15">
        <v>67.899913046783311</v>
      </c>
      <c r="BR31" s="15">
        <v>20.322689603235855</v>
      </c>
      <c r="BS31" s="15">
        <v>24.0729329540357</v>
      </c>
      <c r="BT31" s="15">
        <v>33.787872310555798</v>
      </c>
      <c r="BU31" s="15">
        <v>22.243563624948674</v>
      </c>
      <c r="BV31" s="15">
        <v>68.847871196315552</v>
      </c>
      <c r="BW31" s="15">
        <v>72.61854744573229</v>
      </c>
      <c r="BX31" s="15">
        <v>22.328063795545351</v>
      </c>
      <c r="BY31" s="15">
        <v>54.299683681487039</v>
      </c>
      <c r="BZ31" s="15">
        <v>79.335498600738347</v>
      </c>
      <c r="CA31" s="15"/>
      <c r="CB31" s="15">
        <v>79.595620123322007</v>
      </c>
      <c r="CC31" s="15">
        <v>41.71733455365483</v>
      </c>
      <c r="CD31" s="15">
        <v>9.7046080794449363</v>
      </c>
      <c r="CE31" s="15">
        <v>159.38639989134555</v>
      </c>
      <c r="CF31" s="15">
        <v>35.568418698737702</v>
      </c>
      <c r="CG31" s="15">
        <v>18.297382343624154</v>
      </c>
      <c r="CH31" s="15">
        <v>54.089016188834208</v>
      </c>
      <c r="CI31" s="15">
        <v>71.277958720646083</v>
      </c>
      <c r="CJ31" s="15">
        <v>44.517655655247424</v>
      </c>
      <c r="CK31" s="15">
        <v>59.423012327688383</v>
      </c>
      <c r="CL31" s="15">
        <v>36.839052038712325</v>
      </c>
      <c r="CM31" s="15">
        <v>53.581311407478495</v>
      </c>
      <c r="CN31" s="15">
        <v>91.301104576100983</v>
      </c>
      <c r="CO31" s="15">
        <v>86.344898452611218</v>
      </c>
      <c r="CP31" s="15">
        <v>39.409848317386135</v>
      </c>
      <c r="CQ31" s="15">
        <v>23.781113492148329</v>
      </c>
      <c r="CR31" s="15">
        <v>84.111965556675642</v>
      </c>
      <c r="CS31" s="15">
        <v>38.465000000000003</v>
      </c>
      <c r="CT31" s="15">
        <v>2.7181517348997115</v>
      </c>
      <c r="CU31" s="15">
        <v>24.452889278667094</v>
      </c>
      <c r="CV31" s="37"/>
      <c r="CW31" s="15">
        <v>4.0939026433478114</v>
      </c>
      <c r="CX31" s="15">
        <v>11.039328024610629</v>
      </c>
      <c r="CY31" s="15">
        <v>8.030768918057511</v>
      </c>
      <c r="CZ31" s="15">
        <v>11.116455346379844</v>
      </c>
      <c r="DA31" s="15">
        <v>2.9350801840438012</v>
      </c>
      <c r="DB31" s="15">
        <v>6.8602676911036422</v>
      </c>
      <c r="DC31" s="15">
        <v>3.2017236621433618</v>
      </c>
      <c r="DD31" s="15">
        <v>1.4728074297947655</v>
      </c>
      <c r="DE31" s="15">
        <v>93.53252417446339</v>
      </c>
      <c r="DF31" s="15">
        <v>3.9824922843392474</v>
      </c>
      <c r="DG31" s="15">
        <v>2.3170287138669283</v>
      </c>
      <c r="DH31" s="15">
        <v>10.961520610550849</v>
      </c>
      <c r="DI31" s="15">
        <v>5.3704049412621941</v>
      </c>
      <c r="DJ31" s="15">
        <v>0.6710713981617904</v>
      </c>
      <c r="DK31" s="15">
        <v>19.31014458888971</v>
      </c>
      <c r="DL31" s="15">
        <v>13.036116126797179</v>
      </c>
      <c r="DM31" s="15">
        <v>11.922951371664016</v>
      </c>
      <c r="DN31" s="15">
        <v>2.0869923299196134</v>
      </c>
      <c r="DO31" s="15">
        <v>0.18540629910541392</v>
      </c>
      <c r="DP31" s="15">
        <v>3.1295193844040572</v>
      </c>
      <c r="DQ31" s="15">
        <v>4.9833188893420344</v>
      </c>
      <c r="DR31" s="15">
        <v>11.295844479127766</v>
      </c>
      <c r="DS31" s="15">
        <v>4.2369726937300332</v>
      </c>
      <c r="DT31" s="15">
        <v>6.1694484618692105</v>
      </c>
      <c r="DU31" s="15">
        <v>5.5919165112609379</v>
      </c>
      <c r="DV31" s="15">
        <v>223.40827169970984</v>
      </c>
      <c r="DW31" s="15">
        <v>12.091276626912698</v>
      </c>
      <c r="DX31" s="15">
        <v>14.554903004310942</v>
      </c>
      <c r="DY31" s="15">
        <v>12.794313937821036</v>
      </c>
      <c r="DZ31" s="15">
        <v>2.2106923650974757</v>
      </c>
      <c r="EA31" s="15">
        <v>6.3604994118440175</v>
      </c>
      <c r="EB31" s="15">
        <v>1.4120197129078369</v>
      </c>
      <c r="ED31" s="16">
        <v>37135</v>
      </c>
      <c r="EE31" s="15">
        <v>14.891355831373192</v>
      </c>
      <c r="EF31" s="15">
        <v>61.432742989608315</v>
      </c>
      <c r="EG31" s="15">
        <v>40.588569106518371</v>
      </c>
      <c r="EH31" s="15">
        <v>12.53860957471262</v>
      </c>
      <c r="EI31" s="15">
        <v>129.45127750221249</v>
      </c>
      <c r="EK31" s="16">
        <v>37135</v>
      </c>
      <c r="EL31" s="15">
        <v>1.1192340903580349</v>
      </c>
      <c r="EM31" s="15">
        <v>3.3076764807768928</v>
      </c>
      <c r="EN31" s="15">
        <v>2.6544695090945027</v>
      </c>
      <c r="EO31" s="15">
        <v>0.8754857708227648</v>
      </c>
      <c r="EP31" s="15">
        <v>7.9568658510521946</v>
      </c>
    </row>
    <row r="32" spans="1:146">
      <c r="A32" s="12" t="s">
        <v>97</v>
      </c>
      <c r="B32" s="15">
        <v>5.909711183048266</v>
      </c>
      <c r="C32" s="15">
        <v>11.103426471169426</v>
      </c>
      <c r="D32" s="15">
        <v>28.078525925688734</v>
      </c>
      <c r="E32" s="15">
        <v>9.8510677176221577</v>
      </c>
      <c r="F32" s="15">
        <v>9.2539507274559689</v>
      </c>
      <c r="G32" s="15">
        <v>8.4080033313610887</v>
      </c>
      <c r="H32" s="15">
        <v>7.5583853848041462</v>
      </c>
      <c r="I32" s="15">
        <v>1.3002549990866268</v>
      </c>
      <c r="J32" s="15">
        <v>60.302147687379552</v>
      </c>
      <c r="K32" s="15">
        <v>8.2726913133776669</v>
      </c>
      <c r="L32" s="15">
        <v>24.413866208600574</v>
      </c>
      <c r="M32" s="15">
        <v>6.0666342118274166</v>
      </c>
      <c r="N32" s="15">
        <v>36.516864846345264</v>
      </c>
      <c r="O32" s="15">
        <v>11.593921116768065</v>
      </c>
      <c r="P32" s="15">
        <v>54.558133114235737</v>
      </c>
      <c r="Q32" s="15">
        <v>20.071151255960757</v>
      </c>
      <c r="R32" s="15">
        <v>60.302339025952719</v>
      </c>
      <c r="S32" s="15">
        <v>7.9286563147077445</v>
      </c>
      <c r="T32" s="15">
        <v>1.7760040899749432</v>
      </c>
      <c r="U32" s="15">
        <v>0.92427615949061759</v>
      </c>
      <c r="V32" s="15">
        <v>4.8086207992233252</v>
      </c>
      <c r="W32" s="15">
        <v>9.4733975917408184</v>
      </c>
      <c r="X32" s="15">
        <v>8.7613968673536107</v>
      </c>
      <c r="Y32" s="15">
        <v>0.9993754228907511</v>
      </c>
      <c r="Z32" s="15">
        <v>10.104778072618792</v>
      </c>
      <c r="AA32" s="15">
        <v>47.172027825983179</v>
      </c>
      <c r="AB32" s="15">
        <v>34.03117211679119</v>
      </c>
      <c r="AC32" s="15">
        <v>44.214491260151306</v>
      </c>
      <c r="AD32" s="15">
        <v>2.0019884641738956</v>
      </c>
      <c r="AE32" s="15"/>
      <c r="AF32" s="15">
        <v>8.8001934857066484</v>
      </c>
      <c r="AG32" s="15">
        <v>5.1813393657002456</v>
      </c>
      <c r="AI32" s="15">
        <v>33.041038499628378</v>
      </c>
      <c r="AJ32" s="15">
        <v>38.293574188527352</v>
      </c>
      <c r="AK32" s="15">
        <v>84.235577777066212</v>
      </c>
      <c r="AL32" s="15">
        <v>91.707927114743171</v>
      </c>
      <c r="AM32" s="15">
        <v>36.886025386592792</v>
      </c>
      <c r="AN32" s="15">
        <v>56.761050061144736</v>
      </c>
      <c r="AO32" s="15">
        <v>50.60991852549067</v>
      </c>
      <c r="AP32" s="15">
        <v>2.3065257576360523</v>
      </c>
      <c r="AQ32" s="15">
        <v>101.9502067150995</v>
      </c>
      <c r="AR32" s="15">
        <v>53.849412362770082</v>
      </c>
      <c r="AS32" s="15">
        <v>39.709316726615711</v>
      </c>
      <c r="AT32" s="15">
        <v>21.891434206600092</v>
      </c>
      <c r="AU32" s="15">
        <v>78.987067252758123</v>
      </c>
      <c r="AV32" s="15">
        <v>0.92812351180754826</v>
      </c>
      <c r="AW32" s="15">
        <v>83.212024163911337</v>
      </c>
      <c r="AX32" s="15"/>
      <c r="AY32" s="15">
        <v>73.702858809497769</v>
      </c>
      <c r="AZ32" s="15">
        <v>15.728601361326332</v>
      </c>
      <c r="BA32" s="15">
        <v>6.4214910436383041</v>
      </c>
      <c r="BB32" s="15">
        <v>0.81580198043584029</v>
      </c>
      <c r="BC32" s="15">
        <v>5.0700192049222386</v>
      </c>
      <c r="BD32" s="15">
        <v>8.2958915831052966</v>
      </c>
      <c r="BE32" s="15">
        <v>32.882562528520502</v>
      </c>
      <c r="BF32" s="15">
        <v>25.016905220423666</v>
      </c>
      <c r="BG32" s="15">
        <v>25.286819507853576</v>
      </c>
      <c r="BH32" s="15">
        <v>115.30926322803282</v>
      </c>
      <c r="BI32" s="15">
        <v>28.112881484548836</v>
      </c>
      <c r="BJ32" s="15">
        <v>95.539514398594122</v>
      </c>
      <c r="BK32" s="15">
        <v>26.183687613443016</v>
      </c>
      <c r="BL32" s="15"/>
      <c r="BM32" s="15">
        <v>2.7229734134764239</v>
      </c>
      <c r="BN32" s="15">
        <v>35.01750266952677</v>
      </c>
      <c r="BP32" s="15">
        <v>41.563881664023882</v>
      </c>
      <c r="BQ32" s="15">
        <v>67.330644891606042</v>
      </c>
      <c r="BR32" s="15">
        <v>19.700494090892093</v>
      </c>
      <c r="BS32" s="15">
        <v>24.469386116751203</v>
      </c>
      <c r="BT32" s="15">
        <v>35.153556032090641</v>
      </c>
      <c r="BU32" s="15">
        <v>22.738400527930775</v>
      </c>
      <c r="BV32" s="15">
        <v>70.442122372877634</v>
      </c>
      <c r="BW32" s="15">
        <v>68.726380994032183</v>
      </c>
      <c r="BX32" s="15">
        <v>21.132172014817481</v>
      </c>
      <c r="BY32" s="15">
        <v>53.926237024798397</v>
      </c>
      <c r="BZ32" s="15">
        <v>80.34010389947872</v>
      </c>
      <c r="CA32" s="15">
        <v>70.633280179551932</v>
      </c>
      <c r="CB32" s="15">
        <v>81.394186533200767</v>
      </c>
      <c r="CC32" s="15">
        <v>41.275533275457249</v>
      </c>
      <c r="CD32" s="15">
        <v>9.791752384263388</v>
      </c>
      <c r="CE32" s="15">
        <v>163.08224307635879</v>
      </c>
      <c r="CF32" s="15">
        <v>37.948625802721835</v>
      </c>
      <c r="CG32" s="15">
        <v>18.377085388053995</v>
      </c>
      <c r="CH32" s="15">
        <v>53.096504558954436</v>
      </c>
      <c r="CI32" s="15">
        <v>72.151608727919267</v>
      </c>
      <c r="CJ32" s="15">
        <v>43.841318619918979</v>
      </c>
      <c r="CK32" s="15">
        <v>59.470942120798654</v>
      </c>
      <c r="CL32" s="15">
        <v>36.401853719173943</v>
      </c>
      <c r="CM32" s="15">
        <v>50.805995940248792</v>
      </c>
      <c r="CN32" s="15">
        <v>93.29105203302953</v>
      </c>
      <c r="CO32" s="15">
        <v>92.61239041903066</v>
      </c>
      <c r="CP32" s="15">
        <v>40.029126688228651</v>
      </c>
      <c r="CQ32" s="15">
        <v>23.81393380468965</v>
      </c>
      <c r="CR32" s="15">
        <v>81.020370717050255</v>
      </c>
      <c r="CS32" s="15">
        <v>36.69</v>
      </c>
      <c r="CT32" s="15">
        <v>2.6196201692372854</v>
      </c>
      <c r="CU32" s="15">
        <v>24.603752720646412</v>
      </c>
      <c r="CV32" s="37"/>
      <c r="CW32" s="15">
        <v>5.5015287569326388</v>
      </c>
      <c r="CX32" s="15">
        <v>8.9696265873003789</v>
      </c>
      <c r="CY32" s="15">
        <v>7.161847502923095</v>
      </c>
      <c r="CZ32" s="15">
        <v>10.953086215341264</v>
      </c>
      <c r="DA32" s="15">
        <v>2.9753999120925956</v>
      </c>
      <c r="DB32" s="15">
        <v>6.3319304959038778</v>
      </c>
      <c r="DC32" s="15">
        <v>3.1632302993116883</v>
      </c>
      <c r="DD32" s="15">
        <v>1.1762268051289726</v>
      </c>
      <c r="DE32" s="15">
        <v>87.487579382080042</v>
      </c>
      <c r="DF32" s="15">
        <v>4.2886734407012623</v>
      </c>
      <c r="DG32" s="15">
        <v>2.0612834430647435</v>
      </c>
      <c r="DH32" s="15">
        <v>10.116616823710748</v>
      </c>
      <c r="DI32" s="15">
        <v>5.3589791850758397</v>
      </c>
      <c r="DJ32" s="15">
        <v>0.71703735470235364</v>
      </c>
      <c r="DK32" s="15">
        <v>18.885799050807435</v>
      </c>
      <c r="DL32" s="15">
        <v>12.211514947728805</v>
      </c>
      <c r="DM32" s="15">
        <v>13.056358494398523</v>
      </c>
      <c r="DN32" s="15">
        <v>1.964410117594694</v>
      </c>
      <c r="DO32" s="15">
        <v>0.22455288252023459</v>
      </c>
      <c r="DP32" s="15">
        <v>2.0358716072397161</v>
      </c>
      <c r="DQ32" s="15">
        <v>5.1178712110629974</v>
      </c>
      <c r="DR32" s="15">
        <v>11.557089443665999</v>
      </c>
      <c r="DS32" s="15">
        <v>5.2514914415024565</v>
      </c>
      <c r="DT32" s="15">
        <v>6.0701629723044084</v>
      </c>
      <c r="DU32" s="15">
        <v>6.0731791736027567</v>
      </c>
      <c r="DV32" s="15">
        <v>247.20137352255267</v>
      </c>
      <c r="DW32" s="15">
        <v>15.416827223675984</v>
      </c>
      <c r="DX32" s="15">
        <v>15.052851589737774</v>
      </c>
      <c r="DY32" s="15">
        <v>8.6934896461023001</v>
      </c>
      <c r="DZ32" s="15">
        <v>2.2855136635683451</v>
      </c>
      <c r="EA32" s="15">
        <v>9.6102376698921752</v>
      </c>
      <c r="EB32" s="15">
        <v>1.3569594340322106</v>
      </c>
      <c r="ED32" s="16">
        <v>37226</v>
      </c>
      <c r="EE32" s="15">
        <v>15.063039069450509</v>
      </c>
      <c r="EF32" s="15">
        <v>61.745888795010529</v>
      </c>
      <c r="EG32" s="15">
        <v>40.774988697836946</v>
      </c>
      <c r="EH32" s="15">
        <v>12.499289827748772</v>
      </c>
      <c r="EI32" s="15">
        <v>130.08320639004677</v>
      </c>
      <c r="EK32" s="16">
        <v>37226</v>
      </c>
      <c r="EL32" s="15">
        <v>1.1432907115590905</v>
      </c>
      <c r="EM32" s="15">
        <v>3.4072558632197101</v>
      </c>
      <c r="EN32" s="15">
        <v>2.7488517003179327</v>
      </c>
      <c r="EO32" s="15">
        <v>0.87225467003766377</v>
      </c>
      <c r="EP32" s="15">
        <v>8.1716529451343973</v>
      </c>
    </row>
    <row r="33" spans="1:146">
      <c r="A33" s="12" t="s">
        <v>98</v>
      </c>
      <c r="B33" s="15">
        <v>5.0639093586968889</v>
      </c>
      <c r="C33" s="15">
        <v>11.138666288144247</v>
      </c>
      <c r="D33" s="15">
        <v>27.934061449230203</v>
      </c>
      <c r="E33" s="15">
        <v>10.698750453442193</v>
      </c>
      <c r="F33" s="15">
        <v>8.9922389238770268</v>
      </c>
      <c r="G33" s="15">
        <v>8.7934466426211593</v>
      </c>
      <c r="H33" s="15">
        <v>7.6006341924677381</v>
      </c>
      <c r="I33" s="15">
        <v>1.4136133304663507</v>
      </c>
      <c r="J33" s="15">
        <v>60.939622100209668</v>
      </c>
      <c r="K33" s="15">
        <v>8.5447456212543464</v>
      </c>
      <c r="L33" s="15">
        <v>25.111858240371639</v>
      </c>
      <c r="M33" s="15">
        <v>6.0409394627109734</v>
      </c>
      <c r="N33" s="15">
        <v>37.075760295986512</v>
      </c>
      <c r="O33" s="15">
        <v>11.881130534386239</v>
      </c>
      <c r="P33" s="15">
        <v>57.600128477392389</v>
      </c>
      <c r="Q33" s="15">
        <v>20.766226018452606</v>
      </c>
      <c r="R33" s="15">
        <v>60.775308105423285</v>
      </c>
      <c r="S33" s="15">
        <v>8.3532055495687612</v>
      </c>
      <c r="T33" s="15">
        <v>1.8398167257988749</v>
      </c>
      <c r="U33" s="15">
        <v>0.95700987040358798</v>
      </c>
      <c r="V33" s="15">
        <v>4.9294293018867972</v>
      </c>
      <c r="W33" s="15">
        <v>9.6057157264212751</v>
      </c>
      <c r="X33" s="15">
        <v>9.5381007341210005</v>
      </c>
      <c r="Y33" s="15">
        <v>1.021511831507329</v>
      </c>
      <c r="Z33" s="15">
        <v>10.647284450186483</v>
      </c>
      <c r="AA33" s="15">
        <v>47.332872846154565</v>
      </c>
      <c r="AB33" s="15">
        <v>32.303992646810805</v>
      </c>
      <c r="AC33" s="15">
        <v>44.82426832188311</v>
      </c>
      <c r="AD33" s="15">
        <v>1.7593884515765228</v>
      </c>
      <c r="AE33" s="15"/>
      <c r="AF33" s="15">
        <v>9.1194660026495935</v>
      </c>
      <c r="AG33" s="15">
        <v>5.5006033594782471</v>
      </c>
      <c r="AI33" s="15">
        <v>68.290587343070186</v>
      </c>
      <c r="AJ33" s="15">
        <v>38.714222756975971</v>
      </c>
      <c r="AK33" s="15">
        <v>83.802184347690613</v>
      </c>
      <c r="AL33" s="15">
        <v>99.599378963556049</v>
      </c>
      <c r="AM33" s="15">
        <v>36.936438524500225</v>
      </c>
      <c r="AN33" s="15">
        <v>55.959183860888089</v>
      </c>
      <c r="AO33" s="15">
        <v>51.110583190690164</v>
      </c>
      <c r="AP33" s="15">
        <v>2.0036098202554453</v>
      </c>
      <c r="AQ33" s="15">
        <v>102.51508455591738</v>
      </c>
      <c r="AR33" s="15">
        <v>52.06408413383722</v>
      </c>
      <c r="AS33" s="15">
        <v>40.844605436131417</v>
      </c>
      <c r="AT33" s="15">
        <v>19.951006843177016</v>
      </c>
      <c r="AU33" s="15">
        <v>81.148285439702605</v>
      </c>
      <c r="AV33" s="15">
        <v>0.97135018592318989</v>
      </c>
      <c r="AW33" s="15">
        <v>83.555787620684043</v>
      </c>
      <c r="AX33" s="15"/>
      <c r="AY33" s="15">
        <v>74.280932128850665</v>
      </c>
      <c r="AZ33" s="15">
        <v>15.257380974840245</v>
      </c>
      <c r="BA33" s="15">
        <v>6.1059756372363934</v>
      </c>
      <c r="BB33" s="15">
        <v>0.77007019935431564</v>
      </c>
      <c r="BC33" s="15">
        <v>4.9078548684190917</v>
      </c>
      <c r="BD33" s="15">
        <v>9.0704420534097476</v>
      </c>
      <c r="BE33" s="15">
        <v>33.294163094205402</v>
      </c>
      <c r="BF33" s="15">
        <v>24.978228025413976</v>
      </c>
      <c r="BG33" s="15">
        <v>25.275642932013749</v>
      </c>
      <c r="BH33" s="15">
        <v>113.98432885035521</v>
      </c>
      <c r="BI33" s="15">
        <v>26.686072217578378</v>
      </c>
      <c r="BJ33" s="15">
        <v>100.89705855266793</v>
      </c>
      <c r="BK33" s="15">
        <v>23.093534326209657</v>
      </c>
      <c r="BL33" s="15"/>
      <c r="BM33" s="15">
        <v>2.8503239539526071</v>
      </c>
      <c r="BN33" s="15">
        <v>35.480239991495807</v>
      </c>
      <c r="BP33" s="15">
        <v>95.129442450738438</v>
      </c>
      <c r="BQ33" s="15">
        <v>67.384546326759477</v>
      </c>
      <c r="BR33" s="15">
        <v>20.317059335741295</v>
      </c>
      <c r="BS33" s="15">
        <v>24.945463807477914</v>
      </c>
      <c r="BT33" s="15">
        <v>34.769828619077927</v>
      </c>
      <c r="BU33" s="15">
        <v>23.876645475702325</v>
      </c>
      <c r="BV33" s="15">
        <v>71.978732996909102</v>
      </c>
      <c r="BW33" s="15">
        <v>67.408913977949908</v>
      </c>
      <c r="BX33" s="15">
        <v>20.62784409115741</v>
      </c>
      <c r="BY33" s="15">
        <v>54.397801063402255</v>
      </c>
      <c r="BZ33" s="15">
        <v>81.459803594147246</v>
      </c>
      <c r="CA33" s="15">
        <v>67.891753283198412</v>
      </c>
      <c r="CB33" s="15">
        <v>85.473849479172159</v>
      </c>
      <c r="CC33" s="15">
        <v>41.461818842428968</v>
      </c>
      <c r="CD33" s="15">
        <v>9.793576157998471</v>
      </c>
      <c r="CE33" s="15">
        <v>163.09145700565523</v>
      </c>
      <c r="CF33" s="15">
        <v>37.760634940345</v>
      </c>
      <c r="CG33" s="15">
        <v>19.399230948701248</v>
      </c>
      <c r="CH33" s="15">
        <v>49.97893872777265</v>
      </c>
      <c r="CI33" s="15">
        <v>70.959376749966268</v>
      </c>
      <c r="CJ33" s="15">
        <v>44.323931784107955</v>
      </c>
      <c r="CK33" s="15">
        <v>60.997609768669832</v>
      </c>
      <c r="CL33" s="15">
        <v>39.238632268490356</v>
      </c>
      <c r="CM33" s="15">
        <v>49.127019860923511</v>
      </c>
      <c r="CN33" s="15">
        <v>94.814482119786476</v>
      </c>
      <c r="CO33" s="15">
        <v>94.470715828361207</v>
      </c>
      <c r="CP33" s="15">
        <v>37.704366827091121</v>
      </c>
      <c r="CQ33" s="15">
        <v>24.130090435231061</v>
      </c>
      <c r="CR33" s="15">
        <v>76.747041965985019</v>
      </c>
      <c r="CS33" s="15">
        <v>35.912499999999994</v>
      </c>
      <c r="CT33" s="15">
        <v>2.8075496103626154</v>
      </c>
      <c r="CU33" s="15">
        <v>25.203903987604388</v>
      </c>
      <c r="CV33" s="37"/>
      <c r="CW33" s="15">
        <v>8.6745386981459642</v>
      </c>
      <c r="CX33" s="15">
        <v>26.065542147901692</v>
      </c>
      <c r="CY33" s="15">
        <v>7.1499650672310509</v>
      </c>
      <c r="CZ33" s="15">
        <v>10.410392490782396</v>
      </c>
      <c r="DA33" s="15">
        <v>2.5187078361238506</v>
      </c>
      <c r="DB33" s="15">
        <v>5.8665317936505739</v>
      </c>
      <c r="DC33" s="15">
        <v>3.0291596016675117</v>
      </c>
      <c r="DD33" s="15">
        <v>1.0703052673666897</v>
      </c>
      <c r="DE33" s="15">
        <v>80.13941578438164</v>
      </c>
      <c r="DF33" s="15">
        <v>6.0239682935039918</v>
      </c>
      <c r="DG33" s="15">
        <v>2.2180757106513553</v>
      </c>
      <c r="DH33" s="15">
        <v>11.209325436124576</v>
      </c>
      <c r="DI33" s="15">
        <v>6.2262569616364978</v>
      </c>
      <c r="DJ33" s="15">
        <v>0.81954294841913855</v>
      </c>
      <c r="DK33" s="15">
        <v>18.864417089984016</v>
      </c>
      <c r="DL33" s="15">
        <v>12.357713968130422</v>
      </c>
      <c r="DM33" s="15">
        <v>14.013234822380198</v>
      </c>
      <c r="DN33" s="15">
        <v>1.8308000983265333</v>
      </c>
      <c r="DO33" s="15">
        <v>0.24562023233046004</v>
      </c>
      <c r="DP33" s="15">
        <v>1.910462735237451</v>
      </c>
      <c r="DQ33" s="15">
        <v>4.768271631647413</v>
      </c>
      <c r="DR33" s="15">
        <v>11.328449648018218</v>
      </c>
      <c r="DS33" s="15">
        <v>5.9971707205000575</v>
      </c>
      <c r="DT33" s="15">
        <v>6.0996642497410436</v>
      </c>
      <c r="DU33" s="15">
        <v>5.9921705506667005</v>
      </c>
      <c r="DV33" s="15">
        <v>247.90603092348516</v>
      </c>
      <c r="DW33" s="15">
        <v>13.801109618576142</v>
      </c>
      <c r="DX33" s="15">
        <v>13.223964912603833</v>
      </c>
      <c r="DY33" s="15">
        <v>7.3213819251692787</v>
      </c>
      <c r="DZ33" s="15">
        <v>1.8468047930781859</v>
      </c>
      <c r="EA33" s="15">
        <v>6.5796069000876294</v>
      </c>
      <c r="EB33" s="15">
        <v>1.2519374678971467</v>
      </c>
      <c r="ED33" s="16">
        <v>37316</v>
      </c>
      <c r="EE33" s="15">
        <v>15.677563217723073</v>
      </c>
      <c r="EF33" s="15">
        <v>65.661474680395358</v>
      </c>
      <c r="EG33" s="15">
        <v>41.866123567180757</v>
      </c>
      <c r="EH33" s="15">
        <v>13.264331477306158</v>
      </c>
      <c r="EI33" s="15">
        <v>136.46949294260537</v>
      </c>
      <c r="EK33" s="16">
        <v>37316</v>
      </c>
      <c r="EL33" s="15">
        <v>1.1854976672026649</v>
      </c>
      <c r="EM33" s="15">
        <v>3.5692832981529277</v>
      </c>
      <c r="EN33" s="15">
        <v>2.8370299254759703</v>
      </c>
      <c r="EO33" s="15">
        <v>0.95384862852723962</v>
      </c>
      <c r="EP33" s="15">
        <v>8.5456595193588036</v>
      </c>
    </row>
    <row r="34" spans="1:146">
      <c r="A34" s="12" t="s">
        <v>99</v>
      </c>
      <c r="B34" s="15">
        <v>4.1711609051338039</v>
      </c>
      <c r="C34" s="15">
        <v>11.156892130991302</v>
      </c>
      <c r="D34" s="15">
        <v>28.472659420243303</v>
      </c>
      <c r="E34" s="15">
        <v>10.939374847288441</v>
      </c>
      <c r="F34" s="15">
        <v>9.8398132690818336</v>
      </c>
      <c r="G34" s="15">
        <v>8.9940450679399504</v>
      </c>
      <c r="H34" s="15">
        <v>7.6417259582281387</v>
      </c>
      <c r="I34" s="15">
        <v>1.5184430222502381</v>
      </c>
      <c r="J34" s="15">
        <v>61.375075274343814</v>
      </c>
      <c r="K34" s="15">
        <v>9.5800812244950375</v>
      </c>
      <c r="L34" s="15">
        <v>26.475366464750397</v>
      </c>
      <c r="M34" s="15">
        <v>6.530643248516804</v>
      </c>
      <c r="N34" s="15">
        <v>37.996756656952897</v>
      </c>
      <c r="O34" s="15">
        <v>12.358807810229569</v>
      </c>
      <c r="P34" s="15">
        <v>60.791285517892341</v>
      </c>
      <c r="Q34" s="15">
        <v>21.432946793027241</v>
      </c>
      <c r="R34" s="15">
        <v>60.716996345008795</v>
      </c>
      <c r="S34" s="15">
        <v>7.9815390093883307</v>
      </c>
      <c r="T34" s="15">
        <v>1.9209060883703488</v>
      </c>
      <c r="U34" s="15">
        <v>0.98860826745503183</v>
      </c>
      <c r="V34" s="15">
        <v>5.1168772022903006</v>
      </c>
      <c r="W34" s="15">
        <v>9.6315144653136571</v>
      </c>
      <c r="X34" s="15">
        <v>11.010213720672123</v>
      </c>
      <c r="Y34" s="15">
        <v>1.1971444156291566</v>
      </c>
      <c r="Z34" s="15">
        <v>11.23052568582405</v>
      </c>
      <c r="AA34" s="15">
        <v>47.593098311817279</v>
      </c>
      <c r="AB34" s="15">
        <v>31.434387320320326</v>
      </c>
      <c r="AC34" s="15">
        <v>45.517095259179172</v>
      </c>
      <c r="AD34" s="15">
        <v>1.8687016216133177</v>
      </c>
      <c r="AE34" s="15"/>
      <c r="AF34" s="15">
        <v>9.1853701328076252</v>
      </c>
      <c r="AG34" s="15">
        <v>5.7755673753984258</v>
      </c>
      <c r="AI34" s="15">
        <v>76.891064730169759</v>
      </c>
      <c r="AJ34" s="15">
        <v>39.28213057380318</v>
      </c>
      <c r="AK34" s="15">
        <v>85.417978260729925</v>
      </c>
      <c r="AL34" s="15">
        <v>101.83945740027279</v>
      </c>
      <c r="AM34" s="15">
        <v>37.93359091300232</v>
      </c>
      <c r="AN34" s="15">
        <v>54.880901358798994</v>
      </c>
      <c r="AO34" s="15">
        <v>51.773951806930526</v>
      </c>
      <c r="AP34" s="15">
        <v>1.7749889495285867</v>
      </c>
      <c r="AQ34" s="15">
        <v>101.37561226329336</v>
      </c>
      <c r="AR34" s="15">
        <v>53.000163280681946</v>
      </c>
      <c r="AS34" s="15">
        <v>43.062360685487519</v>
      </c>
      <c r="AT34" s="15">
        <v>18.32815722542616</v>
      </c>
      <c r="AU34" s="15">
        <v>83.651425973569019</v>
      </c>
      <c r="AV34" s="15">
        <v>1.027816875969517</v>
      </c>
      <c r="AW34" s="15">
        <v>82.883516779654556</v>
      </c>
      <c r="AX34" s="15"/>
      <c r="AY34" s="15">
        <v>74.209662199455195</v>
      </c>
      <c r="AZ34" s="15">
        <v>14.900823618045637</v>
      </c>
      <c r="BA34" s="15">
        <v>5.7174512541461375</v>
      </c>
      <c r="BB34" s="15">
        <v>0.80967045010933525</v>
      </c>
      <c r="BC34" s="15">
        <v>4.8865493612791049</v>
      </c>
      <c r="BD34" s="15">
        <v>9.6078165720461115</v>
      </c>
      <c r="BE34" s="15">
        <v>34.616059334513935</v>
      </c>
      <c r="BF34" s="15">
        <v>26.901786654162315</v>
      </c>
      <c r="BG34" s="15">
        <v>26.506930635726558</v>
      </c>
      <c r="BH34" s="15">
        <v>113.5582174776564</v>
      </c>
      <c r="BI34" s="15">
        <v>25.967698151646726</v>
      </c>
      <c r="BJ34" s="15">
        <v>98.312068951467225</v>
      </c>
      <c r="BK34" s="15">
        <v>22.062216677683185</v>
      </c>
      <c r="BL34" s="15"/>
      <c r="BM34" s="15">
        <v>2.8958630105133376</v>
      </c>
      <c r="BN34" s="15">
        <v>36.361698870875102</v>
      </c>
      <c r="BP34" s="15">
        <v>116.89372109909736</v>
      </c>
      <c r="BQ34" s="15">
        <v>71.957541703197904</v>
      </c>
      <c r="BR34" s="15">
        <v>22.522001588902519</v>
      </c>
      <c r="BS34" s="15">
        <v>25.34622238724458</v>
      </c>
      <c r="BT34" s="15">
        <v>36.49789605025385</v>
      </c>
      <c r="BU34" s="15">
        <v>24.484715774986267</v>
      </c>
      <c r="BV34" s="15">
        <v>73.473261418407162</v>
      </c>
      <c r="BW34" s="15">
        <v>66.25551336234183</v>
      </c>
      <c r="BX34" s="15">
        <v>21.210833368493322</v>
      </c>
      <c r="BY34" s="15">
        <v>53.467512953906549</v>
      </c>
      <c r="BZ34" s="15">
        <v>82.545679722361641</v>
      </c>
      <c r="CA34" s="15">
        <v>65.902549488110807</v>
      </c>
      <c r="CB34" s="15">
        <v>87.374999782267508</v>
      </c>
      <c r="CC34" s="15">
        <v>41.646238215322697</v>
      </c>
      <c r="CD34" s="15">
        <v>9.7746173862395676</v>
      </c>
      <c r="CE34" s="15">
        <v>163.1002950737435</v>
      </c>
      <c r="CF34" s="15">
        <v>38.056673983431722</v>
      </c>
      <c r="CG34" s="15">
        <v>18.53238516339983</v>
      </c>
      <c r="CH34" s="15">
        <v>47.373554097985718</v>
      </c>
      <c r="CI34" s="15">
        <v>69.800558955661913</v>
      </c>
      <c r="CJ34" s="15">
        <v>44.60954764071235</v>
      </c>
      <c r="CK34" s="15">
        <v>62.418640649499714</v>
      </c>
      <c r="CL34" s="15">
        <v>40.65898509912865</v>
      </c>
      <c r="CM34" s="15">
        <v>47.267586629281219</v>
      </c>
      <c r="CN34" s="15">
        <v>96.171258132396389</v>
      </c>
      <c r="CO34" s="15">
        <v>93.534011916583921</v>
      </c>
      <c r="CP34" s="15">
        <v>37.71907784905892</v>
      </c>
      <c r="CQ34" s="15">
        <v>24.408105908120849</v>
      </c>
      <c r="CR34" s="15">
        <v>80.262099546053719</v>
      </c>
      <c r="CS34" s="15">
        <v>35.134999999999991</v>
      </c>
      <c r="CT34" s="15">
        <v>2.9897435338395622</v>
      </c>
      <c r="CU34" s="15">
        <v>25.771915015964673</v>
      </c>
      <c r="CV34" s="37"/>
      <c r="CW34" s="15">
        <v>16.952197683024352</v>
      </c>
      <c r="CX34" s="15">
        <v>28.278026406146751</v>
      </c>
      <c r="CY34" s="15">
        <v>7.3901658069033749</v>
      </c>
      <c r="CZ34" s="15">
        <v>10.251677916460029</v>
      </c>
      <c r="DA34" s="15">
        <v>3.0540006798038037</v>
      </c>
      <c r="DB34" s="15">
        <v>4.9484611485030703</v>
      </c>
      <c r="DC34" s="15">
        <v>3.22159169153087</v>
      </c>
      <c r="DD34" s="15">
        <v>1.1947726431362149</v>
      </c>
      <c r="DE34" s="15">
        <v>81.488134462032946</v>
      </c>
      <c r="DF34" s="15">
        <v>6.6541464425909398</v>
      </c>
      <c r="DG34" s="15">
        <v>2.306549937968732</v>
      </c>
      <c r="DH34" s="15">
        <v>10.101785146211192</v>
      </c>
      <c r="DI34" s="15">
        <v>6.2223520086401418</v>
      </c>
      <c r="DJ34" s="15">
        <v>0.95579185792042631</v>
      </c>
      <c r="DK34" s="15">
        <v>57.932482319022284</v>
      </c>
      <c r="DL34" s="15">
        <v>12.265891722338242</v>
      </c>
      <c r="DM34" s="15">
        <v>13.511055267434969</v>
      </c>
      <c r="DN34" s="15">
        <v>1.9246077621702162</v>
      </c>
      <c r="DO34" s="15">
        <v>0.24534589409603594</v>
      </c>
      <c r="DP34" s="15">
        <v>2.0923420143263791</v>
      </c>
      <c r="DQ34" s="15">
        <v>4.9107377106893715</v>
      </c>
      <c r="DR34" s="15">
        <v>10.516127342662283</v>
      </c>
      <c r="DS34" s="15">
        <v>6.4989393234856543</v>
      </c>
      <c r="DT34" s="15">
        <v>4.1070621016558295</v>
      </c>
      <c r="DU34" s="15">
        <v>6.7658762717426981</v>
      </c>
      <c r="DV34" s="15">
        <v>220.94908670556109</v>
      </c>
      <c r="DW34" s="15">
        <v>12.754754008268185</v>
      </c>
      <c r="DX34" s="15">
        <v>12.500637361025472</v>
      </c>
      <c r="DY34" s="15">
        <v>7.9604921869993062</v>
      </c>
      <c r="DZ34" s="15">
        <v>1.7613784357021154</v>
      </c>
      <c r="EA34" s="15">
        <v>7.1623787795394636</v>
      </c>
      <c r="EB34" s="15">
        <v>1.2746124073134524</v>
      </c>
      <c r="ED34" s="16">
        <v>37408</v>
      </c>
      <c r="EE34" s="15">
        <v>16.142840811214395</v>
      </c>
      <c r="EF34" s="15">
        <v>66.965558221525725</v>
      </c>
      <c r="EG34" s="15">
        <v>42.788317090688992</v>
      </c>
      <c r="EH34" s="15">
        <v>15.167306883421613</v>
      </c>
      <c r="EI34" s="15">
        <v>141.06402300685073</v>
      </c>
      <c r="EK34" s="16">
        <v>37408</v>
      </c>
      <c r="EL34" s="15">
        <v>1.2693643962134629</v>
      </c>
      <c r="EM34" s="15">
        <v>3.678602460824925</v>
      </c>
      <c r="EN34" s="15">
        <v>2.8394206090749918</v>
      </c>
      <c r="EO34" s="15">
        <v>1.1900003272798225</v>
      </c>
      <c r="EP34" s="15">
        <v>8.977387793393202</v>
      </c>
    </row>
    <row r="35" spans="1:146">
      <c r="A35" s="12" t="s">
        <v>100</v>
      </c>
      <c r="B35" s="15">
        <v>3.5424070207658014</v>
      </c>
      <c r="C35" s="15">
        <v>10.844605577611587</v>
      </c>
      <c r="D35" s="15">
        <v>29.262822174262471</v>
      </c>
      <c r="E35" s="15">
        <v>11.119841010079618</v>
      </c>
      <c r="F35" s="15">
        <v>10.009191392788098</v>
      </c>
      <c r="G35" s="15">
        <v>9.8980798287537954</v>
      </c>
      <c r="H35" s="15">
        <v>7.5319148936170217</v>
      </c>
      <c r="I35" s="15">
        <v>1.6023495983872948</v>
      </c>
      <c r="J35" s="15">
        <v>60.951192644742022</v>
      </c>
      <c r="K35" s="15">
        <v>10.852042353945404</v>
      </c>
      <c r="L35" s="15">
        <v>26.372942603509376</v>
      </c>
      <c r="M35" s="15">
        <v>6.9673581770714632</v>
      </c>
      <c r="N35" s="15">
        <v>38.230228144725444</v>
      </c>
      <c r="O35" s="15">
        <v>12.760774136141423</v>
      </c>
      <c r="P35" s="15">
        <v>63.282811692220371</v>
      </c>
      <c r="Q35" s="15">
        <v>22.073013854566256</v>
      </c>
      <c r="R35" s="15">
        <v>59.818067041066179</v>
      </c>
      <c r="S35" s="15">
        <v>8.2897886493129285</v>
      </c>
      <c r="T35" s="15">
        <v>2.0341279894534159</v>
      </c>
      <c r="U35" s="15">
        <v>1.0046273349412538</v>
      </c>
      <c r="V35" s="15">
        <v>5.4480895168756795</v>
      </c>
      <c r="W35" s="15">
        <v>10.23185843655377</v>
      </c>
      <c r="X35" s="15">
        <v>12.344650735791605</v>
      </c>
      <c r="Y35" s="15">
        <v>1.2801924910337312</v>
      </c>
      <c r="Z35" s="15">
        <v>11.456552871067585</v>
      </c>
      <c r="AA35" s="15">
        <v>47.512036161816035</v>
      </c>
      <c r="AB35" s="15">
        <v>30.974268848090837</v>
      </c>
      <c r="AC35" s="15">
        <v>46.119398132413217</v>
      </c>
      <c r="AD35" s="15">
        <v>1.9041209306121722</v>
      </c>
      <c r="AE35" s="15"/>
      <c r="AF35" s="15">
        <v>9.1139842559317987</v>
      </c>
      <c r="AG35" s="15">
        <v>6.0221187680020378</v>
      </c>
      <c r="AI35" s="15">
        <v>69.285002255358478</v>
      </c>
      <c r="AJ35" s="15">
        <v>45.195695349716289</v>
      </c>
      <c r="AK35" s="15">
        <v>87.788466522787431</v>
      </c>
      <c r="AL35" s="15">
        <v>103.51949637455823</v>
      </c>
      <c r="AM35" s="15">
        <v>38.102224930654778</v>
      </c>
      <c r="AN35" s="15">
        <v>54.958207949713604</v>
      </c>
      <c r="AO35" s="15">
        <v>51.547147501021328</v>
      </c>
      <c r="AP35" s="15">
        <v>1.8978890603360017</v>
      </c>
      <c r="AQ35" s="15">
        <v>101.63396329755808</v>
      </c>
      <c r="AR35" s="15">
        <v>51.862326494873976</v>
      </c>
      <c r="AS35" s="15">
        <v>42.895767589923238</v>
      </c>
      <c r="AT35" s="15">
        <v>18.484416303195953</v>
      </c>
      <c r="AU35" s="15">
        <v>84.195580125692757</v>
      </c>
      <c r="AV35" s="15">
        <v>0.97903285326398815</v>
      </c>
      <c r="AW35" s="15">
        <v>82.265358950555068</v>
      </c>
      <c r="AX35" s="15"/>
      <c r="AY35" s="15">
        <v>73.110970827969766</v>
      </c>
      <c r="AZ35" s="15">
        <v>15.263807202691053</v>
      </c>
      <c r="BA35" s="15">
        <v>5.4970726253948863</v>
      </c>
      <c r="BB35" s="15">
        <v>0.81025109245639393</v>
      </c>
      <c r="BC35" s="15">
        <v>4.9557772069932575</v>
      </c>
      <c r="BD35" s="15">
        <v>10.744313229812814</v>
      </c>
      <c r="BE35" s="15">
        <v>35.799548921926871</v>
      </c>
      <c r="BF35" s="15">
        <v>27.374295183184273</v>
      </c>
      <c r="BG35" s="15">
        <v>26.001649189264104</v>
      </c>
      <c r="BH35" s="15">
        <v>113.73084849577094</v>
      </c>
      <c r="BI35" s="15">
        <v>25.587597929584231</v>
      </c>
      <c r="BJ35" s="15">
        <v>98.506079810650959</v>
      </c>
      <c r="BK35" s="15">
        <v>21.419281006575517</v>
      </c>
      <c r="BL35" s="15"/>
      <c r="BM35" s="15">
        <v>2.6188101033646047</v>
      </c>
      <c r="BN35" s="15">
        <v>37.026362547472203</v>
      </c>
      <c r="BP35" s="15">
        <v>123.0077851065526</v>
      </c>
      <c r="BQ35" s="15">
        <v>81.024063465676477</v>
      </c>
      <c r="BR35" s="15">
        <v>24.170188842572752</v>
      </c>
      <c r="BS35" s="15">
        <v>25.631209170050962</v>
      </c>
      <c r="BT35" s="15">
        <v>39.925558964444818</v>
      </c>
      <c r="BU35" s="15">
        <v>26.349381689771604</v>
      </c>
      <c r="BV35" s="15">
        <v>74.11623740201567</v>
      </c>
      <c r="BW35" s="15">
        <v>65.237328365210217</v>
      </c>
      <c r="BX35" s="15">
        <v>23.520963592949979</v>
      </c>
      <c r="BY35" s="15">
        <v>54.474680184675847</v>
      </c>
      <c r="BZ35" s="15">
        <v>83.436230648516599</v>
      </c>
      <c r="CA35" s="15">
        <v>63.604469908268541</v>
      </c>
      <c r="CB35" s="15">
        <v>88.83789210225946</v>
      </c>
      <c r="CC35" s="15">
        <v>41.828819297448888</v>
      </c>
      <c r="CD35" s="15">
        <v>9.7725040049101821</v>
      </c>
      <c r="CE35" s="15">
        <v>163.10877981951219</v>
      </c>
      <c r="CF35" s="15">
        <v>38.712793740132476</v>
      </c>
      <c r="CG35" s="15">
        <v>19.267297628864416</v>
      </c>
      <c r="CH35" s="15">
        <v>45.163713311125484</v>
      </c>
      <c r="CI35" s="15">
        <v>68.673770029943427</v>
      </c>
      <c r="CJ35" s="15">
        <v>45.208636063850903</v>
      </c>
      <c r="CK35" s="15">
        <v>64.096743580004016</v>
      </c>
      <c r="CL35" s="15">
        <v>42.542364105346792</v>
      </c>
      <c r="CM35" s="15">
        <v>45.114114495846003</v>
      </c>
      <c r="CN35" s="15">
        <v>96.623134845475136</v>
      </c>
      <c r="CO35" s="15">
        <v>94.976258693805192</v>
      </c>
      <c r="CP35" s="15">
        <v>36.324540406853949</v>
      </c>
      <c r="CQ35" s="15">
        <v>29.670641463951533</v>
      </c>
      <c r="CR35" s="15">
        <v>79.837425497853786</v>
      </c>
      <c r="CS35" s="15">
        <v>34.357499999999987</v>
      </c>
      <c r="CT35" s="15">
        <v>3.1664605610947252</v>
      </c>
      <c r="CU35" s="15">
        <v>26.310300311780189</v>
      </c>
      <c r="CV35" s="37"/>
      <c r="CW35" s="15">
        <v>14.614604649681304</v>
      </c>
      <c r="CX35" s="15">
        <v>30.417643664118103</v>
      </c>
      <c r="CY35" s="15">
        <v>8.3085587926280233</v>
      </c>
      <c r="CZ35" s="15">
        <v>12.267256110933374</v>
      </c>
      <c r="DA35" s="15">
        <v>3.1806094309489787</v>
      </c>
      <c r="DB35" s="15">
        <v>5.6445526596028346</v>
      </c>
      <c r="DC35" s="15">
        <v>2.8900532586786118</v>
      </c>
      <c r="DD35" s="15">
        <v>1.6829602264231924</v>
      </c>
      <c r="DE35" s="15">
        <v>78.077521908231574</v>
      </c>
      <c r="DF35" s="15">
        <v>6.9583349927688243</v>
      </c>
      <c r="DG35" s="15">
        <v>2.0569423117301673</v>
      </c>
      <c r="DH35" s="15">
        <v>9.4614787808251428</v>
      </c>
      <c r="DI35" s="15">
        <v>6.1575611826967931</v>
      </c>
      <c r="DJ35" s="15">
        <v>0.81613604086834268</v>
      </c>
      <c r="DK35" s="15">
        <v>60.617910519159913</v>
      </c>
      <c r="DL35" s="15">
        <v>13.211954777098368</v>
      </c>
      <c r="DM35" s="15">
        <v>14.636220558041392</v>
      </c>
      <c r="DN35" s="15">
        <v>1.7047478746108051</v>
      </c>
      <c r="DO35" s="15">
        <v>0.32179706397487345</v>
      </c>
      <c r="DP35" s="15">
        <v>2.2286144462415467</v>
      </c>
      <c r="DQ35" s="15">
        <v>4.6938015088714566</v>
      </c>
      <c r="DR35" s="15">
        <v>10.135979119210774</v>
      </c>
      <c r="DS35" s="15">
        <v>6.6966018004537196</v>
      </c>
      <c r="DT35" s="15">
        <v>3.7197790994052675</v>
      </c>
      <c r="DU35" s="15">
        <v>5.978172495033955</v>
      </c>
      <c r="DV35" s="15">
        <v>222.63832912205595</v>
      </c>
      <c r="DW35" s="15">
        <v>12.255352546051142</v>
      </c>
      <c r="DX35" s="15">
        <v>12.250265814605442</v>
      </c>
      <c r="DY35" s="15">
        <v>5.6911911184839781</v>
      </c>
      <c r="DZ35" s="15">
        <v>1.5176063326946903</v>
      </c>
      <c r="EA35" s="15">
        <v>5.8781607372807665</v>
      </c>
      <c r="EB35" s="15">
        <v>1.2345170675622263</v>
      </c>
      <c r="ED35" s="16">
        <v>37500</v>
      </c>
      <c r="EE35" s="15">
        <v>16.396602676794341</v>
      </c>
      <c r="EF35" s="15">
        <v>67.908858826994035</v>
      </c>
      <c r="EG35" s="15">
        <v>43.719871485524372</v>
      </c>
      <c r="EH35" s="15">
        <v>16.063123726457786</v>
      </c>
      <c r="EI35" s="15">
        <v>144.08845671577052</v>
      </c>
      <c r="EK35" s="16">
        <v>37500</v>
      </c>
      <c r="EL35" s="15">
        <v>1.2860789381829936</v>
      </c>
      <c r="EM35" s="15">
        <v>3.7099293271307716</v>
      </c>
      <c r="EN35" s="15">
        <v>2.8503156197288826</v>
      </c>
      <c r="EO35" s="15">
        <v>1.1975544420178024</v>
      </c>
      <c r="EP35" s="15">
        <v>9.043878327060451</v>
      </c>
    </row>
    <row r="36" spans="1:146">
      <c r="A36" s="12" t="s">
        <v>101</v>
      </c>
      <c r="B36" s="15">
        <v>3.173070941815284</v>
      </c>
      <c r="C36" s="15">
        <v>10.595397061233701</v>
      </c>
      <c r="D36" s="15">
        <v>22.630873236556262</v>
      </c>
      <c r="E36" s="15">
        <v>11.239651601697052</v>
      </c>
      <c r="F36" s="15">
        <v>10.178225753711333</v>
      </c>
      <c r="G36" s="15">
        <v>11.133333481977955</v>
      </c>
      <c r="H36" s="15">
        <v>7.4337929525060185</v>
      </c>
      <c r="I36" s="15">
        <v>1.6816502836721137</v>
      </c>
      <c r="J36" s="15">
        <v>60.513049778778118</v>
      </c>
      <c r="K36" s="15">
        <v>11.824978049897044</v>
      </c>
      <c r="L36" s="15">
        <v>26.872314521931614</v>
      </c>
      <c r="M36" s="15">
        <v>7.2734640260709869</v>
      </c>
      <c r="N36" s="15">
        <v>37.470190426844397</v>
      </c>
      <c r="O36" s="15">
        <v>12.797037005469727</v>
      </c>
      <c r="P36" s="15">
        <v>63.965050138179294</v>
      </c>
      <c r="Q36" s="15">
        <v>22.687994197172941</v>
      </c>
      <c r="R36" s="15">
        <v>59.193156143154582</v>
      </c>
      <c r="S36" s="15">
        <v>8.4376677101706381</v>
      </c>
      <c r="T36" s="15">
        <v>2.063515718504628</v>
      </c>
      <c r="U36" s="15">
        <v>1.0200722607256454</v>
      </c>
      <c r="V36" s="15">
        <v>5.3407789919851805</v>
      </c>
      <c r="W36" s="15">
        <v>10.480423104963277</v>
      </c>
      <c r="X36" s="15">
        <v>12.892485601586859</v>
      </c>
      <c r="Y36" s="15">
        <v>1.2141248474220776</v>
      </c>
      <c r="Z36" s="15">
        <v>11.390222196211544</v>
      </c>
      <c r="AA36" s="15">
        <v>47.700003802095488</v>
      </c>
      <c r="AB36" s="15">
        <v>29.789049491446661</v>
      </c>
      <c r="AC36" s="15">
        <v>46.29510165214856</v>
      </c>
      <c r="AD36" s="15">
        <v>1.8369538066715423</v>
      </c>
      <c r="AE36" s="15"/>
      <c r="AF36" s="15">
        <v>9.1888850392171211</v>
      </c>
      <c r="AG36" s="15">
        <v>6.2696288004443197</v>
      </c>
      <c r="AI36" s="15">
        <v>57.461837539985353</v>
      </c>
      <c r="AJ36" s="15">
        <v>42.520291673495493</v>
      </c>
      <c r="AK36" s="15">
        <v>90.418020935488968</v>
      </c>
      <c r="AL36" s="15">
        <v>104.63486592825348</v>
      </c>
      <c r="AM36" s="15">
        <v>38.136815365247529</v>
      </c>
      <c r="AN36" s="15">
        <v>55.725790807965261</v>
      </c>
      <c r="AO36" s="15">
        <v>51.392450407853701</v>
      </c>
      <c r="AP36" s="15">
        <v>2.5749230197083199</v>
      </c>
      <c r="AQ36" s="15">
        <v>100.87417330846193</v>
      </c>
      <c r="AR36" s="15">
        <v>49.661839068447208</v>
      </c>
      <c r="AS36" s="15">
        <v>43.707999356230737</v>
      </c>
      <c r="AT36" s="15">
        <v>18.694496776201166</v>
      </c>
      <c r="AU36" s="15">
        <v>82.607411507972017</v>
      </c>
      <c r="AV36" s="15">
        <v>1.0113150680755547</v>
      </c>
      <c r="AW36" s="15">
        <v>81.859384742462254</v>
      </c>
      <c r="AX36" s="15"/>
      <c r="AY36" s="15">
        <v>72.347190841633378</v>
      </c>
      <c r="AZ36" s="15">
        <v>15.409241003486734</v>
      </c>
      <c r="BA36" s="15">
        <v>5.0089771823693923</v>
      </c>
      <c r="BB36" s="15">
        <v>0.62034477876502092</v>
      </c>
      <c r="BC36" s="15">
        <v>4.7694456860786412</v>
      </c>
      <c r="BD36" s="15">
        <v>11.489504938582176</v>
      </c>
      <c r="BE36" s="15">
        <v>36.130671209190517</v>
      </c>
      <c r="BF36" s="15">
        <v>28.230594667079266</v>
      </c>
      <c r="BG36" s="15">
        <v>24.979642223132597</v>
      </c>
      <c r="BH36" s="15">
        <v>110.76409445853632</v>
      </c>
      <c r="BI36" s="15">
        <v>24.608497615549179</v>
      </c>
      <c r="BJ36" s="15">
        <v>97.237614258789804</v>
      </c>
      <c r="BK36" s="15">
        <v>20.55763081707433</v>
      </c>
      <c r="BL36" s="15"/>
      <c r="BM36" s="15">
        <v>2.2761663765374416</v>
      </c>
      <c r="BN36" s="15">
        <v>37.74469148627022</v>
      </c>
      <c r="BP36" s="15">
        <v>121.82905140227008</v>
      </c>
      <c r="BQ36" s="15">
        <v>76.095051813958733</v>
      </c>
      <c r="BR36" s="15">
        <v>22.782094730834825</v>
      </c>
      <c r="BS36" s="15">
        <v>25.832354289526396</v>
      </c>
      <c r="BT36" s="15">
        <v>40.18153734222745</v>
      </c>
      <c r="BU36" s="15">
        <v>25.884342593150013</v>
      </c>
      <c r="BV36" s="15">
        <v>74.794265703655057</v>
      </c>
      <c r="BW36" s="15">
        <v>64.331898129887804</v>
      </c>
      <c r="BX36" s="15">
        <v>21.897575038154997</v>
      </c>
      <c r="BY36" s="15">
        <v>56.359180144797541</v>
      </c>
      <c r="BZ36" s="15">
        <v>84.790357247939141</v>
      </c>
      <c r="CA36" s="15">
        <v>61.420730955847091</v>
      </c>
      <c r="CB36" s="15">
        <v>87.520738011614995</v>
      </c>
      <c r="CC36" s="15">
        <v>42.009589438596841</v>
      </c>
      <c r="CD36" s="15">
        <v>9.6848281083205379</v>
      </c>
      <c r="CE36" s="15">
        <v>163.11693201507626</v>
      </c>
      <c r="CF36" s="15">
        <v>39.524686906247972</v>
      </c>
      <c r="CG36" s="15">
        <v>19.539863432969941</v>
      </c>
      <c r="CH36" s="15">
        <v>43.265695606961472</v>
      </c>
      <c r="CI36" s="15">
        <v>67.577700192063531</v>
      </c>
      <c r="CJ36" s="15">
        <v>45.462786309831237</v>
      </c>
      <c r="CK36" s="15">
        <v>65.183945327485503</v>
      </c>
      <c r="CL36" s="15">
        <v>42.619944033844028</v>
      </c>
      <c r="CM36" s="15">
        <v>42.962203654993374</v>
      </c>
      <c r="CN36" s="15">
        <v>96.510333391857358</v>
      </c>
      <c r="CO36" s="15">
        <v>94.600360535214335</v>
      </c>
      <c r="CP36" s="15">
        <v>33.059009509222967</v>
      </c>
      <c r="CQ36" s="15">
        <v>29.311641163357177</v>
      </c>
      <c r="CR36" s="15">
        <v>76.725378624955169</v>
      </c>
      <c r="CS36" s="15">
        <v>33.58</v>
      </c>
      <c r="CT36" s="15">
        <v>3.3379439950606846</v>
      </c>
      <c r="CU36" s="15">
        <v>26.821318749567475</v>
      </c>
      <c r="CV36" s="37"/>
      <c r="CW36" s="15">
        <v>12.721630536609471</v>
      </c>
      <c r="CX36" s="15">
        <v>25.679463664403528</v>
      </c>
      <c r="CY36" s="15">
        <v>52.077079702843925</v>
      </c>
      <c r="CZ36" s="15">
        <v>11.89591473117237</v>
      </c>
      <c r="DA36" s="15">
        <v>3.4121370659211303</v>
      </c>
      <c r="DB36" s="15">
        <v>6.3072124980503137</v>
      </c>
      <c r="DC36" s="15">
        <v>2.7645173998686805</v>
      </c>
      <c r="DD36" s="15">
        <v>1.367133693869047</v>
      </c>
      <c r="DE36" s="15">
        <v>83.945624046125161</v>
      </c>
      <c r="DF36" s="15">
        <v>7.3558011453459624</v>
      </c>
      <c r="DG36" s="15">
        <v>2.1465239348306353</v>
      </c>
      <c r="DH36" s="15">
        <v>8.2800077638850347</v>
      </c>
      <c r="DI36" s="15">
        <v>5.8187192132200032</v>
      </c>
      <c r="DJ36" s="15">
        <v>0.79715177468603049</v>
      </c>
      <c r="DK36" s="15">
        <v>61.690505297100998</v>
      </c>
      <c r="DL36" s="15">
        <v>9.9005824272842737</v>
      </c>
      <c r="DM36" s="15">
        <v>13.519564316297167</v>
      </c>
      <c r="DN36" s="15">
        <v>1.6576784038738102</v>
      </c>
      <c r="DO36" s="15">
        <v>0.23740028117094614</v>
      </c>
      <c r="DP36" s="15">
        <v>1.4470607764224346</v>
      </c>
      <c r="DQ36" s="15">
        <v>4.0954327455175967</v>
      </c>
      <c r="DR36" s="15">
        <v>10.130879640984064</v>
      </c>
      <c r="DS36" s="15">
        <v>5.8979252021157986</v>
      </c>
      <c r="DT36" s="15">
        <v>3.9762543481285655</v>
      </c>
      <c r="DU36" s="15">
        <v>4.1287777257564233</v>
      </c>
      <c r="DV36" s="15">
        <v>235.66262467704814</v>
      </c>
      <c r="DW36" s="15">
        <v>11.935029496302947</v>
      </c>
      <c r="DX36" s="15">
        <v>11.206878007368994</v>
      </c>
      <c r="DY36" s="15">
        <v>5.0463058916003201</v>
      </c>
      <c r="DZ36" s="15">
        <v>1.9473922038495768</v>
      </c>
      <c r="EA36" s="15">
        <v>6.8626384944492811</v>
      </c>
      <c r="EB36" s="15">
        <v>1.1045293935102984</v>
      </c>
      <c r="ED36" s="16">
        <v>37591</v>
      </c>
      <c r="EE36" s="15">
        <v>16.450946737973428</v>
      </c>
      <c r="EF36" s="15">
        <v>67.973268369085034</v>
      </c>
      <c r="EG36" s="15">
        <v>43.238148567622105</v>
      </c>
      <c r="EH36" s="15">
        <v>16.118915508769199</v>
      </c>
      <c r="EI36" s="15">
        <v>143.78127918344975</v>
      </c>
      <c r="EK36" s="16">
        <v>37591</v>
      </c>
      <c r="EL36" s="15">
        <v>1.3552100634594924</v>
      </c>
      <c r="EM36" s="15">
        <v>3.8621263056903024</v>
      </c>
      <c r="EN36" s="15">
        <v>2.9699983890153856</v>
      </c>
      <c r="EO36" s="15">
        <v>1.2855292128776501</v>
      </c>
      <c r="EP36" s="15">
        <v>9.4728639710428304</v>
      </c>
    </row>
    <row r="37" spans="1:146">
      <c r="A37" s="12" t="s">
        <v>102</v>
      </c>
      <c r="B37" s="15">
        <v>2.7459826884431693</v>
      </c>
      <c r="C37" s="15">
        <v>10.168986476288323</v>
      </c>
      <c r="D37" s="15">
        <v>22.913279875342059</v>
      </c>
      <c r="E37" s="15">
        <v>11.551256988512026</v>
      </c>
      <c r="F37" s="15">
        <v>9.9168426143593926</v>
      </c>
      <c r="G37" s="15">
        <v>11.324761356729891</v>
      </c>
      <c r="H37" s="15">
        <v>7.336898395721926</v>
      </c>
      <c r="I37" s="15">
        <v>1.7388726115690218</v>
      </c>
      <c r="J37" s="15">
        <v>59.681990654696925</v>
      </c>
      <c r="K37" s="15">
        <v>12.815957703269799</v>
      </c>
      <c r="L37" s="15">
        <v>27.526491098287593</v>
      </c>
      <c r="M37" s="15">
        <v>7.3546828391128027</v>
      </c>
      <c r="N37" s="15">
        <v>36.702998137089565</v>
      </c>
      <c r="O37" s="15">
        <v>12.985589381806593</v>
      </c>
      <c r="P37" s="15">
        <v>63.152167232789608</v>
      </c>
      <c r="Q37" s="15">
        <v>23.261227861019517</v>
      </c>
      <c r="R37" s="15">
        <v>57.871009806815721</v>
      </c>
      <c r="S37" s="15">
        <v>8.650983664213701</v>
      </c>
      <c r="T37" s="15">
        <v>2.3082103753920897</v>
      </c>
      <c r="U37" s="15">
        <v>1.0763278962091825</v>
      </c>
      <c r="V37" s="15">
        <v>5.3621569123668413</v>
      </c>
      <c r="W37" s="15">
        <v>10.4850106084566</v>
      </c>
      <c r="X37" s="15">
        <v>13.352010570152796</v>
      </c>
      <c r="Y37" s="15">
        <v>1.283317435859809</v>
      </c>
      <c r="Z37" s="15">
        <v>11.432127178994604</v>
      </c>
      <c r="AA37" s="15">
        <v>49.020047432777169</v>
      </c>
      <c r="AB37" s="15">
        <v>31.527876323831666</v>
      </c>
      <c r="AC37" s="15">
        <v>46.614204974688882</v>
      </c>
      <c r="AD37" s="15">
        <v>1.8409651371059279</v>
      </c>
      <c r="AE37" s="15">
        <v>1.9138326646242199</v>
      </c>
      <c r="AF37" s="15">
        <v>9.2378275832387402</v>
      </c>
      <c r="AG37" s="15">
        <v>6.5553028361689556</v>
      </c>
      <c r="AI37" s="15">
        <v>49.081923386148702</v>
      </c>
      <c r="AJ37" s="15">
        <v>42.298571061187396</v>
      </c>
      <c r="AK37" s="15">
        <v>89.248567548869843</v>
      </c>
      <c r="AL37" s="15">
        <v>107.53573768365413</v>
      </c>
      <c r="AM37" s="15">
        <v>36.890347785754777</v>
      </c>
      <c r="AN37" s="15">
        <v>53.865620450455019</v>
      </c>
      <c r="AO37" s="15">
        <v>51.647080614854751</v>
      </c>
      <c r="AP37" s="15">
        <v>2.1799666681061307</v>
      </c>
      <c r="AQ37" s="15">
        <v>101.36623259352262</v>
      </c>
      <c r="AR37" s="15">
        <v>50.472402958248871</v>
      </c>
      <c r="AS37" s="15">
        <v>44.772021934371253</v>
      </c>
      <c r="AT37" s="15">
        <v>18.222465418248451</v>
      </c>
      <c r="AU37" s="15">
        <v>80.564799816206147</v>
      </c>
      <c r="AV37" s="15">
        <v>1.0251553225892009</v>
      </c>
      <c r="AW37" s="15">
        <v>82.800166869148597</v>
      </c>
      <c r="AX37" s="15"/>
      <c r="AY37" s="15">
        <v>70.731234208330335</v>
      </c>
      <c r="AZ37" s="15">
        <v>15.416368249257896</v>
      </c>
      <c r="BA37" s="15">
        <v>5.2920231755020541</v>
      </c>
      <c r="BB37" s="15">
        <v>0.65144693779953544</v>
      </c>
      <c r="BC37" s="15">
        <v>4.8382847647872023</v>
      </c>
      <c r="BD37" s="15">
        <v>11.402639251610633</v>
      </c>
      <c r="BE37" s="15">
        <v>36.394144754875356</v>
      </c>
      <c r="BF37" s="15">
        <v>29.877043232975439</v>
      </c>
      <c r="BG37" s="15">
        <v>25.43318375218556</v>
      </c>
      <c r="BH37" s="15">
        <v>106.39493556160971</v>
      </c>
      <c r="BI37" s="15">
        <v>26.044928676261133</v>
      </c>
      <c r="BJ37" s="15">
        <v>95.874167704349702</v>
      </c>
      <c r="BK37" s="15">
        <v>21.036086143605992</v>
      </c>
      <c r="BL37" s="15">
        <v>18.042503052710764</v>
      </c>
      <c r="BM37" s="15">
        <v>2.1231754287775146</v>
      </c>
      <c r="BN37" s="15">
        <v>38.778691422811853</v>
      </c>
      <c r="BP37" s="15">
        <v>105.63439483286653</v>
      </c>
      <c r="BQ37" s="15">
        <v>76.105906915250245</v>
      </c>
      <c r="BR37" s="15">
        <v>24.161843387361525</v>
      </c>
      <c r="BS37" s="15">
        <v>26.164742083500002</v>
      </c>
      <c r="BT37" s="15">
        <v>41.759217928032569</v>
      </c>
      <c r="BU37" s="15">
        <v>28.662252804228377</v>
      </c>
      <c r="BV37" s="15">
        <v>77.61727272727272</v>
      </c>
      <c r="BW37" s="15">
        <v>62.57070312105111</v>
      </c>
      <c r="BX37" s="15">
        <v>22.410018214372965</v>
      </c>
      <c r="BY37" s="15">
        <v>59.503974771213556</v>
      </c>
      <c r="BZ37" s="15">
        <v>85.62418976209662</v>
      </c>
      <c r="CA37" s="15">
        <v>59.569028846760112</v>
      </c>
      <c r="CB37" s="15">
        <v>87.655679546109113</v>
      </c>
      <c r="CC37" s="15">
        <v>42.482570899103678</v>
      </c>
      <c r="CD37" s="15">
        <v>9.940243664519631</v>
      </c>
      <c r="CE37" s="15">
        <v>165.21725923761892</v>
      </c>
      <c r="CF37" s="15">
        <v>40.74837695921304</v>
      </c>
      <c r="CG37" s="15">
        <v>19.94869783366423</v>
      </c>
      <c r="CH37" s="15">
        <v>42.933686069116597</v>
      </c>
      <c r="CI37" s="15">
        <v>66.268013396406417</v>
      </c>
      <c r="CJ37" s="15">
        <v>46.405675290325256</v>
      </c>
      <c r="CK37" s="15">
        <v>66.938810180927476</v>
      </c>
      <c r="CL37" s="15">
        <v>45.589359170395433</v>
      </c>
      <c r="CM37" s="15">
        <v>39.926822706483733</v>
      </c>
      <c r="CN37" s="15">
        <v>93.237704204530957</v>
      </c>
      <c r="CO37" s="15">
        <v>96.310538219136575</v>
      </c>
      <c r="CP37" s="15">
        <v>31.812633571602941</v>
      </c>
      <c r="CQ37" s="15">
        <v>27.871087041411883</v>
      </c>
      <c r="CR37" s="15">
        <v>77.083766539735961</v>
      </c>
      <c r="CS37" s="15">
        <v>32.53</v>
      </c>
      <c r="CT37" s="15">
        <v>3.3125319036460485</v>
      </c>
      <c r="CU37" s="15">
        <v>27.389163171269569</v>
      </c>
      <c r="CV37" s="37"/>
      <c r="CW37" s="15">
        <v>10.547780399532321</v>
      </c>
      <c r="CX37" s="15">
        <v>24.558648632891828</v>
      </c>
      <c r="CY37" s="15">
        <v>52.306241687241986</v>
      </c>
      <c r="CZ37" s="15">
        <v>11.737818490369897</v>
      </c>
      <c r="DA37" s="15">
        <v>3.402093632186733</v>
      </c>
      <c r="DB37" s="15">
        <v>5.8721177010548473</v>
      </c>
      <c r="DC37" s="15">
        <v>3.3007636363636368</v>
      </c>
      <c r="DD37" s="15">
        <v>1.0042954899069769</v>
      </c>
      <c r="DE37" s="15">
        <v>79.775079629898798</v>
      </c>
      <c r="DF37" s="15">
        <v>8.0823904585340092</v>
      </c>
      <c r="DG37" s="15">
        <v>2.483704246766993</v>
      </c>
      <c r="DH37" s="15">
        <v>9.9880065436626229</v>
      </c>
      <c r="DI37" s="15">
        <v>7.4479095956740586</v>
      </c>
      <c r="DJ37" s="15">
        <v>0.70632357703875548</v>
      </c>
      <c r="DK37" s="15">
        <v>59.949587013309269</v>
      </c>
      <c r="DL37" s="15">
        <v>9.8950313525086138</v>
      </c>
      <c r="DM37" s="15">
        <v>14.175881137395368</v>
      </c>
      <c r="DN37" s="15">
        <v>1.8307888758691899</v>
      </c>
      <c r="DO37" s="15">
        <v>0.21195121950698725</v>
      </c>
      <c r="DP37" s="15">
        <v>1.5289004496649388</v>
      </c>
      <c r="DQ37" s="15">
        <v>3.7475744668760593</v>
      </c>
      <c r="DR37" s="15">
        <v>10.634434413084261</v>
      </c>
      <c r="DS37" s="15">
        <v>6.6531725525858114</v>
      </c>
      <c r="DT37" s="15">
        <v>3.8629229261920308</v>
      </c>
      <c r="DU37" s="15">
        <v>4.543552689834236</v>
      </c>
      <c r="DV37" s="15">
        <v>232.20404009606128</v>
      </c>
      <c r="DW37" s="15">
        <v>11.602807841054613</v>
      </c>
      <c r="DX37" s="15">
        <v>10.612127505892513</v>
      </c>
      <c r="DY37" s="15">
        <v>6.9302262081961352</v>
      </c>
      <c r="DZ37" s="15">
        <v>1.5563337079439226</v>
      </c>
      <c r="EA37" s="15">
        <v>6.1221517797090179</v>
      </c>
      <c r="EB37" s="15">
        <v>1.0326483846722563</v>
      </c>
      <c r="ED37" s="16">
        <v>37681</v>
      </c>
      <c r="EE37" s="15">
        <v>16.600331867886702</v>
      </c>
      <c r="EF37" s="15">
        <v>69.130871924934212</v>
      </c>
      <c r="EG37" s="15">
        <v>43.068429694354599</v>
      </c>
      <c r="EH37" s="15">
        <v>15.936053833803983</v>
      </c>
      <c r="EI37" s="15">
        <v>144.73568732097948</v>
      </c>
      <c r="EK37" s="16">
        <v>37681</v>
      </c>
      <c r="EL37" s="15">
        <v>1.3668346090514931</v>
      </c>
      <c r="EM37" s="15">
        <v>3.9742085765085804</v>
      </c>
      <c r="EN37" s="15">
        <v>3.054838184995464</v>
      </c>
      <c r="EO37" s="15">
        <v>1.2739118841602699</v>
      </c>
      <c r="EP37" s="15">
        <v>9.6697932547158079</v>
      </c>
    </row>
    <row r="38" spans="1:146">
      <c r="A38" s="12" t="s">
        <v>103</v>
      </c>
      <c r="B38" s="15">
        <v>2.5616490134295642</v>
      </c>
      <c r="C38" s="15">
        <v>10.170701604719193</v>
      </c>
      <c r="D38" s="15">
        <v>23.018847948787364</v>
      </c>
      <c r="E38" s="15">
        <v>12.082937118979569</v>
      </c>
      <c r="F38" s="15">
        <v>9.8258109740984008</v>
      </c>
      <c r="G38" s="15">
        <v>11.142417660383064</v>
      </c>
      <c r="H38" s="15">
        <v>7.217128568451761</v>
      </c>
      <c r="I38" s="15">
        <v>1.7658802703114915</v>
      </c>
      <c r="J38" s="15">
        <v>59.663981211514404</v>
      </c>
      <c r="K38" s="15">
        <v>14.397042939178284</v>
      </c>
      <c r="L38" s="15">
        <v>27.120231017079234</v>
      </c>
      <c r="M38" s="15">
        <v>7.980053823515374</v>
      </c>
      <c r="N38" s="15">
        <v>36.759114739664625</v>
      </c>
      <c r="O38" s="15">
        <v>12.8063850163943</v>
      </c>
      <c r="P38" s="15">
        <v>62.780681302616323</v>
      </c>
      <c r="Q38" s="15">
        <v>23.82475931245413</v>
      </c>
      <c r="R38" s="15">
        <v>57.817082111436946</v>
      </c>
      <c r="S38" s="15">
        <v>8.7322686800831502</v>
      </c>
      <c r="T38" s="15">
        <v>2.5424686550788209</v>
      </c>
      <c r="U38" s="15">
        <v>1.1387950282502306</v>
      </c>
      <c r="V38" s="15">
        <v>5.4376683581342311</v>
      </c>
      <c r="W38" s="15">
        <v>10.466730850380074</v>
      </c>
      <c r="X38" s="15">
        <v>13.11986571088079</v>
      </c>
      <c r="Y38" s="15">
        <v>1.6744426158241215</v>
      </c>
      <c r="Z38" s="15">
        <v>11.799018590716654</v>
      </c>
      <c r="AA38" s="15">
        <v>51.456256311226802</v>
      </c>
      <c r="AB38" s="15">
        <v>31.135124680379455</v>
      </c>
      <c r="AC38" s="15">
        <v>47.122646227038629</v>
      </c>
      <c r="AD38" s="15">
        <v>2.0315997072905909</v>
      </c>
      <c r="AE38" s="15">
        <v>2.4057636981822936</v>
      </c>
      <c r="AF38" s="15">
        <v>9.4189595521711027</v>
      </c>
      <c r="AG38" s="15">
        <v>6.8261283575429541</v>
      </c>
      <c r="AI38" s="15">
        <v>44.200419998312199</v>
      </c>
      <c r="AJ38" s="15">
        <v>39.343795777371454</v>
      </c>
      <c r="AK38" s="15">
        <v>84.712697468519281</v>
      </c>
      <c r="AL38" s="15">
        <v>112.48538213346852</v>
      </c>
      <c r="AM38" s="15">
        <v>36.041780270169788</v>
      </c>
      <c r="AN38" s="15">
        <v>51.524922145555095</v>
      </c>
      <c r="AO38" s="15">
        <v>51.396684154996841</v>
      </c>
      <c r="AP38" s="15">
        <v>1.952103927617113</v>
      </c>
      <c r="AQ38" s="15">
        <v>106.53931794210712</v>
      </c>
      <c r="AR38" s="15">
        <v>53.225080293494564</v>
      </c>
      <c r="AS38" s="15">
        <v>44.111237194246797</v>
      </c>
      <c r="AT38" s="15">
        <v>16.576453644691664</v>
      </c>
      <c r="AU38" s="15">
        <v>77.286188818185451</v>
      </c>
      <c r="AV38" s="15">
        <v>1.0402678574934494</v>
      </c>
      <c r="AW38" s="15">
        <v>82.396949970692503</v>
      </c>
      <c r="AX38" s="15"/>
      <c r="AY38" s="15">
        <v>70.665322580645167</v>
      </c>
      <c r="AZ38" s="15">
        <v>14.973424782495572</v>
      </c>
      <c r="BA38" s="15">
        <v>5.5650612174528291</v>
      </c>
      <c r="BB38" s="15">
        <v>0.69098599612294087</v>
      </c>
      <c r="BC38" s="15">
        <v>4.9245824940899103</v>
      </c>
      <c r="BD38" s="15">
        <v>11.294962785101413</v>
      </c>
      <c r="BE38" s="15">
        <v>35.767343810213887</v>
      </c>
      <c r="BF38" s="15">
        <v>30.337582287914547</v>
      </c>
      <c r="BG38" s="15">
        <v>24.993957198032813</v>
      </c>
      <c r="BH38" s="15">
        <v>112.11930168100673</v>
      </c>
      <c r="BI38" s="15">
        <v>25.720479657363366</v>
      </c>
      <c r="BJ38" s="15">
        <v>95.127034203359869</v>
      </c>
      <c r="BK38" s="15">
        <v>17.640329172156484</v>
      </c>
      <c r="BL38" s="15">
        <v>19.350043980609751</v>
      </c>
      <c r="BM38" s="15">
        <v>2.1459565442643425</v>
      </c>
      <c r="BN38" s="15">
        <v>39.814135831633202</v>
      </c>
      <c r="BP38" s="15">
        <v>104.35114647376298</v>
      </c>
      <c r="BQ38" s="15">
        <v>73.366024030984917</v>
      </c>
      <c r="BR38" s="15">
        <v>22.497758943241728</v>
      </c>
      <c r="BS38" s="15">
        <v>26.517617178265247</v>
      </c>
      <c r="BT38" s="15">
        <v>40.950802841120336</v>
      </c>
      <c r="BU38" s="15">
        <v>28.772523996033858</v>
      </c>
      <c r="BV38" s="15">
        <v>80.013857053552826</v>
      </c>
      <c r="BW38" s="15">
        <v>61.071666407416124</v>
      </c>
      <c r="BX38" s="15">
        <v>23.071974025831025</v>
      </c>
      <c r="BY38" s="15">
        <v>59.151676324724363</v>
      </c>
      <c r="BZ38" s="15">
        <v>86.360647364002574</v>
      </c>
      <c r="CA38" s="15">
        <v>58.186982198249169</v>
      </c>
      <c r="CB38" s="15">
        <v>87.230526540467707</v>
      </c>
      <c r="CC38" s="15">
        <v>42.936504536563085</v>
      </c>
      <c r="CD38" s="15">
        <v>10.064791037148842</v>
      </c>
      <c r="CE38" s="15">
        <v>167.28203756948579</v>
      </c>
      <c r="CF38" s="15">
        <v>41.471466822097952</v>
      </c>
      <c r="CG38" s="15">
        <v>20.124736580142017</v>
      </c>
      <c r="CH38" s="15">
        <v>42.628218439399248</v>
      </c>
      <c r="CI38" s="15">
        <v>65.01771462238662</v>
      </c>
      <c r="CJ38" s="15">
        <v>47.33567819330905</v>
      </c>
      <c r="CK38" s="15">
        <v>68.800823917471632</v>
      </c>
      <c r="CL38" s="15">
        <v>46.525083685376671</v>
      </c>
      <c r="CM38" s="15">
        <v>37.238875605514849</v>
      </c>
      <c r="CN38" s="15">
        <v>89.381930566021254</v>
      </c>
      <c r="CO38" s="15">
        <v>97.469126547285498</v>
      </c>
      <c r="CP38" s="15">
        <v>32.457232562540632</v>
      </c>
      <c r="CQ38" s="15">
        <v>26.997349400907549</v>
      </c>
      <c r="CR38" s="15">
        <v>72.200329453699908</v>
      </c>
      <c r="CS38" s="15">
        <v>31.48</v>
      </c>
      <c r="CT38" s="15">
        <v>3.2886966726299738</v>
      </c>
      <c r="CU38" s="15">
        <v>27.91862394586115</v>
      </c>
      <c r="CV38" s="37"/>
      <c r="CW38" s="15">
        <v>10.698441283491499</v>
      </c>
      <c r="CX38" s="15">
        <v>21.554860235044575</v>
      </c>
      <c r="CY38" s="15">
        <v>51.463084101993751</v>
      </c>
      <c r="CZ38" s="15">
        <v>12.782199528114074</v>
      </c>
      <c r="DA38" s="15">
        <v>2.8292348649151071</v>
      </c>
      <c r="DB38" s="15">
        <v>6.0809833197207164</v>
      </c>
      <c r="DC38" s="15">
        <v>3.344778870598041</v>
      </c>
      <c r="DD38" s="15">
        <v>1.3033611805571279</v>
      </c>
      <c r="DE38" s="15">
        <v>85.222401462305456</v>
      </c>
      <c r="DF38" s="15">
        <v>9.2124516084793289</v>
      </c>
      <c r="DG38" s="15">
        <v>2.6700348911012748</v>
      </c>
      <c r="DH38" s="15">
        <v>9.5778853595451725</v>
      </c>
      <c r="DI38" s="15">
        <v>7.3252120137975556</v>
      </c>
      <c r="DJ38" s="15">
        <v>0.87870556957084844</v>
      </c>
      <c r="DK38" s="15">
        <v>58.977077320399353</v>
      </c>
      <c r="DL38" s="15">
        <v>9.3155092369333854</v>
      </c>
      <c r="DM38" s="15">
        <v>14.269639897269631</v>
      </c>
      <c r="DN38" s="15">
        <v>1.6097759361524777</v>
      </c>
      <c r="DO38" s="15">
        <v>0.23264024680041412</v>
      </c>
      <c r="DP38" s="15">
        <v>1.5377189208038713</v>
      </c>
      <c r="DQ38" s="15">
        <v>3.7459138111914694</v>
      </c>
      <c r="DR38" s="15">
        <v>11.118312579401977</v>
      </c>
      <c r="DS38" s="15">
        <v>6.508756304487318</v>
      </c>
      <c r="DT38" s="15">
        <v>3.9265774672642584</v>
      </c>
      <c r="DU38" s="15">
        <v>3.5306572093175639</v>
      </c>
      <c r="DV38" s="15">
        <v>240.61697071952048</v>
      </c>
      <c r="DW38" s="15">
        <v>11.215519113624474</v>
      </c>
      <c r="DX38" s="15">
        <v>10.234099299691851</v>
      </c>
      <c r="DY38" s="15">
        <v>4.9692055740820562</v>
      </c>
      <c r="DZ38" s="15">
        <v>1.8243030444438675</v>
      </c>
      <c r="EA38" s="15">
        <v>6.0602260305035083</v>
      </c>
      <c r="EB38" s="15">
        <v>1.0068187454497983</v>
      </c>
      <c r="ED38" s="16">
        <v>37773</v>
      </c>
      <c r="EE38" s="15">
        <v>16.860842573850565</v>
      </c>
      <c r="EF38" s="15">
        <v>70.691224881094058</v>
      </c>
      <c r="EG38" s="15">
        <v>42.73964924916347</v>
      </c>
      <c r="EH38" s="15">
        <v>16.19385084106791</v>
      </c>
      <c r="EI38" s="15">
        <v>146.485567545176</v>
      </c>
      <c r="EK38" s="16">
        <v>37773</v>
      </c>
      <c r="EL38" s="15">
        <v>1.4485599842210246</v>
      </c>
      <c r="EM38" s="15">
        <v>4.2095495832633398</v>
      </c>
      <c r="EN38" s="15">
        <v>3.2620728476792458</v>
      </c>
      <c r="EO38" s="15">
        <v>1.3428604754279085</v>
      </c>
      <c r="EP38" s="15">
        <v>10.263042890591519</v>
      </c>
    </row>
    <row r="39" spans="1:146">
      <c r="A39" s="12" t="s">
        <v>104</v>
      </c>
      <c r="B39" s="15">
        <v>2.452814894767072</v>
      </c>
      <c r="C39" s="15">
        <v>10.103860507386495</v>
      </c>
      <c r="D39" s="15">
        <v>23.140101384779296</v>
      </c>
      <c r="E39" s="15">
        <v>12.277128367066222</v>
      </c>
      <c r="F39" s="15">
        <v>9.7701206013797055</v>
      </c>
      <c r="G39" s="15">
        <v>11.297780257762851</v>
      </c>
      <c r="H39" s="15">
        <v>7.1991705442039242</v>
      </c>
      <c r="I39" s="15">
        <v>1.7802914391126712</v>
      </c>
      <c r="J39" s="15">
        <v>59.573929908639229</v>
      </c>
      <c r="K39" s="15">
        <v>15.811859593374496</v>
      </c>
      <c r="L39" s="15">
        <v>26.554880400984025</v>
      </c>
      <c r="M39" s="15">
        <v>8.4444312165933297</v>
      </c>
      <c r="N39" s="15">
        <v>36.836431734649331</v>
      </c>
      <c r="O39" s="15">
        <v>13.784773554964573</v>
      </c>
      <c r="P39" s="15">
        <v>62.398207929807128</v>
      </c>
      <c r="Q39" s="15">
        <v>24.378832805253818</v>
      </c>
      <c r="R39" s="15">
        <v>57.436024527108557</v>
      </c>
      <c r="S39" s="15">
        <v>9.1642751833659268</v>
      </c>
      <c r="T39" s="15">
        <v>2.7564439386614659</v>
      </c>
      <c r="U39" s="15">
        <v>1.2003319995124748</v>
      </c>
      <c r="V39" s="15">
        <v>5.5441544481847327</v>
      </c>
      <c r="W39" s="15">
        <v>10.610690066311054</v>
      </c>
      <c r="X39" s="15">
        <v>13.309971517287314</v>
      </c>
      <c r="Y39" s="15">
        <v>1.9435637849118599</v>
      </c>
      <c r="Z39" s="15">
        <v>12.428416902158117</v>
      </c>
      <c r="AA39" s="15">
        <v>52.92463616966311</v>
      </c>
      <c r="AB39" s="15">
        <v>31.332489303456207</v>
      </c>
      <c r="AC39" s="15">
        <v>47.506356628759264</v>
      </c>
      <c r="AD39" s="15">
        <v>2.2465481698322147</v>
      </c>
      <c r="AE39" s="15">
        <v>3.01795347599026</v>
      </c>
      <c r="AF39" s="15">
        <v>9.7306729548599602</v>
      </c>
      <c r="AG39" s="15">
        <v>7.0844171667602165</v>
      </c>
      <c r="AI39" s="15">
        <v>42.367225052554474</v>
      </c>
      <c r="AJ39" s="15">
        <v>38.790582218269009</v>
      </c>
      <c r="AK39" s="15">
        <v>81.674509872495648</v>
      </c>
      <c r="AL39" s="15">
        <v>114.2931939703513</v>
      </c>
      <c r="AM39" s="15">
        <v>35.254095413968869</v>
      </c>
      <c r="AN39" s="15">
        <v>49.631144112147986</v>
      </c>
      <c r="AO39" s="15">
        <v>50.352701657252666</v>
      </c>
      <c r="AP39" s="15">
        <v>1.6265309963010743</v>
      </c>
      <c r="AQ39" s="15">
        <v>107.52287190937824</v>
      </c>
      <c r="AR39" s="15">
        <v>51.302916928660196</v>
      </c>
      <c r="AS39" s="15">
        <v>43.191690634750884</v>
      </c>
      <c r="AT39" s="15">
        <v>16.549448861635163</v>
      </c>
      <c r="AU39" s="15">
        <v>78.249655949163781</v>
      </c>
      <c r="AV39" s="15">
        <v>1.0933315049134293</v>
      </c>
      <c r="AW39" s="15">
        <v>81.95028739829678</v>
      </c>
      <c r="AX39" s="15"/>
      <c r="AY39" s="15">
        <v>70.199585533132677</v>
      </c>
      <c r="AZ39" s="15">
        <v>15.497385677885118</v>
      </c>
      <c r="BA39" s="15">
        <v>5.857773412381821</v>
      </c>
      <c r="BB39" s="15">
        <v>0.71371729357678371</v>
      </c>
      <c r="BC39" s="15">
        <v>4.9726946739695137</v>
      </c>
      <c r="BD39" s="15">
        <v>11.346795716300988</v>
      </c>
      <c r="BE39" s="15">
        <v>35.659607524850223</v>
      </c>
      <c r="BF39" s="15">
        <v>32.077609046371535</v>
      </c>
      <c r="BG39" s="15">
        <v>24.606617922562709</v>
      </c>
      <c r="BH39" s="15">
        <v>109.93548649450308</v>
      </c>
      <c r="BI39" s="15">
        <v>25.883521007768739</v>
      </c>
      <c r="BJ39" s="15">
        <v>92.09323574289715</v>
      </c>
      <c r="BK39" s="15">
        <v>17.447957100496037</v>
      </c>
      <c r="BL39" s="15">
        <v>20.944127552424852</v>
      </c>
      <c r="BM39" s="15">
        <v>2.1029179234875599</v>
      </c>
      <c r="BN39" s="15">
        <v>40.812492188540027</v>
      </c>
      <c r="BP39" s="15">
        <v>116.82059785446326</v>
      </c>
      <c r="BQ39" s="15">
        <v>74.348787125841127</v>
      </c>
      <c r="BR39" s="15">
        <v>21.445776305215254</v>
      </c>
      <c r="BS39" s="15">
        <v>26.71249010367578</v>
      </c>
      <c r="BT39" s="15">
        <v>42.109813100026869</v>
      </c>
      <c r="BU39" s="15">
        <v>28.776145320422568</v>
      </c>
      <c r="BV39" s="15">
        <v>81.956757030143621</v>
      </c>
      <c r="BW39" s="15">
        <v>59.780308326369521</v>
      </c>
      <c r="BX39" s="15">
        <v>24.889902422701745</v>
      </c>
      <c r="BY39" s="15">
        <v>59.311318812764924</v>
      </c>
      <c r="BZ39" s="15">
        <v>86.790142024058525</v>
      </c>
      <c r="CA39" s="15">
        <v>56.969709857599746</v>
      </c>
      <c r="CB39" s="15">
        <v>88.832093195290923</v>
      </c>
      <c r="CC39" s="15">
        <v>43.372518274881855</v>
      </c>
      <c r="CD39" s="15">
        <v>10.855800917337383</v>
      </c>
      <c r="CE39" s="15">
        <v>169.31216195612328</v>
      </c>
      <c r="CF39" s="15">
        <v>42.29939399920157</v>
      </c>
      <c r="CG39" s="15">
        <v>20.932462699847544</v>
      </c>
      <c r="CH39" s="15">
        <v>42.346232280410462</v>
      </c>
      <c r="CI39" s="15">
        <v>63.822853980887132</v>
      </c>
      <c r="CJ39" s="15">
        <v>48.300076210780098</v>
      </c>
      <c r="CK39" s="15">
        <v>70.304532593294439</v>
      </c>
      <c r="CL39" s="15">
        <v>46.514644472461448</v>
      </c>
      <c r="CM39" s="15">
        <v>34.756168316978233</v>
      </c>
      <c r="CN39" s="15">
        <v>85.648754959327391</v>
      </c>
      <c r="CO39" s="15">
        <v>99.479251384995166</v>
      </c>
      <c r="CP39" s="15">
        <v>32.681629983553485</v>
      </c>
      <c r="CQ39" s="15">
        <v>26.768118742668236</v>
      </c>
      <c r="CR39" s="15">
        <v>68.459615305903469</v>
      </c>
      <c r="CS39" s="15">
        <v>30.43</v>
      </c>
      <c r="CT39" s="15">
        <v>3.2662959486223344</v>
      </c>
      <c r="CU39" s="15">
        <v>28.41346567317078</v>
      </c>
      <c r="CV39" s="37"/>
      <c r="CW39" s="15">
        <v>8.8337479377183268</v>
      </c>
      <c r="CX39" s="15">
        <v>21.504179678436074</v>
      </c>
      <c r="CY39" s="15">
        <v>50.361286775992511</v>
      </c>
      <c r="CZ39" s="15">
        <v>14.970351304806785</v>
      </c>
      <c r="DA39" s="15">
        <v>2.6514785683742086</v>
      </c>
      <c r="DB39" s="15">
        <v>6.7220112832884586</v>
      </c>
      <c r="DC39" s="15">
        <v>2.8083716164272712</v>
      </c>
      <c r="DD39" s="15">
        <v>1.1973512804903597</v>
      </c>
      <c r="DE39" s="15">
        <v>82.716576881173907</v>
      </c>
      <c r="DF39" s="15">
        <v>9.5187982345599664</v>
      </c>
      <c r="DG39" s="15">
        <v>3.0679205790707851</v>
      </c>
      <c r="DH39" s="15">
        <v>9.3317769425068278</v>
      </c>
      <c r="DI39" s="15">
        <v>7.094266422311593</v>
      </c>
      <c r="DJ39" s="15">
        <v>0.763035642434581</v>
      </c>
      <c r="DK39" s="15">
        <v>58.270788226641038</v>
      </c>
      <c r="DL39" s="15">
        <v>10.707030262192209</v>
      </c>
      <c r="DM39" s="15">
        <v>15.033843641925746</v>
      </c>
      <c r="DN39" s="15">
        <v>1.9465411357645799</v>
      </c>
      <c r="DO39" s="15">
        <v>0.22647227710934276</v>
      </c>
      <c r="DP39" s="15">
        <v>1.4365197462244388</v>
      </c>
      <c r="DQ39" s="15">
        <v>3.5539754133065018</v>
      </c>
      <c r="DR39" s="15">
        <v>10.203807665226575</v>
      </c>
      <c r="DS39" s="15">
        <v>6.9070527690520302</v>
      </c>
      <c r="DT39" s="15">
        <v>4.0248224224754852</v>
      </c>
      <c r="DU39" s="15">
        <v>3.384083054070238</v>
      </c>
      <c r="DV39" s="15">
        <v>243.11966992144517</v>
      </c>
      <c r="DW39" s="15">
        <v>11.425072586316828</v>
      </c>
      <c r="DX39" s="15">
        <v>10.035630322724145</v>
      </c>
      <c r="DY39" s="15">
        <v>5.055403820404254</v>
      </c>
      <c r="DZ39" s="15">
        <v>2.0534796949569794</v>
      </c>
      <c r="EA39" s="15">
        <v>6.0931364105126207</v>
      </c>
      <c r="EB39" s="15">
        <v>0.91326926997753288</v>
      </c>
      <c r="ED39" s="16">
        <v>37865</v>
      </c>
      <c r="EE39" s="15">
        <v>16.982812360238373</v>
      </c>
      <c r="EF39" s="15">
        <v>71.253694499316424</v>
      </c>
      <c r="EG39" s="15">
        <v>42.955325573338484</v>
      </c>
      <c r="EH39" s="15">
        <v>17.050387150918354</v>
      </c>
      <c r="EI39" s="15">
        <v>148.24221958381162</v>
      </c>
      <c r="EK39" s="16">
        <v>37865</v>
      </c>
      <c r="EL39" s="15">
        <v>1.5054559717660383</v>
      </c>
      <c r="EM39" s="15">
        <v>4.3531505619000148</v>
      </c>
      <c r="EN39" s="15">
        <v>3.3670508470513192</v>
      </c>
      <c r="EO39" s="15">
        <v>1.4168948750514552</v>
      </c>
      <c r="EP39" s="15">
        <v>10.642552255768827</v>
      </c>
    </row>
    <row r="40" spans="1:146">
      <c r="A40" s="12" t="s">
        <v>105</v>
      </c>
      <c r="B40" s="15">
        <v>2.4418535012872611</v>
      </c>
      <c r="C40" s="15">
        <v>10.114025370921521</v>
      </c>
      <c r="D40" s="15">
        <v>23.503435144375882</v>
      </c>
      <c r="E40" s="15">
        <v>12.10797618836567</v>
      </c>
      <c r="F40" s="15">
        <v>9.7285017893698171</v>
      </c>
      <c r="G40" s="15">
        <v>11.864235694461955</v>
      </c>
      <c r="H40" s="15">
        <v>7.1709519136408248</v>
      </c>
      <c r="I40" s="15">
        <v>1.8066997747017628</v>
      </c>
      <c r="J40" s="15">
        <v>59.906626168068122</v>
      </c>
      <c r="K40" s="15">
        <v>17.050387477560783</v>
      </c>
      <c r="L40" s="15">
        <v>26.950275531720717</v>
      </c>
      <c r="M40" s="15">
        <v>8.882605576725485</v>
      </c>
      <c r="N40" s="15">
        <v>37.00982687573584</v>
      </c>
      <c r="O40" s="15">
        <v>13.612575280201312</v>
      </c>
      <c r="P40" s="15">
        <v>62.790733814915377</v>
      </c>
      <c r="Q40" s="15">
        <v>24.923684462620287</v>
      </c>
      <c r="R40" s="15">
        <v>56.23927032745371</v>
      </c>
      <c r="S40" s="15">
        <v>9.0967292788829859</v>
      </c>
      <c r="T40" s="15">
        <v>3.1448115032325372</v>
      </c>
      <c r="U40" s="15">
        <v>1.2481711699555835</v>
      </c>
      <c r="V40" s="15">
        <v>5.6113975034957582</v>
      </c>
      <c r="W40" s="15">
        <v>10.584881421573645</v>
      </c>
      <c r="X40" s="15">
        <v>12.998554692193627</v>
      </c>
      <c r="Y40" s="15">
        <v>2.1997251101321589</v>
      </c>
      <c r="Z40" s="15">
        <v>12.236859447947667</v>
      </c>
      <c r="AA40" s="15">
        <v>54.542761226184908</v>
      </c>
      <c r="AB40" s="15">
        <v>31.667517781443159</v>
      </c>
      <c r="AC40" s="15">
        <v>48.393151317896255</v>
      </c>
      <c r="AD40" s="15">
        <v>2.8378678200548118</v>
      </c>
      <c r="AE40" s="15">
        <v>3.7025804615776305</v>
      </c>
      <c r="AF40" s="15">
        <v>9.5615790149022821</v>
      </c>
      <c r="AG40" s="15">
        <v>7.3499332132841628</v>
      </c>
      <c r="AI40" s="15">
        <v>40.204555515692014</v>
      </c>
      <c r="AJ40" s="15">
        <v>38.47740709717565</v>
      </c>
      <c r="AK40" s="15">
        <v>77.260661878272145</v>
      </c>
      <c r="AL40" s="15">
        <v>112.71848185586448</v>
      </c>
      <c r="AM40" s="15">
        <v>34.398822550477895</v>
      </c>
      <c r="AN40" s="15">
        <v>48.301653436998393</v>
      </c>
      <c r="AO40" s="15">
        <v>49.433359469102633</v>
      </c>
      <c r="AP40" s="15">
        <v>2.4661730414384357</v>
      </c>
      <c r="AQ40" s="15">
        <v>109.08950566935286</v>
      </c>
      <c r="AR40" s="15">
        <v>54.730229898979147</v>
      </c>
      <c r="AS40" s="15">
        <v>43.834803460242398</v>
      </c>
      <c r="AT40" s="15">
        <v>16.960193133326456</v>
      </c>
      <c r="AU40" s="15">
        <v>79.439988494059719</v>
      </c>
      <c r="AV40" s="15">
        <v>1.0670097877017946</v>
      </c>
      <c r="AW40" s="15">
        <v>80.199118878969273</v>
      </c>
      <c r="AX40" s="15"/>
      <c r="AY40" s="15">
        <v>68.736885955776756</v>
      </c>
      <c r="AZ40" s="15">
        <v>15.155458863918103</v>
      </c>
      <c r="BA40" s="15">
        <v>6.1815677894878807</v>
      </c>
      <c r="BB40" s="15">
        <v>0.57418216087939111</v>
      </c>
      <c r="BC40" s="15">
        <v>5.0518996729342662</v>
      </c>
      <c r="BD40" s="15">
        <v>11.383299719989523</v>
      </c>
      <c r="BE40" s="15">
        <v>34.868744949899821</v>
      </c>
      <c r="BF40" s="15">
        <v>32.484010572687225</v>
      </c>
      <c r="BG40" s="15">
        <v>23.700981595943201</v>
      </c>
      <c r="BH40" s="15">
        <v>108.5964498738816</v>
      </c>
      <c r="BI40" s="15">
        <v>26.160285377308298</v>
      </c>
      <c r="BJ40" s="15">
        <v>85.998819432913066</v>
      </c>
      <c r="BK40" s="15">
        <v>17.513035192403919</v>
      </c>
      <c r="BL40" s="15">
        <v>22.185794905321899</v>
      </c>
      <c r="BM40" s="15">
        <v>2.0874993778680695</v>
      </c>
      <c r="BN40" s="15">
        <v>41.965367721636191</v>
      </c>
      <c r="BP40" s="15">
        <v>106.6971574128216</v>
      </c>
      <c r="BQ40" s="15">
        <v>71.513622914739699</v>
      </c>
      <c r="BR40" s="15">
        <v>19.449115966889831</v>
      </c>
      <c r="BS40" s="15">
        <v>26.746614991329629</v>
      </c>
      <c r="BT40" s="15">
        <v>41.696784657074268</v>
      </c>
      <c r="BU40" s="15">
        <v>28.093553564926903</v>
      </c>
      <c r="BV40" s="15">
        <v>83.658096172718359</v>
      </c>
      <c r="BW40" s="15">
        <v>58.6562666662102</v>
      </c>
      <c r="BX40" s="15">
        <v>26.805069592708975</v>
      </c>
      <c r="BY40" s="15">
        <v>56.273151123645462</v>
      </c>
      <c r="BZ40" s="15">
        <v>86.13961647300988</v>
      </c>
      <c r="CA40" s="15">
        <v>55.881733986498638</v>
      </c>
      <c r="CB40" s="15">
        <v>89.881127582147073</v>
      </c>
      <c r="CC40" s="15">
        <v>43.791652707819132</v>
      </c>
      <c r="CD40" s="15">
        <v>11.742305835292155</v>
      </c>
      <c r="CE40" s="15">
        <v>171.30849755256261</v>
      </c>
      <c r="CF40" s="15">
        <v>41.387649502844802</v>
      </c>
      <c r="CG40" s="15">
        <v>20.644569696250169</v>
      </c>
      <c r="CH40" s="15">
        <v>42.085120254852704</v>
      </c>
      <c r="CI40" s="15">
        <v>62.679824261068859</v>
      </c>
      <c r="CJ40" s="15">
        <v>49.375773530047347</v>
      </c>
      <c r="CK40" s="15">
        <v>71.392991958767297</v>
      </c>
      <c r="CL40" s="15">
        <v>46.816252618018012</v>
      </c>
      <c r="CM40" s="15">
        <v>32.394445814977978</v>
      </c>
      <c r="CN40" s="15">
        <v>81.52217990607204</v>
      </c>
      <c r="CO40" s="15">
        <v>99.538026274718902</v>
      </c>
      <c r="CP40" s="15">
        <v>32.962045734061817</v>
      </c>
      <c r="CQ40" s="15">
        <v>25.81994246595422</v>
      </c>
      <c r="CR40" s="15">
        <v>69.915868330801132</v>
      </c>
      <c r="CS40" s="15">
        <v>29.38</v>
      </c>
      <c r="CT40" s="15">
        <v>3.2452040125524877</v>
      </c>
      <c r="CU40" s="15">
        <v>28.876976237814507</v>
      </c>
      <c r="CV40" s="37"/>
      <c r="CW40" s="15">
        <v>8.0607160317921362</v>
      </c>
      <c r="CX40" s="15">
        <v>20.036198657586855</v>
      </c>
      <c r="CY40" s="15">
        <v>48.350356671999002</v>
      </c>
      <c r="CZ40" s="15">
        <v>14.146062647856493</v>
      </c>
      <c r="DA40" s="15">
        <v>2.491759900443292</v>
      </c>
      <c r="DB40" s="15">
        <v>7.2662930915021198</v>
      </c>
      <c r="DC40" s="15">
        <v>2.5340825122669286</v>
      </c>
      <c r="DD40" s="15">
        <v>0.93920379119292341</v>
      </c>
      <c r="DE40" s="15">
        <v>90.498291435533133</v>
      </c>
      <c r="DF40" s="15">
        <v>10.241499599764998</v>
      </c>
      <c r="DG40" s="15">
        <v>3.282654963210017</v>
      </c>
      <c r="DH40" s="15">
        <v>7.8831744915050201</v>
      </c>
      <c r="DI40" s="15">
        <v>9.0772475361551663</v>
      </c>
      <c r="DJ40" s="15">
        <v>0.70777989354403903</v>
      </c>
      <c r="DK40" s="15">
        <v>56.825965757166443</v>
      </c>
      <c r="DL40" s="15">
        <v>10.869391674440564</v>
      </c>
      <c r="DM40" s="15">
        <v>15.157675484274108</v>
      </c>
      <c r="DN40" s="15">
        <v>1.8529415766289929</v>
      </c>
      <c r="DO40" s="15">
        <v>0.22350012157186711</v>
      </c>
      <c r="DP40" s="15">
        <v>1.521815107224588</v>
      </c>
      <c r="DQ40" s="15">
        <v>3.6192680195666269</v>
      </c>
      <c r="DR40" s="15">
        <v>11.314485474083416</v>
      </c>
      <c r="DS40" s="15">
        <v>11.231158442968209</v>
      </c>
      <c r="DT40" s="15">
        <v>4.7365864340374157</v>
      </c>
      <c r="DU40" s="15">
        <v>3.9655574285654831</v>
      </c>
      <c r="DV40" s="15">
        <v>234.20181133202325</v>
      </c>
      <c r="DW40" s="15">
        <v>10.920989614190562</v>
      </c>
      <c r="DX40" s="15">
        <v>9.0834958209223142</v>
      </c>
      <c r="DY40" s="15">
        <v>5.4315796204016324</v>
      </c>
      <c r="DZ40" s="15">
        <v>2.8262491101503016</v>
      </c>
      <c r="EA40" s="15">
        <v>6.087336027512765</v>
      </c>
      <c r="EB40" s="15">
        <v>1.0412623934029288</v>
      </c>
      <c r="ED40" s="16">
        <v>37956</v>
      </c>
      <c r="EE40" s="15">
        <v>17.044206812705696</v>
      </c>
      <c r="EF40" s="15">
        <v>70.368818232127026</v>
      </c>
      <c r="EG40" s="15">
        <v>42.386095937096883</v>
      </c>
      <c r="EH40" s="15">
        <v>16.620921389325382</v>
      </c>
      <c r="EI40" s="15">
        <v>146.42004237125499</v>
      </c>
      <c r="EK40" s="16">
        <v>37956</v>
      </c>
      <c r="EL40" s="15">
        <v>1.5466509186409523</v>
      </c>
      <c r="EM40" s="15">
        <v>4.4405724169393812</v>
      </c>
      <c r="EN40" s="15">
        <v>3.4526564106766919</v>
      </c>
      <c r="EO40" s="15">
        <v>1.4302208874844666</v>
      </c>
      <c r="EP40" s="15">
        <v>10.870100633741492</v>
      </c>
    </row>
    <row r="41" spans="1:146">
      <c r="A41" s="12" t="s">
        <v>106</v>
      </c>
      <c r="B41" s="15">
        <v>2.3623079097526953</v>
      </c>
      <c r="C41" s="15">
        <v>10.175123988100767</v>
      </c>
      <c r="D41" s="15">
        <v>24.409156356663157</v>
      </c>
      <c r="E41" s="15">
        <v>12.432821752555013</v>
      </c>
      <c r="F41" s="15">
        <v>10.023434237061075</v>
      </c>
      <c r="G41" s="15">
        <v>12.209731002092331</v>
      </c>
      <c r="H41" s="15">
        <v>6.9098083427282981</v>
      </c>
      <c r="I41" s="15">
        <v>1.8931486282403434</v>
      </c>
      <c r="J41" s="15">
        <v>59.468429878446123</v>
      </c>
      <c r="K41" s="15">
        <v>17.482080045448441</v>
      </c>
      <c r="L41" s="15">
        <v>27.99498977016097</v>
      </c>
      <c r="M41" s="15">
        <v>9.0092435245239457</v>
      </c>
      <c r="N41" s="15">
        <v>36.920138363168377</v>
      </c>
      <c r="O41" s="15">
        <v>14.217039697702912</v>
      </c>
      <c r="P41" s="15">
        <v>61.720039518940375</v>
      </c>
      <c r="Q41" s="15">
        <v>25.053884984309637</v>
      </c>
      <c r="R41" s="15">
        <v>56.812111930591243</v>
      </c>
      <c r="S41" s="15">
        <v>9.221170643777846</v>
      </c>
      <c r="T41" s="15">
        <v>3.1223236688963949</v>
      </c>
      <c r="U41" s="15">
        <v>1.3625489227585377</v>
      </c>
      <c r="V41" s="15">
        <v>5.691149320152447</v>
      </c>
      <c r="W41" s="15">
        <v>10.828751256792057</v>
      </c>
      <c r="X41" s="15">
        <v>12.981588125089404</v>
      </c>
      <c r="Y41" s="15">
        <v>2.479813977210195</v>
      </c>
      <c r="Z41" s="15">
        <v>12.507107989215267</v>
      </c>
      <c r="AA41" s="15">
        <v>54.013581991006035</v>
      </c>
      <c r="AB41" s="15">
        <v>30.66008300623378</v>
      </c>
      <c r="AC41" s="15">
        <v>49.082419932452538</v>
      </c>
      <c r="AD41" s="15">
        <v>3.2934099711126188</v>
      </c>
      <c r="AE41" s="15">
        <v>3.8345389173902533</v>
      </c>
      <c r="AF41" s="15">
        <v>9.4250848580525943</v>
      </c>
      <c r="AG41" s="15">
        <v>7.5969463301451325</v>
      </c>
      <c r="AI41" s="15">
        <v>36.530329069245674</v>
      </c>
      <c r="AJ41" s="15">
        <v>36.390309330203706</v>
      </c>
      <c r="AK41" s="15">
        <v>76.779883895041607</v>
      </c>
      <c r="AL41" s="15">
        <v>115.74261225250476</v>
      </c>
      <c r="AM41" s="15">
        <v>33.022032975495833</v>
      </c>
      <c r="AN41" s="15">
        <v>49.707609457775007</v>
      </c>
      <c r="AO41" s="15">
        <v>47.483556390458112</v>
      </c>
      <c r="AP41" s="15">
        <v>2.1870699370992344</v>
      </c>
      <c r="AQ41" s="15">
        <v>111.62790881366296</v>
      </c>
      <c r="AR41" s="15">
        <v>54.477087991975296</v>
      </c>
      <c r="AS41" s="15">
        <v>45.534038158612915</v>
      </c>
      <c r="AT41" s="15">
        <v>16.072215720764213</v>
      </c>
      <c r="AU41" s="15">
        <v>80.614182058376727</v>
      </c>
      <c r="AV41" s="15">
        <v>1.0728102296646624</v>
      </c>
      <c r="AW41" s="15">
        <v>79.538855081648009</v>
      </c>
      <c r="AX41" s="15"/>
      <c r="AY41" s="15">
        <v>69.437025692944857</v>
      </c>
      <c r="AZ41" s="15">
        <v>14.605231619367002</v>
      </c>
      <c r="BA41" s="15">
        <v>6.0505044086450903</v>
      </c>
      <c r="BB41" s="15">
        <v>0.54783529569589162</v>
      </c>
      <c r="BC41" s="15">
        <v>5.0774148972111242</v>
      </c>
      <c r="BD41" s="15">
        <v>11.189544016494857</v>
      </c>
      <c r="BE41" s="15">
        <v>35.239945039041515</v>
      </c>
      <c r="BF41" s="15">
        <v>34.860831868146626</v>
      </c>
      <c r="BG41" s="15">
        <v>21.283080034057043</v>
      </c>
      <c r="BH41" s="15">
        <v>104.34047631454925</v>
      </c>
      <c r="BI41" s="15">
        <v>25.328051496509936</v>
      </c>
      <c r="BJ41" s="15">
        <v>87.143936007795361</v>
      </c>
      <c r="BK41" s="15">
        <v>17.864146526542324</v>
      </c>
      <c r="BL41" s="15">
        <v>22.651420793765126</v>
      </c>
      <c r="BM41" s="15">
        <v>2.4932066300692712</v>
      </c>
      <c r="BN41" s="15">
        <v>44.255257285721875</v>
      </c>
      <c r="BP41" s="15">
        <v>99.932583155028027</v>
      </c>
      <c r="BQ41" s="15">
        <v>72.186223443663295</v>
      </c>
      <c r="BR41" s="15">
        <v>20.589385953503161</v>
      </c>
      <c r="BS41" s="15">
        <v>26.884224981919392</v>
      </c>
      <c r="BT41" s="15">
        <v>41.211780698266686</v>
      </c>
      <c r="BU41" s="15">
        <v>29.60309035970262</v>
      </c>
      <c r="BV41" s="15">
        <v>83.201615933859443</v>
      </c>
      <c r="BW41" s="15">
        <v>54.928966819949054</v>
      </c>
      <c r="BX41" s="15">
        <v>28.690158077696854</v>
      </c>
      <c r="BY41" s="15">
        <v>57.471092342918801</v>
      </c>
      <c r="BZ41" s="15">
        <v>85.875151692088465</v>
      </c>
      <c r="CA41" s="15">
        <v>55.533689583589968</v>
      </c>
      <c r="CB41" s="15">
        <v>90.983433356571325</v>
      </c>
      <c r="CC41" s="15">
        <v>42.970803164694757</v>
      </c>
      <c r="CD41" s="15">
        <v>13.752083741379233</v>
      </c>
      <c r="CE41" s="15">
        <v>170.84026696775774</v>
      </c>
      <c r="CF41" s="15">
        <v>41.491895263177007</v>
      </c>
      <c r="CG41" s="15">
        <v>20.303419925331383</v>
      </c>
      <c r="CH41" s="15">
        <v>40.088287908116548</v>
      </c>
      <c r="CI41" s="15">
        <v>60.904112300269809</v>
      </c>
      <c r="CJ41" s="15">
        <v>48.803318387800601</v>
      </c>
      <c r="CK41" s="15">
        <v>71.590616923516251</v>
      </c>
      <c r="CL41" s="15">
        <v>48.988151020484977</v>
      </c>
      <c r="CM41" s="15">
        <v>30.438556108821988</v>
      </c>
      <c r="CN41" s="15">
        <v>76.758740598836383</v>
      </c>
      <c r="CO41" s="15">
        <v>99.131125940068131</v>
      </c>
      <c r="CP41" s="15">
        <v>31.161424410578213</v>
      </c>
      <c r="CQ41" s="15">
        <v>25.091977064498835</v>
      </c>
      <c r="CR41" s="15">
        <v>66.785084224396954</v>
      </c>
      <c r="CS41" s="15">
        <v>28.234499999999997</v>
      </c>
      <c r="CT41" s="15">
        <v>3.4518726664750727</v>
      </c>
      <c r="CU41" s="15">
        <v>28.74091326683169</v>
      </c>
      <c r="CV41" s="37"/>
      <c r="CW41" s="15">
        <v>7.2076692820246491</v>
      </c>
      <c r="CX41" s="15">
        <v>19.936126666107807</v>
      </c>
      <c r="CY41" s="15">
        <v>48.627410828755288</v>
      </c>
      <c r="CZ41" s="15">
        <v>16.207640853601912</v>
      </c>
      <c r="DA41" s="15">
        <v>2.3100073716674365</v>
      </c>
      <c r="DB41" s="15">
        <v>5.4837005044256326</v>
      </c>
      <c r="DC41" s="15">
        <v>2.3733821871476883</v>
      </c>
      <c r="DD41" s="15">
        <v>0.84119868665455955</v>
      </c>
      <c r="DE41" s="15">
        <v>89.643724956023718</v>
      </c>
      <c r="DF41" s="15">
        <v>10.594016262997036</v>
      </c>
      <c r="DG41" s="15">
        <v>3.0347548815621574</v>
      </c>
      <c r="DH41" s="15">
        <v>10.024059358590184</v>
      </c>
      <c r="DI41" s="15">
        <v>9.6189522267718406</v>
      </c>
      <c r="DJ41" s="15">
        <v>0.7173522731325136</v>
      </c>
      <c r="DK41" s="15">
        <v>57.012159277693932</v>
      </c>
      <c r="DL41" s="15">
        <v>10.08826364186281</v>
      </c>
      <c r="DM41" s="15">
        <v>11.759974198123384</v>
      </c>
      <c r="DN41" s="15">
        <v>1.5844498441385728</v>
      </c>
      <c r="DO41" s="15">
        <v>0.20840258012572221</v>
      </c>
      <c r="DP41" s="15">
        <v>1.3332202596067011</v>
      </c>
      <c r="DQ41" s="15">
        <v>3.4120539118133646</v>
      </c>
      <c r="DR41" s="15">
        <v>10.006906722830285</v>
      </c>
      <c r="DS41" s="15">
        <v>10.996103986762433</v>
      </c>
      <c r="DT41" s="15">
        <v>4.8275497604251942</v>
      </c>
      <c r="DU41" s="15">
        <v>7.1547307364836099</v>
      </c>
      <c r="DV41" s="15">
        <v>240.69458386756332</v>
      </c>
      <c r="DW41" s="15">
        <v>11.903562993972153</v>
      </c>
      <c r="DX41" s="15">
        <v>7.3132437185191881</v>
      </c>
      <c r="DY41" s="15">
        <v>4.9741817550935856</v>
      </c>
      <c r="DZ41" s="15">
        <v>2.5844938518645071</v>
      </c>
      <c r="EA41" s="15">
        <v>7.148431354407645</v>
      </c>
      <c r="EB41" s="15">
        <v>0.67117949897761497</v>
      </c>
      <c r="ED41" s="16">
        <v>38047</v>
      </c>
      <c r="EE41" s="15">
        <v>17.261288274536394</v>
      </c>
      <c r="EF41" s="15">
        <v>71.550334164488859</v>
      </c>
      <c r="EG41" s="15">
        <v>42.130783037326907</v>
      </c>
      <c r="EH41" s="15">
        <v>17.561613882484242</v>
      </c>
      <c r="EI41" s="15">
        <v>148.50401935883642</v>
      </c>
      <c r="EK41" s="16">
        <v>38047</v>
      </c>
      <c r="EL41" s="15">
        <v>1.6219393247454255</v>
      </c>
      <c r="EM41" s="15">
        <v>4.6542583792311394</v>
      </c>
      <c r="EN41" s="15">
        <v>3.5834426314895742</v>
      </c>
      <c r="EO41" s="15">
        <v>1.5262190945243472</v>
      </c>
      <c r="EP41" s="15">
        <v>11.385859429990486</v>
      </c>
    </row>
    <row r="42" spans="1:146">
      <c r="A42" s="12" t="s">
        <v>107</v>
      </c>
      <c r="B42" s="15">
        <v>2.3981778289043212</v>
      </c>
      <c r="C42" s="15">
        <v>10.545752885193895</v>
      </c>
      <c r="D42" s="15">
        <v>24.594665113780831</v>
      </c>
      <c r="E42" s="15">
        <v>12.089186411570312</v>
      </c>
      <c r="F42" s="15">
        <v>10.546519153798188</v>
      </c>
      <c r="G42" s="15">
        <v>12.698340011448197</v>
      </c>
      <c r="H42" s="15">
        <v>6.6345223158272102</v>
      </c>
      <c r="I42" s="15">
        <v>1.9514401374255999</v>
      </c>
      <c r="J42" s="15">
        <v>57.882649580071707</v>
      </c>
      <c r="K42" s="15">
        <v>18.305973762037389</v>
      </c>
      <c r="L42" s="15">
        <v>27.875840316707166</v>
      </c>
      <c r="M42" s="15">
        <v>9.6899815440298269</v>
      </c>
      <c r="N42" s="15">
        <v>36.984620351473637</v>
      </c>
      <c r="O42" s="15">
        <v>14.841668823669037</v>
      </c>
      <c r="P42" s="15">
        <v>60.95337201016229</v>
      </c>
      <c r="Q42" s="15">
        <v>25.178724344883264</v>
      </c>
      <c r="R42" s="15">
        <v>56.59339183196041</v>
      </c>
      <c r="S42" s="15">
        <v>9.0060361707296508</v>
      </c>
      <c r="T42" s="15">
        <v>3.1460808147356398</v>
      </c>
      <c r="U42" s="15">
        <v>1.4838774767160559</v>
      </c>
      <c r="V42" s="15">
        <v>5.751914982186646</v>
      </c>
      <c r="W42" s="15">
        <v>10.825853986316975</v>
      </c>
      <c r="X42" s="15">
        <v>13.361962665981901</v>
      </c>
      <c r="Y42" s="15">
        <v>2.9685520690591511</v>
      </c>
      <c r="Z42" s="15">
        <v>13.46529240788152</v>
      </c>
      <c r="AA42" s="15">
        <v>53.161205739229565</v>
      </c>
      <c r="AB42" s="15">
        <v>30.12024475937665</v>
      </c>
      <c r="AC42" s="15">
        <v>49.534893629861543</v>
      </c>
      <c r="AD42" s="15">
        <v>4.0964553928077994</v>
      </c>
      <c r="AE42" s="15">
        <v>4.2762289521785481</v>
      </c>
      <c r="AF42" s="15">
        <v>9.9040974884232433</v>
      </c>
      <c r="AG42" s="15">
        <v>7.7815727958319911</v>
      </c>
      <c r="AI42" s="15">
        <v>35.972332364907196</v>
      </c>
      <c r="AJ42" s="15">
        <v>36.452442159383033</v>
      </c>
      <c r="AK42" s="15">
        <v>75.418580187027871</v>
      </c>
      <c r="AL42" s="15">
        <v>112.5435595499535</v>
      </c>
      <c r="AM42" s="15">
        <v>31.95385601471413</v>
      </c>
      <c r="AN42" s="15">
        <v>48.218780168989056</v>
      </c>
      <c r="AO42" s="15">
        <v>45.398107957877492</v>
      </c>
      <c r="AP42" s="15">
        <v>1.754111141355482</v>
      </c>
      <c r="AQ42" s="15">
        <v>109.4441222444144</v>
      </c>
      <c r="AR42" s="15">
        <v>56.552929738200831</v>
      </c>
      <c r="AS42" s="15">
        <v>45.340240775413776</v>
      </c>
      <c r="AT42" s="15">
        <v>18.166597521096627</v>
      </c>
      <c r="AU42" s="15">
        <v>80.696292709120897</v>
      </c>
      <c r="AV42" s="15">
        <v>1.0129477062549468</v>
      </c>
      <c r="AW42" s="15">
        <v>77.778495709041394</v>
      </c>
      <c r="AX42" s="15"/>
      <c r="AY42" s="15">
        <v>69.169701127951626</v>
      </c>
      <c r="AZ42" s="15">
        <v>13.740482869790469</v>
      </c>
      <c r="BA42" s="15">
        <v>5.948845786453079</v>
      </c>
      <c r="BB42" s="15">
        <v>0.53481006054472691</v>
      </c>
      <c r="BC42" s="15">
        <v>5.2206355787236669</v>
      </c>
      <c r="BD42" s="15">
        <v>10.821204890742067</v>
      </c>
      <c r="BE42" s="15">
        <v>33.875079935107053</v>
      </c>
      <c r="BF42" s="15">
        <v>34.415712598748399</v>
      </c>
      <c r="BG42" s="15">
        <v>23.151251602094767</v>
      </c>
      <c r="BH42" s="15">
        <v>100.64122973085568</v>
      </c>
      <c r="BI42" s="15">
        <v>24.882095400650599</v>
      </c>
      <c r="BJ42" s="15">
        <v>86.88517853755522</v>
      </c>
      <c r="BK42" s="15">
        <v>19.873663324812824</v>
      </c>
      <c r="BL42" s="15">
        <v>23.349721049474844</v>
      </c>
      <c r="BM42" s="15">
        <v>2.4901833355336067</v>
      </c>
      <c r="BN42" s="15">
        <v>46.695714670605483</v>
      </c>
      <c r="BP42" s="15">
        <v>100.74893207475988</v>
      </c>
      <c r="BQ42" s="15">
        <v>70.818848110266359</v>
      </c>
      <c r="BR42" s="15">
        <v>19.572124603255261</v>
      </c>
      <c r="BS42" s="15">
        <v>26.749893968296352</v>
      </c>
      <c r="BT42" s="15">
        <v>40.129084442524672</v>
      </c>
      <c r="BU42" s="15">
        <v>30.551239224598248</v>
      </c>
      <c r="BV42" s="15">
        <v>82.337336440222259</v>
      </c>
      <c r="BW42" s="15">
        <v>51.543591446208467</v>
      </c>
      <c r="BX42" s="15">
        <v>28.668324876874788</v>
      </c>
      <c r="BY42" s="15">
        <v>57.175818864535479</v>
      </c>
      <c r="BZ42" s="15">
        <v>85.900620177531621</v>
      </c>
      <c r="CA42" s="15">
        <v>54.521166002441369</v>
      </c>
      <c r="CB42" s="15">
        <v>90.311167334595069</v>
      </c>
      <c r="CC42" s="15">
        <v>42.193053513921939</v>
      </c>
      <c r="CD42" s="15">
        <v>14.313131738448098</v>
      </c>
      <c r="CE42" s="15">
        <v>170.39131633338533</v>
      </c>
      <c r="CF42" s="15">
        <v>40.873883518018701</v>
      </c>
      <c r="CG42" s="15">
        <v>19.385051076078884</v>
      </c>
      <c r="CH42" s="15">
        <v>38.353571524514976</v>
      </c>
      <c r="CI42" s="15">
        <v>59.257562563206399</v>
      </c>
      <c r="CJ42" s="15">
        <v>47.931673088019053</v>
      </c>
      <c r="CK42" s="15">
        <v>71.397916160487071</v>
      </c>
      <c r="CL42" s="15">
        <v>47.860926363406413</v>
      </c>
      <c r="CM42" s="15">
        <v>28.262602853047234</v>
      </c>
      <c r="CN42" s="15">
        <v>72.434313012316068</v>
      </c>
      <c r="CO42" s="15">
        <v>95.980850841941646</v>
      </c>
      <c r="CP42" s="15">
        <v>31.887897691148819</v>
      </c>
      <c r="CQ42" s="15">
        <v>25.070193934958951</v>
      </c>
      <c r="CR42" s="15">
        <v>66.84078597148509</v>
      </c>
      <c r="CS42" s="15">
        <v>27.088999999999999</v>
      </c>
      <c r="CT42" s="15">
        <v>3.6407136531172126</v>
      </c>
      <c r="CU42" s="15">
        <v>28.621056821858271</v>
      </c>
      <c r="CV42" s="37"/>
      <c r="CW42" s="15">
        <v>7.106807496599675</v>
      </c>
      <c r="CX42" s="15">
        <v>20.120609555324616</v>
      </c>
      <c r="CY42" s="15">
        <v>46.749310737741276</v>
      </c>
      <c r="CZ42" s="15">
        <v>18.015963162327289</v>
      </c>
      <c r="DA42" s="15">
        <v>2.4544115567229015</v>
      </c>
      <c r="DB42" s="15">
        <v>5.0796138802637838</v>
      </c>
      <c r="DC42" s="15">
        <v>2.0792615164007886</v>
      </c>
      <c r="DD42" s="15">
        <v>1.0091844381591901</v>
      </c>
      <c r="DE42" s="15">
        <v>93.749209145380803</v>
      </c>
      <c r="DF42" s="15">
        <v>12.325287405882056</v>
      </c>
      <c r="DG42" s="15">
        <v>3.8033611671394647</v>
      </c>
      <c r="DH42" s="15">
        <v>8.6734513444708572</v>
      </c>
      <c r="DI42" s="15">
        <v>8.1321729987468814</v>
      </c>
      <c r="DJ42" s="15">
        <v>0.607574872577342</v>
      </c>
      <c r="DK42" s="15">
        <v>55.935892468926319</v>
      </c>
      <c r="DL42" s="15">
        <v>11.622458050902704</v>
      </c>
      <c r="DM42" s="15">
        <v>11.577809649380224</v>
      </c>
      <c r="DN42" s="15">
        <v>1.7517822739056943</v>
      </c>
      <c r="DO42" s="15">
        <v>0.28437585069617638</v>
      </c>
      <c r="DP42" s="15">
        <v>1.3977476328542404</v>
      </c>
      <c r="DQ42" s="15">
        <v>3.6827271437080045</v>
      </c>
      <c r="DR42" s="15">
        <v>10.094557177615087</v>
      </c>
      <c r="DS42" s="15">
        <v>11.755444733031677</v>
      </c>
      <c r="DT42" s="15">
        <v>4.7597196208566723</v>
      </c>
      <c r="DU42" s="15">
        <v>5.665921909098639</v>
      </c>
      <c r="DV42" s="15">
        <v>249.62741633692895</v>
      </c>
      <c r="DW42" s="15">
        <v>11.677624548694855</v>
      </c>
      <c r="DX42" s="15">
        <v>6.889614026990075</v>
      </c>
      <c r="DY42" s="15">
        <v>6.3863991735407435</v>
      </c>
      <c r="DZ42" s="15">
        <v>2.8966521315867255</v>
      </c>
      <c r="EA42" s="15">
        <v>7.2563601294224966</v>
      </c>
      <c r="EB42" s="15">
        <v>1.0301937507370043</v>
      </c>
      <c r="ED42" s="16">
        <v>38139</v>
      </c>
      <c r="EE42" s="15">
        <v>17.17696949676699</v>
      </c>
      <c r="EF42" s="15">
        <v>70.097708145578409</v>
      </c>
      <c r="EG42" s="15">
        <v>41.611648744479865</v>
      </c>
      <c r="EH42" s="15">
        <v>18.410269612388767</v>
      </c>
      <c r="EI42" s="15">
        <v>147.29659599921402</v>
      </c>
      <c r="EK42" s="16">
        <v>38139</v>
      </c>
      <c r="EL42" s="15">
        <v>1.6433895909912672</v>
      </c>
      <c r="EM42" s="15">
        <v>4.6874814649336622</v>
      </c>
      <c r="EN42" s="15">
        <v>3.5579778461328782</v>
      </c>
      <c r="EO42" s="15">
        <v>1.595438512473498</v>
      </c>
      <c r="EP42" s="15">
        <v>11.484287414531305</v>
      </c>
    </row>
    <row r="43" spans="1:146">
      <c r="A43" s="12" t="s">
        <v>108</v>
      </c>
      <c r="B43" s="15">
        <v>2.515845602611817</v>
      </c>
      <c r="C43" s="15">
        <v>10.914358658685821</v>
      </c>
      <c r="D43" s="15">
        <v>24.950558032756092</v>
      </c>
      <c r="E43" s="15">
        <v>11.866645951454872</v>
      </c>
      <c r="F43" s="15">
        <v>10.925337282668234</v>
      </c>
      <c r="G43" s="15">
        <v>13.000956435309341</v>
      </c>
      <c r="H43" s="15">
        <v>6.6509973980919348</v>
      </c>
      <c r="I43" s="15">
        <v>2.0000005788530117</v>
      </c>
      <c r="J43" s="15">
        <v>57.349117084865348</v>
      </c>
      <c r="K43" s="15">
        <v>19.042607113333304</v>
      </c>
      <c r="L43" s="15">
        <v>28.072912559986175</v>
      </c>
      <c r="M43" s="15">
        <v>10.277315992229408</v>
      </c>
      <c r="N43" s="15">
        <v>36.598484270780432</v>
      </c>
      <c r="O43" s="15">
        <v>15.435243195812111</v>
      </c>
      <c r="P43" s="15">
        <v>60.49359474479845</v>
      </c>
      <c r="Q43" s="15">
        <v>25.29852699282959</v>
      </c>
      <c r="R43" s="15">
        <v>55.340766275270219</v>
      </c>
      <c r="S43" s="15">
        <v>9.4307427392005447</v>
      </c>
      <c r="T43" s="15">
        <v>3.189244562428426</v>
      </c>
      <c r="U43" s="15">
        <v>1.6112108643711787</v>
      </c>
      <c r="V43" s="15">
        <v>5.6192428273820934</v>
      </c>
      <c r="W43" s="15">
        <v>10.909115265829557</v>
      </c>
      <c r="X43" s="15">
        <v>13.44758538521233</v>
      </c>
      <c r="Y43" s="15">
        <v>3.2996414880022717</v>
      </c>
      <c r="Z43" s="15">
        <v>13.757489774980817</v>
      </c>
      <c r="AA43" s="15">
        <v>52.669064150798768</v>
      </c>
      <c r="AB43" s="15">
        <v>30.81811307782041</v>
      </c>
      <c r="AC43" s="15">
        <v>49.81536874311351</v>
      </c>
      <c r="AD43" s="15">
        <v>4.4142817378963901</v>
      </c>
      <c r="AE43" s="15">
        <v>4.5562821183970463</v>
      </c>
      <c r="AF43" s="15">
        <v>10.176293752284002</v>
      </c>
      <c r="AG43" s="15">
        <v>7.9600715810308156</v>
      </c>
      <c r="AI43" s="15">
        <v>35.417441499504648</v>
      </c>
      <c r="AJ43" s="15">
        <v>35.02736244603269</v>
      </c>
      <c r="AK43" s="15">
        <v>73.50025429905422</v>
      </c>
      <c r="AL43" s="15">
        <v>110.47183241525534</v>
      </c>
      <c r="AM43" s="15">
        <v>30.757764771121167</v>
      </c>
      <c r="AN43" s="15">
        <v>47.590057627236696</v>
      </c>
      <c r="AO43" s="15">
        <v>43.887279595304697</v>
      </c>
      <c r="AP43" s="15">
        <v>1.4486168039141081</v>
      </c>
      <c r="AQ43" s="15">
        <v>109.90974781981551</v>
      </c>
      <c r="AR43" s="15">
        <v>56.129284156614396</v>
      </c>
      <c r="AS43" s="15">
        <v>45.660780097597588</v>
      </c>
      <c r="AT43" s="15">
        <v>17.373194682303716</v>
      </c>
      <c r="AU43" s="15">
        <v>80.419965051587042</v>
      </c>
      <c r="AV43" s="15">
        <v>0.96620178833506309</v>
      </c>
      <c r="AW43" s="15">
        <v>76.90260375763782</v>
      </c>
      <c r="AX43" s="15"/>
      <c r="AY43" s="15">
        <v>67.638714336441367</v>
      </c>
      <c r="AZ43" s="15">
        <v>13.910542848494572</v>
      </c>
      <c r="BA43" s="15">
        <v>5.8581575685111806</v>
      </c>
      <c r="BB43" s="15">
        <v>0.50599132483725251</v>
      </c>
      <c r="BC43" s="15">
        <v>5.0819511946262672</v>
      </c>
      <c r="BD43" s="15">
        <v>10.485940499804062</v>
      </c>
      <c r="BE43" s="15">
        <v>32.76057051339842</v>
      </c>
      <c r="BF43" s="15">
        <v>33.769262624828436</v>
      </c>
      <c r="BG43" s="15">
        <v>26.228632254125081</v>
      </c>
      <c r="BH43" s="15">
        <v>95.91426971483564</v>
      </c>
      <c r="BI43" s="15">
        <v>25.458598885775949</v>
      </c>
      <c r="BJ43" s="15">
        <v>91.095304177665085</v>
      </c>
      <c r="BK43" s="15">
        <v>19.109302933771339</v>
      </c>
      <c r="BL43" s="15">
        <v>22.950400724038499</v>
      </c>
      <c r="BM43" s="15">
        <v>2.5331119705001925</v>
      </c>
      <c r="BN43" s="15">
        <v>49.102297598547132</v>
      </c>
      <c r="BP43" s="15">
        <v>99.278638072573386</v>
      </c>
      <c r="BQ43" s="15">
        <v>68.601764753706306</v>
      </c>
      <c r="BR43" s="15">
        <v>18.773203357074742</v>
      </c>
      <c r="BS43" s="15">
        <v>26.557586535096387</v>
      </c>
      <c r="BT43" s="15">
        <v>39.924368207854037</v>
      </c>
      <c r="BU43" s="15">
        <v>29.720390021995332</v>
      </c>
      <c r="BV43" s="15">
        <v>82.553512575889002</v>
      </c>
      <c r="BW43" s="15">
        <v>48.455154211681368</v>
      </c>
      <c r="BX43" s="15">
        <v>28.028153636306321</v>
      </c>
      <c r="BY43" s="15">
        <v>57.600815668310247</v>
      </c>
      <c r="BZ43" s="15">
        <v>85.347029345153288</v>
      </c>
      <c r="CA43" s="15">
        <v>53.25794267892168</v>
      </c>
      <c r="CB43" s="15">
        <v>89.625967611874685</v>
      </c>
      <c r="CC43" s="15">
        <v>41.455096059904399</v>
      </c>
      <c r="CD43" s="15">
        <v>15.37408033021903</v>
      </c>
      <c r="CE43" s="15">
        <v>169.9604788591476</v>
      </c>
      <c r="CF43" s="15">
        <v>40.780837931543523</v>
      </c>
      <c r="CG43" s="15">
        <v>19.775288038839292</v>
      </c>
      <c r="CH43" s="15">
        <v>36.832539488083498</v>
      </c>
      <c r="CI43" s="15">
        <v>57.726577041804717</v>
      </c>
      <c r="CJ43" s="15">
        <v>47.475612310887236</v>
      </c>
      <c r="CK43" s="15">
        <v>71.376006040070735</v>
      </c>
      <c r="CL43" s="15">
        <v>47.069918561218735</v>
      </c>
      <c r="CM43" s="15">
        <v>26.121621941407547</v>
      </c>
      <c r="CN43" s="15">
        <v>67.858141920790828</v>
      </c>
      <c r="CO43" s="15">
        <v>96.924577193240196</v>
      </c>
      <c r="CP43" s="15">
        <v>32.27023195731816</v>
      </c>
      <c r="CQ43" s="15">
        <v>27.07460452331042</v>
      </c>
      <c r="CR43" s="15">
        <v>65.371534837791287</v>
      </c>
      <c r="CS43" s="15">
        <v>25.9435</v>
      </c>
      <c r="CT43" s="15">
        <v>3.8139383700111598</v>
      </c>
      <c r="CU43" s="15">
        <v>28.51467410467205</v>
      </c>
      <c r="CV43" s="37"/>
      <c r="CW43" s="15">
        <v>6.9012505586031079</v>
      </c>
      <c r="CX43" s="15">
        <v>18.619021234271742</v>
      </c>
      <c r="CY43" s="15">
        <v>43.79965412710807</v>
      </c>
      <c r="CZ43" s="15">
        <v>17.460095662235787</v>
      </c>
      <c r="DA43" s="15">
        <v>2.6377638311253575</v>
      </c>
      <c r="DB43" s="15">
        <v>5.477819899443471</v>
      </c>
      <c r="DC43" s="15">
        <v>1.9248323330442327</v>
      </c>
      <c r="DD43" s="15">
        <v>1.0693004126762466</v>
      </c>
      <c r="DE43" s="15">
        <v>89.760059758046026</v>
      </c>
      <c r="DF43" s="15">
        <v>12.609726842680079</v>
      </c>
      <c r="DG43" s="15">
        <v>3.8249277124754171</v>
      </c>
      <c r="DH43" s="15">
        <v>6.3125084538383227</v>
      </c>
      <c r="DI43" s="15">
        <v>8.0920820495637642</v>
      </c>
      <c r="DJ43" s="15">
        <v>0.57168044743812496</v>
      </c>
      <c r="DK43" s="15">
        <v>55.99182297478464</v>
      </c>
      <c r="DL43" s="15">
        <v>11.315680748446955</v>
      </c>
      <c r="DM43" s="15">
        <v>11.748357212108155</v>
      </c>
      <c r="DN43" s="15">
        <v>1.6367518257790308</v>
      </c>
      <c r="DO43" s="15">
        <v>0.27524556982796217</v>
      </c>
      <c r="DP43" s="15">
        <v>1.306110708272856</v>
      </c>
      <c r="DQ43" s="15">
        <v>3.5379957236152983</v>
      </c>
      <c r="DR43" s="15">
        <v>9.8518028381583385</v>
      </c>
      <c r="DS43" s="15">
        <v>12.10056285672894</v>
      </c>
      <c r="DT43" s="15">
        <v>4.4048157745278997</v>
      </c>
      <c r="DU43" s="15">
        <v>4.9810558655991022</v>
      </c>
      <c r="DV43" s="15">
        <v>242.28305493986059</v>
      </c>
      <c r="DW43" s="15">
        <v>12.235776560613969</v>
      </c>
      <c r="DX43" s="15">
        <v>7.4107630537420945</v>
      </c>
      <c r="DY43" s="15">
        <v>6.269134867909596</v>
      </c>
      <c r="DZ43" s="15">
        <v>3.2812659269567432</v>
      </c>
      <c r="EA43" s="15">
        <v>7.7205751519652956</v>
      </c>
      <c r="EB43" s="15">
        <v>1.1350394611179955</v>
      </c>
      <c r="ED43" s="16">
        <v>38231</v>
      </c>
      <c r="EE43" s="15">
        <v>17.176326754765231</v>
      </c>
      <c r="EF43" s="15">
        <v>69.078161690072463</v>
      </c>
      <c r="EG43" s="15">
        <v>41.055921827769403</v>
      </c>
      <c r="EH43" s="15">
        <v>17.843696134830438</v>
      </c>
      <c r="EI43" s="15">
        <v>145.15410640743755</v>
      </c>
      <c r="EK43" s="16">
        <v>38231</v>
      </c>
      <c r="EL43" s="15">
        <v>1.7064663564384503</v>
      </c>
      <c r="EM43" s="15">
        <v>4.8272098006672222</v>
      </c>
      <c r="EN43" s="15">
        <v>3.6810946789480514</v>
      </c>
      <c r="EO43" s="15">
        <v>1.6206915920100027</v>
      </c>
      <c r="EP43" s="15">
        <v>11.835462428063726</v>
      </c>
    </row>
    <row r="44" spans="1:146">
      <c r="A44" s="12" t="s">
        <v>109</v>
      </c>
      <c r="B44" s="15">
        <v>2.6438835603958863</v>
      </c>
      <c r="C44" s="15">
        <v>11.607099987230239</v>
      </c>
      <c r="D44" s="15">
        <v>25.165786267905446</v>
      </c>
      <c r="E44" s="15">
        <v>11.700057504165818</v>
      </c>
      <c r="F44" s="15">
        <v>11.205973139930409</v>
      </c>
      <c r="G44" s="15">
        <v>13.449112060345406</v>
      </c>
      <c r="H44" s="15">
        <v>6.5520202020202021</v>
      </c>
      <c r="I44" s="15">
        <v>2.0455371855759665</v>
      </c>
      <c r="J44" s="15">
        <v>57.724331010540268</v>
      </c>
      <c r="K44" s="15">
        <v>19.983834246215718</v>
      </c>
      <c r="L44" s="15">
        <v>29.862240278913838</v>
      </c>
      <c r="M44" s="15">
        <v>10.662118416354909</v>
      </c>
      <c r="N44" s="15">
        <v>36.322424640437134</v>
      </c>
      <c r="O44" s="15">
        <v>14.984864566920525</v>
      </c>
      <c r="P44" s="15">
        <v>60.318464866062044</v>
      </c>
      <c r="Q44" s="15">
        <v>25.413591714214061</v>
      </c>
      <c r="R44" s="15">
        <v>54.007460749716259</v>
      </c>
      <c r="S44" s="15">
        <v>9.5469159086856923</v>
      </c>
      <c r="T44" s="15">
        <v>3.2244004834440259</v>
      </c>
      <c r="U44" s="15">
        <v>1.7113316402566356</v>
      </c>
      <c r="V44" s="15">
        <v>5.5596618396383608</v>
      </c>
      <c r="W44" s="15">
        <v>10.904240187276926</v>
      </c>
      <c r="X44" s="15">
        <v>13.286793885345515</v>
      </c>
      <c r="Y44" s="15">
        <v>3.6929183798442833</v>
      </c>
      <c r="Z44" s="15">
        <v>13.450767327303328</v>
      </c>
      <c r="AA44" s="15">
        <v>51.728873185107474</v>
      </c>
      <c r="AB44" s="15">
        <v>31.877503145071593</v>
      </c>
      <c r="AC44" s="15">
        <v>50.026933046430962</v>
      </c>
      <c r="AD44" s="15">
        <v>4.6894534144907007</v>
      </c>
      <c r="AE44" s="15">
        <v>4.6792700187948117</v>
      </c>
      <c r="AF44" s="15">
        <v>10.820662937724439</v>
      </c>
      <c r="AG44" s="15">
        <v>8.1177752843365489</v>
      </c>
      <c r="AI44" s="15">
        <v>33.472679586800297</v>
      </c>
      <c r="AJ44" s="15">
        <v>33.302107010598903</v>
      </c>
      <c r="AK44" s="15">
        <v>68.465005732652656</v>
      </c>
      <c r="AL44" s="15">
        <v>108.92098720536863</v>
      </c>
      <c r="AM44" s="15">
        <v>29.404602116484863</v>
      </c>
      <c r="AN44" s="15">
        <v>45.538185643251659</v>
      </c>
      <c r="AO44" s="15">
        <v>43.302902381269661</v>
      </c>
      <c r="AP44" s="15">
        <v>2.2545642489936131</v>
      </c>
      <c r="AQ44" s="15">
        <v>112.2817967893973</v>
      </c>
      <c r="AR44" s="15">
        <v>57.127825039609085</v>
      </c>
      <c r="AS44" s="15">
        <v>48.571133603736676</v>
      </c>
      <c r="AT44" s="15">
        <v>17.69658521796956</v>
      </c>
      <c r="AU44" s="15">
        <v>79.742061562837222</v>
      </c>
      <c r="AV44" s="15">
        <v>1.0003550890579793</v>
      </c>
      <c r="AW44" s="15">
        <v>74.187085147020824</v>
      </c>
      <c r="AX44" s="15"/>
      <c r="AY44" s="15">
        <v>66.009118694097637</v>
      </c>
      <c r="AZ44" s="15">
        <v>13.316843938483483</v>
      </c>
      <c r="BA44" s="15">
        <v>5.7758082226811975</v>
      </c>
      <c r="BB44" s="15">
        <v>0.46045136769400791</v>
      </c>
      <c r="BC44" s="15">
        <v>4.9898444343467023</v>
      </c>
      <c r="BD44" s="15">
        <v>10.05756915209952</v>
      </c>
      <c r="BE44" s="15">
        <v>29.452739451929663</v>
      </c>
      <c r="BF44" s="15">
        <v>34.899319832035694</v>
      </c>
      <c r="BG44" s="15">
        <v>27.104500987496834</v>
      </c>
      <c r="BH44" s="15">
        <v>94.357439323571612</v>
      </c>
      <c r="BI44" s="15">
        <v>26.333752621425447</v>
      </c>
      <c r="BJ44" s="15">
        <v>87.34786711266527</v>
      </c>
      <c r="BK44" s="15">
        <v>17.626415492446537</v>
      </c>
      <c r="BL44" s="15">
        <v>21.779792629514709</v>
      </c>
      <c r="BM44" s="15">
        <v>3.490915073983627</v>
      </c>
      <c r="BN44" s="15">
        <v>51.579935216987629</v>
      </c>
      <c r="BP44" s="15">
        <v>101.31598610937711</v>
      </c>
      <c r="BQ44" s="15">
        <v>68.025079811007544</v>
      </c>
      <c r="BR44" s="15">
        <v>16.764471671409893</v>
      </c>
      <c r="BS44" s="15">
        <v>26.314197585025227</v>
      </c>
      <c r="BT44" s="15">
        <v>38.407449075341127</v>
      </c>
      <c r="BU44" s="15">
        <v>28.125488153281022</v>
      </c>
      <c r="BV44" s="15">
        <v>82.90942760942761</v>
      </c>
      <c r="BW44" s="15">
        <v>45.626228911026878</v>
      </c>
      <c r="BX44" s="15">
        <v>27.292021179255993</v>
      </c>
      <c r="BY44" s="15">
        <v>58.659431442585337</v>
      </c>
      <c r="BZ44" s="15">
        <v>85.494094475835396</v>
      </c>
      <c r="CA44" s="15">
        <v>51.69774892906981</v>
      </c>
      <c r="CB44" s="15">
        <v>88.300638071662306</v>
      </c>
      <c r="CC44" s="15">
        <v>40.753953129425106</v>
      </c>
      <c r="CD44" s="15">
        <v>15.929314044427624</v>
      </c>
      <c r="CE44" s="15">
        <v>169.5466800426359</v>
      </c>
      <c r="CF44" s="15">
        <v>41.956839214258316</v>
      </c>
      <c r="CG44" s="15">
        <v>19.22065694420057</v>
      </c>
      <c r="CH44" s="15">
        <v>35.487999660635147</v>
      </c>
      <c r="CI44" s="15">
        <v>56.299401785698635</v>
      </c>
      <c r="CJ44" s="15">
        <v>46.737589280966986</v>
      </c>
      <c r="CK44" s="15">
        <v>71.082311025893787</v>
      </c>
      <c r="CL44" s="15">
        <v>45.231034810753002</v>
      </c>
      <c r="CM44" s="15">
        <v>23.812439856530489</v>
      </c>
      <c r="CN44" s="15">
        <v>62.87816671405627</v>
      </c>
      <c r="CO44" s="15">
        <v>95.970334253958967</v>
      </c>
      <c r="CP44" s="15">
        <v>31.985744656515575</v>
      </c>
      <c r="CQ44" s="15">
        <v>26.033442417204249</v>
      </c>
      <c r="CR44" s="15">
        <v>61.330406899814022</v>
      </c>
      <c r="CS44" s="15">
        <v>24.797999999999998</v>
      </c>
      <c r="CT44" s="15">
        <v>3.9734069923687452</v>
      </c>
      <c r="CU44" s="15">
        <v>28.419614037833291</v>
      </c>
      <c r="CV44" s="37"/>
      <c r="CW44" s="15">
        <v>6.80757452544335</v>
      </c>
      <c r="CX44" s="15">
        <v>17.521076950581026</v>
      </c>
      <c r="CY44" s="15">
        <v>41.205029069941226</v>
      </c>
      <c r="CZ44" s="15">
        <v>19.89175356617206</v>
      </c>
      <c r="DA44" s="15">
        <v>2.3989064882511637</v>
      </c>
      <c r="DB44" s="15">
        <v>6.4917610541766724</v>
      </c>
      <c r="DC44" s="15">
        <v>1.875424242424242</v>
      </c>
      <c r="DD44" s="15">
        <v>0.7189242899657301</v>
      </c>
      <c r="DE44" s="15">
        <v>95.163739825915798</v>
      </c>
      <c r="DF44" s="15">
        <v>13.915167831372138</v>
      </c>
      <c r="DG44" s="15">
        <v>3.5543584350451796</v>
      </c>
      <c r="DH44" s="15">
        <v>8.0759752207789184</v>
      </c>
      <c r="DI44" s="15">
        <v>6.0092016783193456</v>
      </c>
      <c r="DJ44" s="15">
        <v>0.88299745932779761</v>
      </c>
      <c r="DK44" s="15">
        <v>57.66728519632629</v>
      </c>
      <c r="DL44" s="15">
        <v>13.015408489560475</v>
      </c>
      <c r="DM44" s="15">
        <v>12.096951009293008</v>
      </c>
      <c r="DN44" s="15">
        <v>1.3953783425993742</v>
      </c>
      <c r="DO44" s="15">
        <v>0.22012182511394032</v>
      </c>
      <c r="DP44" s="15">
        <v>1.1190528302791258</v>
      </c>
      <c r="DQ44" s="15">
        <v>3.2796625489605296</v>
      </c>
      <c r="DR44" s="15">
        <v>8.4232921930973976</v>
      </c>
      <c r="DS44" s="15">
        <v>10.128844403906983</v>
      </c>
      <c r="DT44" s="15">
        <v>4.8628045446592605</v>
      </c>
      <c r="DU44" s="15">
        <v>3.9689649342565341</v>
      </c>
      <c r="DV44" s="15">
        <v>235.43902238817483</v>
      </c>
      <c r="DW44" s="15">
        <v>12.003203760757621</v>
      </c>
      <c r="DX44" s="15">
        <v>6.6160607090710446</v>
      </c>
      <c r="DY44" s="15">
        <v>5.6251431765331672</v>
      </c>
      <c r="DZ44" s="15">
        <v>3.4505801769151518</v>
      </c>
      <c r="EA44" s="15">
        <v>7.7736959359102347</v>
      </c>
      <c r="EB44" s="15">
        <v>1.1516109959115006</v>
      </c>
      <c r="ED44" s="16">
        <v>38322</v>
      </c>
      <c r="EE44" s="15">
        <v>17.336545912478055</v>
      </c>
      <c r="EF44" s="15">
        <v>68.250001763454605</v>
      </c>
      <c r="EG44" s="15">
        <v>40.422236410796749</v>
      </c>
      <c r="EH44" s="15">
        <v>18.750928220326561</v>
      </c>
      <c r="EI44" s="15">
        <v>144.75971230705596</v>
      </c>
      <c r="EK44" s="16">
        <v>38322</v>
      </c>
      <c r="EL44" s="15">
        <v>1.8876476921303509</v>
      </c>
      <c r="EM44" s="15">
        <v>5.1286185707427245</v>
      </c>
      <c r="EN44" s="15">
        <v>3.9334219067730847</v>
      </c>
      <c r="EO44" s="15">
        <v>1.8047296788175275</v>
      </c>
      <c r="EP44" s="15">
        <v>12.754417848463689</v>
      </c>
    </row>
    <row r="45" spans="1:146">
      <c r="A45" s="12" t="s">
        <v>110</v>
      </c>
      <c r="B45" s="15">
        <v>2.7251746398105907</v>
      </c>
      <c r="C45" s="15">
        <v>12.139305015161399</v>
      </c>
      <c r="D45" s="15">
        <v>25.118912604931609</v>
      </c>
      <c r="E45" s="15">
        <v>11.602149077161995</v>
      </c>
      <c r="F45" s="15">
        <v>11.413327389533855</v>
      </c>
      <c r="G45" s="15">
        <v>14.100370609874487</v>
      </c>
      <c r="H45" s="15">
        <v>6.5036243822075779</v>
      </c>
      <c r="I45" s="15">
        <v>2.1127207668585286</v>
      </c>
      <c r="J45" s="15">
        <v>57.400627084552724</v>
      </c>
      <c r="K45" s="15">
        <v>20.515884204813791</v>
      </c>
      <c r="L45" s="15">
        <v>30.724530005319728</v>
      </c>
      <c r="M45" s="15">
        <v>10.776404957362296</v>
      </c>
      <c r="N45" s="15">
        <v>36.085154519615578</v>
      </c>
      <c r="O45" s="15">
        <v>14.498762093450965</v>
      </c>
      <c r="P45" s="15">
        <v>59.93892419825422</v>
      </c>
      <c r="Q45" s="15">
        <v>24.662606326258192</v>
      </c>
      <c r="R45" s="15">
        <v>53.187622371669356</v>
      </c>
      <c r="S45" s="15">
        <v>10.223859728846261</v>
      </c>
      <c r="T45" s="15">
        <v>3.2603458037375148</v>
      </c>
      <c r="U45" s="15">
        <v>1.782934391902526</v>
      </c>
      <c r="V45" s="15">
        <v>5.7397747617686603</v>
      </c>
      <c r="W45" s="15">
        <v>10.379105883963851</v>
      </c>
      <c r="X45" s="15">
        <v>13.384592908647353</v>
      </c>
      <c r="Y45" s="15">
        <v>3.789740082788061</v>
      </c>
      <c r="Z45" s="15">
        <v>13.301381875899013</v>
      </c>
      <c r="AA45" s="15">
        <v>50.911166670532737</v>
      </c>
      <c r="AB45" s="15">
        <v>32.159385160128217</v>
      </c>
      <c r="AC45" s="15">
        <v>50.184930737086596</v>
      </c>
      <c r="AD45" s="15">
        <v>5.0787210935250373</v>
      </c>
      <c r="AE45" s="15">
        <v>4.7428377765266028</v>
      </c>
      <c r="AF45" s="15">
        <v>12.617297221660282</v>
      </c>
      <c r="AG45" s="15">
        <v>8.2879969348289482</v>
      </c>
      <c r="AI45" s="15">
        <v>30.905278060532154</v>
      </c>
      <c r="AJ45" s="15">
        <v>33.209004723559715</v>
      </c>
      <c r="AK45" s="15">
        <v>68.883530925481139</v>
      </c>
      <c r="AL45" s="15">
        <v>108.00951454626563</v>
      </c>
      <c r="AM45" s="15">
        <v>28.330436047246881</v>
      </c>
      <c r="AN45" s="15">
        <v>45.406265562376632</v>
      </c>
      <c r="AO45" s="15">
        <v>41.569901397987245</v>
      </c>
      <c r="AP45" s="15">
        <v>2.0527756334038405</v>
      </c>
      <c r="AQ45" s="15">
        <v>114.32203714570586</v>
      </c>
      <c r="AR45" s="15">
        <v>59.554267617861974</v>
      </c>
      <c r="AS45" s="15">
        <v>49.973653612791857</v>
      </c>
      <c r="AT45" s="15">
        <v>17.941937435383732</v>
      </c>
      <c r="AU45" s="15">
        <v>80.102727897817118</v>
      </c>
      <c r="AV45" s="15">
        <v>0.91792763656902143</v>
      </c>
      <c r="AW45" s="15">
        <v>74.139320083407696</v>
      </c>
      <c r="AX45" s="15"/>
      <c r="AY45" s="15">
        <v>65.007094009818104</v>
      </c>
      <c r="AZ45" s="15">
        <v>13.775297375694386</v>
      </c>
      <c r="BA45" s="15">
        <v>5.7831757177854675</v>
      </c>
      <c r="BB45" s="15">
        <v>0.44871857948931682</v>
      </c>
      <c r="BC45" s="15">
        <v>5.0785899787401743</v>
      </c>
      <c r="BD45" s="15">
        <v>9.5740857156840988</v>
      </c>
      <c r="BE45" s="15">
        <v>28.552119934682281</v>
      </c>
      <c r="BF45" s="15">
        <v>31.715893960823315</v>
      </c>
      <c r="BG45" s="15">
        <v>26.258322503844052</v>
      </c>
      <c r="BH45" s="15">
        <v>92.575522096636405</v>
      </c>
      <c r="BI45" s="15">
        <v>26.566613119286551</v>
      </c>
      <c r="BJ45" s="15">
        <v>86.133541024092978</v>
      </c>
      <c r="BK45" s="15">
        <v>17.590755612148996</v>
      </c>
      <c r="BL45" s="15">
        <v>23.262972924901145</v>
      </c>
      <c r="BM45" s="15">
        <v>3.3375442201952237</v>
      </c>
      <c r="BN45" s="15">
        <v>51.968127298305028</v>
      </c>
      <c r="BP45" s="15">
        <v>95.304156402249106</v>
      </c>
      <c r="BQ45" s="15">
        <v>68.923627586542707</v>
      </c>
      <c r="BR45" s="15">
        <v>16.413972507478807</v>
      </c>
      <c r="BS45" s="15">
        <v>26.399082199644827</v>
      </c>
      <c r="BT45" s="15">
        <v>39.679328540354604</v>
      </c>
      <c r="BU45" s="15">
        <v>28.031148201519635</v>
      </c>
      <c r="BV45" s="15">
        <v>83.765568369028003</v>
      </c>
      <c r="BW45" s="15">
        <v>43.34179150184638</v>
      </c>
      <c r="BX45" s="15">
        <v>25.398201696419246</v>
      </c>
      <c r="BY45" s="15">
        <v>62.832928203253942</v>
      </c>
      <c r="BZ45" s="15">
        <v>84.709709415162507</v>
      </c>
      <c r="CA45" s="15">
        <v>49.760135229169279</v>
      </c>
      <c r="CB45" s="15">
        <v>88.44659701956013</v>
      </c>
      <c r="CC45" s="15">
        <v>39.856185800660938</v>
      </c>
      <c r="CD45" s="15">
        <v>18.411592594982459</v>
      </c>
      <c r="CE45" s="15">
        <v>171.91942295532436</v>
      </c>
      <c r="CF45" s="15">
        <v>42.196872960472177</v>
      </c>
      <c r="CG45" s="15">
        <v>19.863422594802948</v>
      </c>
      <c r="CH45" s="15">
        <v>30.523690257765924</v>
      </c>
      <c r="CI45" s="15">
        <v>55.200283544959618</v>
      </c>
      <c r="CJ45" s="15">
        <v>45.308789635423935</v>
      </c>
      <c r="CK45" s="15">
        <v>69.572538299675188</v>
      </c>
      <c r="CL45" s="15">
        <v>46.774555580472132</v>
      </c>
      <c r="CM45" s="15">
        <v>22.535138299580876</v>
      </c>
      <c r="CN45" s="15">
        <v>55.692737463419476</v>
      </c>
      <c r="CO45" s="15">
        <v>95.691410555998743</v>
      </c>
      <c r="CP45" s="15">
        <v>30.955161312256656</v>
      </c>
      <c r="CQ45" s="15">
        <v>25.371408351284359</v>
      </c>
      <c r="CR45" s="15">
        <v>60.651593921069292</v>
      </c>
      <c r="CS45" s="15">
        <v>23.033749999999998</v>
      </c>
      <c r="CT45" s="15">
        <v>4.0866835885231403</v>
      </c>
      <c r="CU45" s="15">
        <v>28.125271121813793</v>
      </c>
      <c r="CV45" s="37"/>
      <c r="CW45" s="15">
        <v>6.5271504654169892</v>
      </c>
      <c r="CX45" s="15">
        <v>18.533793251475522</v>
      </c>
      <c r="CY45" s="15">
        <v>40.314050379989013</v>
      </c>
      <c r="CZ45" s="15">
        <v>22.596695346437443</v>
      </c>
      <c r="DA45" s="15">
        <v>2.2630566810835422</v>
      </c>
      <c r="DB45" s="15">
        <v>24.246408235168637</v>
      </c>
      <c r="DC45" s="15">
        <v>1.8362026359143326</v>
      </c>
      <c r="DD45" s="15">
        <v>0.84464524750062897</v>
      </c>
      <c r="DE45" s="15">
        <v>86.228307239873743</v>
      </c>
      <c r="DF45" s="15">
        <v>14.030270375423783</v>
      </c>
      <c r="DG45" s="15">
        <v>3.7327829271109136</v>
      </c>
      <c r="DH45" s="15">
        <v>8.5753242481369227</v>
      </c>
      <c r="DI45" s="15">
        <v>8.70240942652838</v>
      </c>
      <c r="DJ45" s="15">
        <v>0.81089912115501228</v>
      </c>
      <c r="DK45" s="15">
        <v>58.329234064726485</v>
      </c>
      <c r="DL45" s="15">
        <v>13.956916807831323</v>
      </c>
      <c r="DM45" s="15">
        <v>28.831304446525351</v>
      </c>
      <c r="DN45" s="15">
        <v>1.303529656740823</v>
      </c>
      <c r="DO45" s="15">
        <v>0.29924607857840935</v>
      </c>
      <c r="DP45" s="15">
        <v>1.1669735559832353</v>
      </c>
      <c r="DQ45" s="15">
        <v>3.1151432528111469</v>
      </c>
      <c r="DR45" s="15">
        <v>8.30220408062997</v>
      </c>
      <c r="DS45" s="15">
        <v>11.755417481332394</v>
      </c>
      <c r="DT45" s="15">
        <v>5.7461381286167956</v>
      </c>
      <c r="DU45" s="15">
        <v>5.1276102375874215</v>
      </c>
      <c r="DV45" s="15">
        <v>216.13284990585262</v>
      </c>
      <c r="DW45" s="15">
        <v>13.415340998116816</v>
      </c>
      <c r="DX45" s="15">
        <v>17.957820386310985</v>
      </c>
      <c r="DY45" s="15">
        <v>6.0182894326656111</v>
      </c>
      <c r="DZ45" s="15">
        <v>6.4306845412520319</v>
      </c>
      <c r="EA45" s="15">
        <v>8.6830206569931221</v>
      </c>
      <c r="EB45" s="15">
        <v>1.4664241905110635</v>
      </c>
      <c r="ED45" s="16">
        <v>38412</v>
      </c>
      <c r="EE45" s="15">
        <v>17.435271350554441</v>
      </c>
      <c r="EF45" s="15">
        <v>67.727353080627083</v>
      </c>
      <c r="EG45" s="15">
        <v>40.090543653732283</v>
      </c>
      <c r="EH45" s="15">
        <v>20.315381123514324</v>
      </c>
      <c r="EI45" s="15">
        <v>145.56854920842812</v>
      </c>
      <c r="EK45" s="16">
        <v>38412</v>
      </c>
      <c r="EL45" s="15">
        <v>1.9378020447365447</v>
      </c>
      <c r="EM45" s="15">
        <v>5.22593407720115</v>
      </c>
      <c r="EN45" s="15">
        <v>4.003993687992363</v>
      </c>
      <c r="EO45" s="15">
        <v>1.9666959444746284</v>
      </c>
      <c r="EP45" s="15">
        <v>13.134425754404687</v>
      </c>
    </row>
    <row r="46" spans="1:146">
      <c r="A46" s="12" t="s">
        <v>111</v>
      </c>
      <c r="B46" s="15">
        <v>2.7821865983371703</v>
      </c>
      <c r="C46" s="15">
        <v>12.360974604137843</v>
      </c>
      <c r="D46" s="15">
        <v>25.263435064697408</v>
      </c>
      <c r="E46" s="15">
        <v>11.29309403579412</v>
      </c>
      <c r="F46" s="15">
        <v>11.92958950969213</v>
      </c>
      <c r="G46" s="15">
        <v>14.707916231729511</v>
      </c>
      <c r="H46" s="15">
        <v>6.664405684754521</v>
      </c>
      <c r="I46" s="15">
        <v>2.1694732099026783</v>
      </c>
      <c r="J46" s="15">
        <v>57.016695574512006</v>
      </c>
      <c r="K46" s="15">
        <v>21.537811908852724</v>
      </c>
      <c r="L46" s="15">
        <v>31.136268098782399</v>
      </c>
      <c r="M46" s="15">
        <v>11.303708600304889</v>
      </c>
      <c r="N46" s="15">
        <v>36.109208934082531</v>
      </c>
      <c r="O46" s="15">
        <v>14.694473484811263</v>
      </c>
      <c r="P46" s="15">
        <v>61.658548328533335</v>
      </c>
      <c r="Q46" s="15">
        <v>23.917565290412877</v>
      </c>
      <c r="R46" s="15">
        <v>52.545532186082177</v>
      </c>
      <c r="S46" s="15">
        <v>9.8785801025767128</v>
      </c>
      <c r="T46" s="15">
        <v>3.2918335402235641</v>
      </c>
      <c r="U46" s="15">
        <v>1.8606772505593114</v>
      </c>
      <c r="V46" s="15">
        <v>5.9282985147891134</v>
      </c>
      <c r="W46" s="15">
        <v>10.322931386221555</v>
      </c>
      <c r="X46" s="15">
        <v>13.761120246193757</v>
      </c>
      <c r="Y46" s="15">
        <v>4.3291411671693352</v>
      </c>
      <c r="Z46" s="15">
        <v>14.136694146060757</v>
      </c>
      <c r="AA46" s="15">
        <v>50.316025574004627</v>
      </c>
      <c r="AB46" s="15">
        <v>33.038284465148656</v>
      </c>
      <c r="AC46" s="15">
        <v>50.416810695565403</v>
      </c>
      <c r="AD46" s="15">
        <v>5.7280347435914791</v>
      </c>
      <c r="AE46" s="15">
        <v>5.5260749287837179</v>
      </c>
      <c r="AF46" s="15">
        <v>13.157407926645764</v>
      </c>
      <c r="AG46" s="15">
        <v>8.4322526993713804</v>
      </c>
      <c r="AI46" s="15">
        <v>29.591115127935584</v>
      </c>
      <c r="AJ46" s="15">
        <v>32.777691477948302</v>
      </c>
      <c r="AK46" s="15">
        <v>68.483433875007222</v>
      </c>
      <c r="AL46" s="15">
        <v>105.13238507962846</v>
      </c>
      <c r="AM46" s="15">
        <v>27.705143764060523</v>
      </c>
      <c r="AN46" s="15">
        <v>45.664521393901616</v>
      </c>
      <c r="AO46" s="15">
        <v>41.238933642696608</v>
      </c>
      <c r="AP46" s="15">
        <v>1.3005645528260519</v>
      </c>
      <c r="AQ46" s="15">
        <v>119.97310313520738</v>
      </c>
      <c r="AR46" s="15">
        <v>62.191442853250656</v>
      </c>
      <c r="AS46" s="15">
        <v>50.64334837649799</v>
      </c>
      <c r="AT46" s="15">
        <v>18.260875143103799</v>
      </c>
      <c r="AU46" s="15">
        <v>83.499838966383066</v>
      </c>
      <c r="AV46" s="15">
        <v>0.8126115919236182</v>
      </c>
      <c r="AW46" s="15">
        <v>74.187104205188376</v>
      </c>
      <c r="AX46" s="15"/>
      <c r="AY46" s="15">
        <v>64.222317116322685</v>
      </c>
      <c r="AZ46" s="15">
        <v>12.927620209248992</v>
      </c>
      <c r="BA46" s="15">
        <v>5.7295141844979742</v>
      </c>
      <c r="BB46" s="15">
        <v>0.43203863542375281</v>
      </c>
      <c r="BC46" s="15">
        <v>5.4510135076492618</v>
      </c>
      <c r="BD46" s="15">
        <v>9.7092648341383239</v>
      </c>
      <c r="BE46" s="15">
        <v>28.689060077645792</v>
      </c>
      <c r="BF46" s="15">
        <v>31.123822630864879</v>
      </c>
      <c r="BG46" s="15">
        <v>28.338910298887459</v>
      </c>
      <c r="BH46" s="15">
        <v>92.260924286032719</v>
      </c>
      <c r="BI46" s="15">
        <v>27.292664867198592</v>
      </c>
      <c r="BJ46" s="15">
        <v>86.531558622305496</v>
      </c>
      <c r="BK46" s="15">
        <v>17.896956149378422</v>
      </c>
      <c r="BL46" s="15">
        <v>24.086809509553998</v>
      </c>
      <c r="BM46" s="15">
        <v>3.5646655315645797</v>
      </c>
      <c r="BN46" s="15">
        <v>52.132604908144117</v>
      </c>
      <c r="BP46" s="15">
        <v>60.006267942483277</v>
      </c>
      <c r="BQ46" s="15">
        <v>67.66587351477591</v>
      </c>
      <c r="BR46" s="15">
        <v>15.442845694165726</v>
      </c>
      <c r="BS46" s="15">
        <v>26.450220085917493</v>
      </c>
      <c r="BT46" s="15">
        <v>38.46479922339671</v>
      </c>
      <c r="BU46" s="15">
        <v>27.816640507856402</v>
      </c>
      <c r="BV46" s="15">
        <v>84.69509043927647</v>
      </c>
      <c r="BW46" s="15">
        <v>41.28446849334189</v>
      </c>
      <c r="BX46" s="15">
        <v>24.950353917789336</v>
      </c>
      <c r="BY46" s="15">
        <v>64.718749856380327</v>
      </c>
      <c r="BZ46" s="15">
        <v>84.072275176998005</v>
      </c>
      <c r="CA46" s="15">
        <v>47.773286663000391</v>
      </c>
      <c r="CB46" s="15">
        <v>87.243323358629681</v>
      </c>
      <c r="CC46" s="15">
        <v>39.001801620979016</v>
      </c>
      <c r="CD46" s="15">
        <v>19.758968264097735</v>
      </c>
      <c r="CE46" s="15">
        <v>174.2733846512713</v>
      </c>
      <c r="CF46" s="15">
        <v>41.242499300644887</v>
      </c>
      <c r="CG46" s="15">
        <v>18.910639566226379</v>
      </c>
      <c r="CH46" s="15">
        <v>26.179891176671894</v>
      </c>
      <c r="CI46" s="15">
        <v>54.178952497563671</v>
      </c>
      <c r="CJ46" s="15">
        <v>43.854389905557866</v>
      </c>
      <c r="CK46" s="15">
        <v>67.893350007894242</v>
      </c>
      <c r="CL46" s="15">
        <v>48.106304615076887</v>
      </c>
      <c r="CM46" s="15">
        <v>21.20191697656486</v>
      </c>
      <c r="CN46" s="15">
        <v>49.107367558330147</v>
      </c>
      <c r="CO46" s="15">
        <v>96.324180690876872</v>
      </c>
      <c r="CP46" s="15">
        <v>31.800349853152685</v>
      </c>
      <c r="CQ46" s="15">
        <v>24.410938991420966</v>
      </c>
      <c r="CR46" s="15">
        <v>57.369094680864691</v>
      </c>
      <c r="CS46" s="15">
        <v>21.269499999999997</v>
      </c>
      <c r="CT46" s="15">
        <v>4.1886501147269044</v>
      </c>
      <c r="CU46" s="15">
        <v>27.834630678621004</v>
      </c>
      <c r="CV46" s="37"/>
      <c r="CW46" s="15">
        <v>7.134354673315304</v>
      </c>
      <c r="CX46" s="15">
        <v>18.194643055033321</v>
      </c>
      <c r="CY46" s="15">
        <v>38.828225869368595</v>
      </c>
      <c r="CZ46" s="15">
        <v>23.997066193169402</v>
      </c>
      <c r="DA46" s="15">
        <v>2.0889924712625967</v>
      </c>
      <c r="DB46" s="15">
        <v>22.760496989807049</v>
      </c>
      <c r="DC46" s="15">
        <v>1.9522078488372092</v>
      </c>
      <c r="DD46" s="15">
        <v>0.73853330012299845</v>
      </c>
      <c r="DE46" s="15">
        <v>87.720249834759514</v>
      </c>
      <c r="DF46" s="15">
        <v>14.951765376496621</v>
      </c>
      <c r="DG46" s="15">
        <v>3.5096776997764771</v>
      </c>
      <c r="DH46" s="15">
        <v>7.8101683201407948</v>
      </c>
      <c r="DI46" s="15">
        <v>8.4172209638039419</v>
      </c>
      <c r="DJ46" s="15">
        <v>0.66317495551187133</v>
      </c>
      <c r="DK46" s="15">
        <v>58.731997346152077</v>
      </c>
      <c r="DL46" s="15">
        <v>12.040307907627714</v>
      </c>
      <c r="DM46" s="15">
        <v>33.178888553363109</v>
      </c>
      <c r="DN46" s="15">
        <v>1.1581958067825431</v>
      </c>
      <c r="DO46" s="15">
        <v>0.32352251545218896</v>
      </c>
      <c r="DP46" s="15">
        <v>1.1807533622616215</v>
      </c>
      <c r="DQ46" s="15">
        <v>4.4133480572579575</v>
      </c>
      <c r="DR46" s="15">
        <v>9.710651993766664</v>
      </c>
      <c r="DS46" s="15">
        <v>10.348362269278805</v>
      </c>
      <c r="DT46" s="15">
        <v>6.2259230574019302</v>
      </c>
      <c r="DU46" s="15">
        <v>4.6605280337774211</v>
      </c>
      <c r="DV46" s="15">
        <v>218.82353739537325</v>
      </c>
      <c r="DW46" s="15">
        <v>13.790224616782931</v>
      </c>
      <c r="DX46" s="15">
        <v>22.277106802481448</v>
      </c>
      <c r="DY46" s="15">
        <v>6.6935474081055295</v>
      </c>
      <c r="DZ46" s="15">
        <v>5.371155916660693</v>
      </c>
      <c r="EA46" s="15">
        <v>8.77440606149678</v>
      </c>
      <c r="EB46" s="15">
        <v>1.4391226641085964</v>
      </c>
      <c r="ED46" s="16">
        <v>38504</v>
      </c>
      <c r="EE46" s="15">
        <v>17.547677112224381</v>
      </c>
      <c r="EF46" s="15">
        <v>66.673499348668116</v>
      </c>
      <c r="EG46" s="15">
        <v>38.914439806462646</v>
      </c>
      <c r="EH46" s="15">
        <v>21.027326221235896</v>
      </c>
      <c r="EI46" s="15">
        <v>144.16294248859106</v>
      </c>
      <c r="EK46" s="16">
        <v>38504</v>
      </c>
      <c r="EL46" s="15">
        <v>2.0078786996053606</v>
      </c>
      <c r="EM46" s="15">
        <v>5.3388330166776621</v>
      </c>
      <c r="EN46" s="15">
        <v>4.0516961818282526</v>
      </c>
      <c r="EO46" s="15">
        <v>2.0617777925364229</v>
      </c>
      <c r="EP46" s="15">
        <v>13.4601856906477</v>
      </c>
    </row>
    <row r="47" spans="1:146">
      <c r="A47" s="12" t="s">
        <v>112</v>
      </c>
      <c r="B47" s="15">
        <v>2.8546311530732087</v>
      </c>
      <c r="C47" s="15">
        <v>12.767224554243379</v>
      </c>
      <c r="D47" s="15">
        <v>25.860667219147306</v>
      </c>
      <c r="E47" s="15">
        <v>11.209276398630097</v>
      </c>
      <c r="F47" s="15">
        <v>12.179589591390114</v>
      </c>
      <c r="G47" s="15">
        <v>15.065510666219364</v>
      </c>
      <c r="H47" s="15">
        <v>6.7618898132161345</v>
      </c>
      <c r="I47" s="15">
        <v>2.2201110955515144</v>
      </c>
      <c r="J47" s="15">
        <v>55.570857869074075</v>
      </c>
      <c r="K47" s="15">
        <v>22.556951083827357</v>
      </c>
      <c r="L47" s="15">
        <v>33.04726723905079</v>
      </c>
      <c r="M47" s="15">
        <v>11.673305280949055</v>
      </c>
      <c r="N47" s="15">
        <v>36.375925399513044</v>
      </c>
      <c r="O47" s="15">
        <v>14.252565738309201</v>
      </c>
      <c r="P47" s="15">
        <v>62.420367893867059</v>
      </c>
      <c r="Q47" s="15">
        <v>23.178398306988136</v>
      </c>
      <c r="R47" s="15">
        <v>53.198956533657473</v>
      </c>
      <c r="S47" s="15">
        <v>10.314656219660527</v>
      </c>
      <c r="T47" s="15">
        <v>3.2352100598327582</v>
      </c>
      <c r="U47" s="15">
        <v>1.9255640540614114</v>
      </c>
      <c r="V47" s="15">
        <v>6.2533903480343218</v>
      </c>
      <c r="W47" s="15">
        <v>10.104343154793796</v>
      </c>
      <c r="X47" s="15">
        <v>14.370223525265017</v>
      </c>
      <c r="Y47" s="15">
        <v>4.9810346012045166</v>
      </c>
      <c r="Z47" s="15">
        <v>14.313711666827899</v>
      </c>
      <c r="AA47" s="15">
        <v>49.534000856921189</v>
      </c>
      <c r="AB47" s="15">
        <v>33.583127925423462</v>
      </c>
      <c r="AC47" s="15">
        <v>50.796794898623894</v>
      </c>
      <c r="AD47" s="15">
        <v>6.302940514585476</v>
      </c>
      <c r="AE47" s="15">
        <v>6.8677874531085941</v>
      </c>
      <c r="AF47" s="15">
        <v>13.749363105233675</v>
      </c>
      <c r="AG47" s="15">
        <v>8.5734858690085201</v>
      </c>
      <c r="AI47" s="15">
        <v>27.792855883352114</v>
      </c>
      <c r="AJ47" s="15">
        <v>32.657709434894038</v>
      </c>
      <c r="AK47" s="15">
        <v>65.859667642841998</v>
      </c>
      <c r="AL47" s="15">
        <v>104.35208978775692</v>
      </c>
      <c r="AM47" s="15">
        <v>26.80950864885931</v>
      </c>
      <c r="AN47" s="15">
        <v>45.329335556695746</v>
      </c>
      <c r="AO47" s="15">
        <v>40.218627941154182</v>
      </c>
      <c r="AP47" s="15">
        <v>1.1240593907932119</v>
      </c>
      <c r="AQ47" s="15">
        <v>118.0035978118013</v>
      </c>
      <c r="AR47" s="15">
        <v>63.3094742918123</v>
      </c>
      <c r="AS47" s="15">
        <v>53.751601263477227</v>
      </c>
      <c r="AT47" s="15">
        <v>18.452387287995656</v>
      </c>
      <c r="AU47" s="15">
        <v>85.495637181594589</v>
      </c>
      <c r="AV47" s="15">
        <v>0.71416895408498515</v>
      </c>
      <c r="AW47" s="15">
        <v>73.652568265539387</v>
      </c>
      <c r="AX47" s="15"/>
      <c r="AY47" s="15">
        <v>65.020946874470241</v>
      </c>
      <c r="AZ47" s="15">
        <v>12.753407624897088</v>
      </c>
      <c r="BA47" s="15">
        <v>5.6550805614205766</v>
      </c>
      <c r="BB47" s="15">
        <v>0.44128507531931638</v>
      </c>
      <c r="BC47" s="15">
        <v>5.6104842836133955</v>
      </c>
      <c r="BD47" s="15">
        <v>9.5985827298033897</v>
      </c>
      <c r="BE47" s="15">
        <v>28.155809599097015</v>
      </c>
      <c r="BF47" s="15">
        <v>34.071817536467513</v>
      </c>
      <c r="BG47" s="15">
        <v>28.765632759343458</v>
      </c>
      <c r="BH47" s="15">
        <v>91.10867072996561</v>
      </c>
      <c r="BI47" s="15">
        <v>27.742755730180644</v>
      </c>
      <c r="BJ47" s="15">
        <v>85.846648573179351</v>
      </c>
      <c r="BK47" s="15">
        <v>17.929929151451695</v>
      </c>
      <c r="BL47" s="15">
        <v>25.456443578022554</v>
      </c>
      <c r="BM47" s="15">
        <v>3.8908831967067261</v>
      </c>
      <c r="BN47" s="15">
        <v>52.410020100646229</v>
      </c>
      <c r="BP47" s="15">
        <v>57.128804807677191</v>
      </c>
      <c r="BQ47" s="15">
        <v>67.280229474666115</v>
      </c>
      <c r="BR47" s="15">
        <v>13.771619500298847</v>
      </c>
      <c r="BS47" s="15">
        <v>26.483108746125733</v>
      </c>
      <c r="BT47" s="15">
        <v>37.953882843181347</v>
      </c>
      <c r="BU47" s="15">
        <v>27.429006985830998</v>
      </c>
      <c r="BV47" s="15">
        <v>84.822947731910219</v>
      </c>
      <c r="BW47" s="15">
        <v>39.421994831128153</v>
      </c>
      <c r="BX47" s="15">
        <v>25.942942784376498</v>
      </c>
      <c r="BY47" s="15">
        <v>65.467967834167538</v>
      </c>
      <c r="BZ47" s="15">
        <v>83.662034807422771</v>
      </c>
      <c r="CA47" s="15">
        <v>45.744039448414902</v>
      </c>
      <c r="CB47" s="15">
        <v>87.173715564014785</v>
      </c>
      <c r="CC47" s="15">
        <v>38.187730147071555</v>
      </c>
      <c r="CD47" s="15">
        <v>19.039334490349702</v>
      </c>
      <c r="CE47" s="15">
        <v>176.60878724277606</v>
      </c>
      <c r="CF47" s="15">
        <v>41.051906409040249</v>
      </c>
      <c r="CG47" s="15">
        <v>19.296064974157144</v>
      </c>
      <c r="CH47" s="15">
        <v>22.347105304906474</v>
      </c>
      <c r="CI47" s="15">
        <v>53.227433092752932</v>
      </c>
      <c r="CJ47" s="15">
        <v>42.196796530975824</v>
      </c>
      <c r="CK47" s="15">
        <v>66.382783997472913</v>
      </c>
      <c r="CL47" s="15">
        <v>47.502327751483747</v>
      </c>
      <c r="CM47" s="15">
        <v>17.370674849435527</v>
      </c>
      <c r="CN47" s="15">
        <v>42.804216447389635</v>
      </c>
      <c r="CO47" s="15">
        <v>97.771039924035094</v>
      </c>
      <c r="CP47" s="15">
        <v>31.88465426845038</v>
      </c>
      <c r="CQ47" s="15">
        <v>24.50377054968358</v>
      </c>
      <c r="CR47" s="15">
        <v>55.962233628607301</v>
      </c>
      <c r="CS47" s="15">
        <v>19.505249999999997</v>
      </c>
      <c r="CT47" s="15">
        <v>4.2809199056464289</v>
      </c>
      <c r="CU47" s="15">
        <v>27.592963099362365</v>
      </c>
      <c r="CV47" s="37"/>
      <c r="CW47" s="15">
        <v>7.2621977933334012</v>
      </c>
      <c r="CX47" s="15">
        <v>18.013319227680004</v>
      </c>
      <c r="CY47" s="15">
        <v>35.274069685663015</v>
      </c>
      <c r="CZ47" s="15">
        <v>24.92168760900719</v>
      </c>
      <c r="DA47" s="15">
        <v>2.2218627484486015</v>
      </c>
      <c r="DB47" s="15">
        <v>22.94609677341591</v>
      </c>
      <c r="DC47" s="15">
        <v>2.0134821849003295</v>
      </c>
      <c r="DD47" s="15">
        <v>0.83577262302451283</v>
      </c>
      <c r="DE47" s="15">
        <v>88.470872335546943</v>
      </c>
      <c r="DF47" s="15">
        <v>15.508968031666813</v>
      </c>
      <c r="DG47" s="15">
        <v>4.3509906596615888</v>
      </c>
      <c r="DH47" s="15">
        <v>6.80044511723667</v>
      </c>
      <c r="DI47" s="15">
        <v>10.162294117120599</v>
      </c>
      <c r="DJ47" s="15">
        <v>0.46922467306481008</v>
      </c>
      <c r="DK47" s="15">
        <v>58.760441739496315</v>
      </c>
      <c r="DL47" s="15">
        <v>12.520566299305294</v>
      </c>
      <c r="DM47" s="15">
        <v>40.001926355009402</v>
      </c>
      <c r="DN47" s="15">
        <v>1.0272294931760813</v>
      </c>
      <c r="DO47" s="15">
        <v>0.27091010890728312</v>
      </c>
      <c r="DP47" s="15">
        <v>1.1784464764321172</v>
      </c>
      <c r="DQ47" s="15">
        <v>4.3750481633836431</v>
      </c>
      <c r="DR47" s="15">
        <v>11.268640995160499</v>
      </c>
      <c r="DS47" s="15">
        <v>11.494917062564829</v>
      </c>
      <c r="DT47" s="15">
        <v>6.3966246078453821</v>
      </c>
      <c r="DU47" s="15">
        <v>4.3915485634129823</v>
      </c>
      <c r="DV47" s="15">
        <v>224.46913708615921</v>
      </c>
      <c r="DW47" s="15">
        <v>13.55640494271675</v>
      </c>
      <c r="DX47" s="15">
        <v>24.47740882964327</v>
      </c>
      <c r="DY47" s="15">
        <v>7.3745447289115544</v>
      </c>
      <c r="DZ47" s="15">
        <v>5.8344956603690452</v>
      </c>
      <c r="EA47" s="15">
        <v>9.4952479283446056</v>
      </c>
      <c r="EB47" s="15">
        <v>1.4004654867484017</v>
      </c>
      <c r="ED47" s="16">
        <v>38596</v>
      </c>
      <c r="EE47" s="15">
        <v>17.849611358696947</v>
      </c>
      <c r="EF47" s="15">
        <v>66.644957884285446</v>
      </c>
      <c r="EG47" s="15">
        <v>38.249380924787879</v>
      </c>
      <c r="EH47" s="15">
        <v>21.669298602140138</v>
      </c>
      <c r="EI47" s="15">
        <v>144.41324876991041</v>
      </c>
      <c r="EK47" s="16">
        <v>38596</v>
      </c>
      <c r="EL47" s="15">
        <v>2.1070853955380571</v>
      </c>
      <c r="EM47" s="15">
        <v>5.5803408484219297</v>
      </c>
      <c r="EN47" s="15">
        <v>4.1287920947270393</v>
      </c>
      <c r="EO47" s="15">
        <v>2.1858732268974923</v>
      </c>
      <c r="EP47" s="15">
        <v>14.002091565584518</v>
      </c>
    </row>
    <row r="48" spans="1:146">
      <c r="A48" s="12" t="s">
        <v>113</v>
      </c>
      <c r="B48" s="15">
        <v>3.1081240815931821</v>
      </c>
      <c r="C48" s="15">
        <v>13.49480139907048</v>
      </c>
      <c r="D48" s="15">
        <v>26.329949462478353</v>
      </c>
      <c r="E48" s="15">
        <v>11.009558229076074</v>
      </c>
      <c r="F48" s="15">
        <v>12.946785833700739</v>
      </c>
      <c r="G48" s="15">
        <v>16.081045750838278</v>
      </c>
      <c r="H48" s="15">
        <v>6.94969512195122</v>
      </c>
      <c r="I48" s="15">
        <v>2.2743031389955877</v>
      </c>
      <c r="J48" s="15">
        <v>54.925520049570679</v>
      </c>
      <c r="K48" s="15">
        <v>23.47098464321655</v>
      </c>
      <c r="L48" s="15">
        <v>33.429907437106657</v>
      </c>
      <c r="M48" s="15">
        <v>11.47611647508522</v>
      </c>
      <c r="N48" s="15">
        <v>36.658081718605594</v>
      </c>
      <c r="O48" s="15">
        <v>13.893946724592302</v>
      </c>
      <c r="P48" s="15">
        <v>63.537677040983333</v>
      </c>
      <c r="Q48" s="15">
        <v>22.445036180454842</v>
      </c>
      <c r="R48" s="15">
        <v>53.581812210316301</v>
      </c>
      <c r="S48" s="15">
        <v>10.509466693329358</v>
      </c>
      <c r="T48" s="15">
        <v>3.2465092513076077</v>
      </c>
      <c r="U48" s="15">
        <v>1.988084892974177</v>
      </c>
      <c r="V48" s="15">
        <v>6.5291118415423783</v>
      </c>
      <c r="W48" s="15">
        <v>9.3071917764014493</v>
      </c>
      <c r="X48" s="15">
        <v>14.992569708365469</v>
      </c>
      <c r="Y48" s="15">
        <v>5.7088438539351003</v>
      </c>
      <c r="Z48" s="15">
        <v>14.02314969791318</v>
      </c>
      <c r="AA48" s="15">
        <v>48.70183290006252</v>
      </c>
      <c r="AB48" s="15">
        <v>34.258110995412153</v>
      </c>
      <c r="AC48" s="15">
        <v>51.465070640394906</v>
      </c>
      <c r="AD48" s="15">
        <v>7.0997059501671274</v>
      </c>
      <c r="AE48" s="15">
        <v>8.0855560166069171</v>
      </c>
      <c r="AF48" s="15">
        <v>14.45070820767832</v>
      </c>
      <c r="AG48" s="15">
        <v>8.7934752389804611</v>
      </c>
      <c r="AI48" s="15">
        <v>26.743936049228502</v>
      </c>
      <c r="AJ48" s="15">
        <v>32.89727557191982</v>
      </c>
      <c r="AK48" s="15">
        <v>64.11924033350499</v>
      </c>
      <c r="AL48" s="15">
        <v>102.49282540525894</v>
      </c>
      <c r="AM48" s="15">
        <v>26.702467473672684</v>
      </c>
      <c r="AN48" s="15">
        <v>44.260760816666419</v>
      </c>
      <c r="AO48" s="15">
        <v>39.974179459813897</v>
      </c>
      <c r="AP48" s="15">
        <v>1.5424551000625555</v>
      </c>
      <c r="AQ48" s="15">
        <v>119.06637160308047</v>
      </c>
      <c r="AR48" s="15">
        <v>64.262800838027374</v>
      </c>
      <c r="AS48" s="15">
        <v>54.373968105627903</v>
      </c>
      <c r="AT48" s="15">
        <v>16.934854476071372</v>
      </c>
      <c r="AU48" s="15">
        <v>84.657839320072114</v>
      </c>
      <c r="AV48" s="15">
        <v>0.7052284704959112</v>
      </c>
      <c r="AW48" s="15">
        <v>73.279715092561702</v>
      </c>
      <c r="AX48" s="15"/>
      <c r="AY48" s="15">
        <v>65.488881590386569</v>
      </c>
      <c r="AZ48" s="15">
        <v>12.53146221134944</v>
      </c>
      <c r="BA48" s="15">
        <v>5.6213372688960375</v>
      </c>
      <c r="BB48" s="15">
        <v>0.41702902780316325</v>
      </c>
      <c r="BC48" s="15">
        <v>5.7923000694053881</v>
      </c>
      <c r="BD48" s="15">
        <v>8.9470725094407815</v>
      </c>
      <c r="BE48" s="15">
        <v>28.29797331189798</v>
      </c>
      <c r="BF48" s="15">
        <v>38.643320581088766</v>
      </c>
      <c r="BG48" s="15">
        <v>29.336302743318825</v>
      </c>
      <c r="BH48" s="15">
        <v>93.263539908707557</v>
      </c>
      <c r="BI48" s="15">
        <v>28.300353892992856</v>
      </c>
      <c r="BJ48" s="15">
        <v>84.410113927393724</v>
      </c>
      <c r="BK48" s="15">
        <v>22.211701473747745</v>
      </c>
      <c r="BL48" s="15">
        <v>26.512083726421277</v>
      </c>
      <c r="BM48" s="15">
        <v>3.941884261610805</v>
      </c>
      <c r="BN48" s="15">
        <v>52.705285532463733</v>
      </c>
      <c r="BP48" s="15">
        <v>81.763540223816278</v>
      </c>
      <c r="BQ48" s="15">
        <v>66.968520914187152</v>
      </c>
      <c r="BR48" s="15">
        <v>12.462070569086785</v>
      </c>
      <c r="BS48" s="15">
        <v>26.359216096605259</v>
      </c>
      <c r="BT48" s="15">
        <v>39.465718715694607</v>
      </c>
      <c r="BU48" s="15">
        <v>27.431084906536121</v>
      </c>
      <c r="BV48" s="15">
        <v>84.814329268292681</v>
      </c>
      <c r="BW48" s="15">
        <v>37.727940784193081</v>
      </c>
      <c r="BX48" s="15">
        <v>23.093210586881472</v>
      </c>
      <c r="BY48" s="15">
        <v>61.511223340632597</v>
      </c>
      <c r="BZ48" s="15">
        <v>82.785934396188182</v>
      </c>
      <c r="CA48" s="15">
        <v>43.235903149267422</v>
      </c>
      <c r="CB48" s="15">
        <v>85.489417789022369</v>
      </c>
      <c r="CC48" s="15">
        <v>37.411184005135397</v>
      </c>
      <c r="CD48" s="15">
        <v>18.82021181729176</v>
      </c>
      <c r="CE48" s="15">
        <v>178.92584935353472</v>
      </c>
      <c r="CF48" s="15">
        <v>40.1618628275764</v>
      </c>
      <c r="CG48" s="15">
        <v>18.766380457235762</v>
      </c>
      <c r="CH48" s="15">
        <v>18.940167233400366</v>
      </c>
      <c r="CI48" s="15">
        <v>52.338804062791553</v>
      </c>
      <c r="CJ48" s="15">
        <v>40.359123813105199</v>
      </c>
      <c r="CK48" s="15">
        <v>64.67427105890846</v>
      </c>
      <c r="CL48" s="15">
        <v>47.851441391815172</v>
      </c>
      <c r="CM48" s="15">
        <v>15.315187233969221</v>
      </c>
      <c r="CN48" s="15">
        <v>37.346234720971879</v>
      </c>
      <c r="CO48" s="15">
        <v>94.02180300202609</v>
      </c>
      <c r="CP48" s="15">
        <v>31.531355470876427</v>
      </c>
      <c r="CQ48" s="15">
        <v>24.391210298472203</v>
      </c>
      <c r="CR48" s="15">
        <v>53.859915797393072</v>
      </c>
      <c r="CS48" s="15">
        <v>17.741</v>
      </c>
      <c r="CT48" s="15">
        <v>4.3648133765129691</v>
      </c>
      <c r="CU48" s="15">
        <v>27.661147405509396</v>
      </c>
      <c r="CV48" s="37"/>
      <c r="CW48" s="15">
        <v>6.8468972446429053</v>
      </c>
      <c r="CX48" s="15">
        <v>19.393818539158126</v>
      </c>
      <c r="CY48" s="15">
        <v>33.847106076216107</v>
      </c>
      <c r="CZ48" s="15">
        <v>26.199155050475397</v>
      </c>
      <c r="DA48" s="15">
        <v>2.3635898472290848</v>
      </c>
      <c r="DB48" s="15">
        <v>24.444173574618095</v>
      </c>
      <c r="DC48" s="15">
        <v>2.2256158536585366</v>
      </c>
      <c r="DD48" s="15">
        <v>0.84156906581545132</v>
      </c>
      <c r="DE48" s="15">
        <v>95.605714933168088</v>
      </c>
      <c r="DF48" s="15">
        <v>16.356740700561353</v>
      </c>
      <c r="DG48" s="15">
        <v>4.3586241274959567</v>
      </c>
      <c r="DH48" s="15">
        <v>7.1576646707499689</v>
      </c>
      <c r="DI48" s="15">
        <v>11.260594856826529</v>
      </c>
      <c r="DJ48" s="15">
        <v>0.4733077953816176</v>
      </c>
      <c r="DK48" s="15">
        <v>58.74449484709659</v>
      </c>
      <c r="DL48" s="15">
        <v>11.955056006418367</v>
      </c>
      <c r="DM48" s="15">
        <v>34.489111668841581</v>
      </c>
      <c r="DN48" s="15">
        <v>8.973124730857565</v>
      </c>
      <c r="DO48" s="15">
        <v>0.30237120671591011</v>
      </c>
      <c r="DP48" s="15">
        <v>1.1880149450297466</v>
      </c>
      <c r="DQ48" s="15">
        <v>4.7920306886135755</v>
      </c>
      <c r="DR48" s="15">
        <v>12.115057267846961</v>
      </c>
      <c r="DS48" s="15">
        <v>12.139678450324991</v>
      </c>
      <c r="DT48" s="15">
        <v>7.2035552913198577</v>
      </c>
      <c r="DU48" s="15">
        <v>4.6333723874121286</v>
      </c>
      <c r="DV48" s="15">
        <v>224.43069663365031</v>
      </c>
      <c r="DW48" s="15">
        <v>14.869086826347306</v>
      </c>
      <c r="DX48" s="15">
        <v>23.878451268259621</v>
      </c>
      <c r="DY48" s="15">
        <v>8.1191962536049722</v>
      </c>
      <c r="DZ48" s="15">
        <v>8.0168175386912672</v>
      </c>
      <c r="EA48" s="15">
        <v>10.603016635547723</v>
      </c>
      <c r="EB48" s="15">
        <v>1.5955281680187694</v>
      </c>
      <c r="ED48" s="16">
        <v>38687</v>
      </c>
      <c r="EE48" s="15">
        <v>18.010085812195964</v>
      </c>
      <c r="EF48" s="15">
        <v>66.199994420349597</v>
      </c>
      <c r="EG48" s="15">
        <v>37.914744373443483</v>
      </c>
      <c r="EH48" s="15">
        <v>22.754358616998172</v>
      </c>
      <c r="EI48" s="15">
        <v>144.87918322298722</v>
      </c>
      <c r="EK48" s="16">
        <v>38687</v>
      </c>
      <c r="EL48" s="15">
        <v>2.2106260362895886</v>
      </c>
      <c r="EM48" s="15">
        <v>5.785077679465064</v>
      </c>
      <c r="EN48" s="15">
        <v>4.1812285958486459</v>
      </c>
      <c r="EO48" s="15">
        <v>2.405174251495799</v>
      </c>
      <c r="EP48" s="15">
        <v>14.582106563099098</v>
      </c>
    </row>
    <row r="49" spans="1:146">
      <c r="A49" s="12" t="s">
        <v>114</v>
      </c>
      <c r="B49" s="15">
        <v>3.1875522582768134</v>
      </c>
      <c r="C49" s="15">
        <v>13.515619663266738</v>
      </c>
      <c r="D49" s="15">
        <v>26.309337738418417</v>
      </c>
      <c r="E49" s="15">
        <v>11.482392394529159</v>
      </c>
      <c r="F49" s="15">
        <v>12.882631270412864</v>
      </c>
      <c r="G49" s="15">
        <v>16.347027172854123</v>
      </c>
      <c r="H49" s="15">
        <v>7.3404537418974662</v>
      </c>
      <c r="I49" s="15">
        <v>2.4467204856943812</v>
      </c>
      <c r="J49" s="15">
        <v>53.014505216057081</v>
      </c>
      <c r="K49" s="15">
        <v>24.148794722998048</v>
      </c>
      <c r="L49" s="15">
        <v>36.21836942408418</v>
      </c>
      <c r="M49" s="15">
        <v>11.062254554215665</v>
      </c>
      <c r="N49" s="15">
        <v>35.922146188999122</v>
      </c>
      <c r="O49" s="15">
        <v>15.059356387278276</v>
      </c>
      <c r="P49" s="15">
        <v>63.630587905424242</v>
      </c>
      <c r="Q49" s="15">
        <v>23.409223343812293</v>
      </c>
      <c r="R49" s="15">
        <v>53.411857637226618</v>
      </c>
      <c r="S49" s="15">
        <v>11.040352293929679</v>
      </c>
      <c r="T49" s="15">
        <v>3.2601167706387164</v>
      </c>
      <c r="U49" s="15">
        <v>2.1141449849508951</v>
      </c>
      <c r="V49" s="15">
        <v>6.4963889147134948</v>
      </c>
      <c r="W49" s="15">
        <v>9.3582814580282161</v>
      </c>
      <c r="X49" s="15">
        <v>15.4422281968899</v>
      </c>
      <c r="Y49" s="15">
        <v>5.9096482828020518</v>
      </c>
      <c r="Z49" s="15">
        <v>13.73099409818248</v>
      </c>
      <c r="AA49" s="15">
        <v>47.323018013203843</v>
      </c>
      <c r="AB49" s="15">
        <v>35.680401827948579</v>
      </c>
      <c r="AC49" s="15">
        <v>50.968449219624368</v>
      </c>
      <c r="AD49" s="15">
        <v>7.7801348114740776</v>
      </c>
      <c r="AE49" s="15">
        <v>9.003368557660691</v>
      </c>
      <c r="AF49" s="15">
        <v>19.070360533787305</v>
      </c>
      <c r="AG49" s="15">
        <v>9.2531535467528254</v>
      </c>
      <c r="AI49" s="15">
        <v>25.992032862766205</v>
      </c>
      <c r="AJ49" s="15">
        <v>33.09408289980334</v>
      </c>
      <c r="AK49" s="15">
        <v>63.297718277150793</v>
      </c>
      <c r="AL49" s="15">
        <v>105.45438749003583</v>
      </c>
      <c r="AM49" s="15">
        <v>26.565134324220523</v>
      </c>
      <c r="AN49" s="15">
        <v>45.779619610017832</v>
      </c>
      <c r="AO49" s="15">
        <v>38.100425194632251</v>
      </c>
      <c r="AP49" s="15">
        <v>1.5504630866031925</v>
      </c>
      <c r="AQ49" s="15">
        <v>119.77142285590845</v>
      </c>
      <c r="AR49" s="15">
        <v>63.97973144573831</v>
      </c>
      <c r="AS49" s="15">
        <v>58.909420183349653</v>
      </c>
      <c r="AT49" s="15">
        <v>15.031730326880453</v>
      </c>
      <c r="AU49" s="15">
        <v>85.408477967466212</v>
      </c>
      <c r="AV49" s="15">
        <v>14.969344827013732</v>
      </c>
      <c r="AW49" s="15">
        <v>74.22159946684782</v>
      </c>
      <c r="AX49" s="15"/>
      <c r="AY49" s="15">
        <v>62.356378831607607</v>
      </c>
      <c r="AZ49" s="15">
        <v>12.445243046347681</v>
      </c>
      <c r="BA49" s="15">
        <v>5.5845488411562716</v>
      </c>
      <c r="BB49" s="15">
        <v>0.51032292401231283</v>
      </c>
      <c r="BC49" s="15">
        <v>6.2906034568300067</v>
      </c>
      <c r="BD49" s="15">
        <v>8.429694168222257</v>
      </c>
      <c r="BE49" s="15">
        <v>28.535075135759755</v>
      </c>
      <c r="BF49" s="15">
        <v>37.899402713757063</v>
      </c>
      <c r="BG49" s="15">
        <v>28.400952089277173</v>
      </c>
      <c r="BH49" s="15">
        <v>93.148414103240952</v>
      </c>
      <c r="BI49" s="15">
        <v>29.475297073745892</v>
      </c>
      <c r="BJ49" s="15">
        <v>82.560575768675093</v>
      </c>
      <c r="BK49" s="15">
        <v>23.818341463707217</v>
      </c>
      <c r="BL49" s="15">
        <v>27.569744385898165</v>
      </c>
      <c r="BM49" s="15">
        <v>5.8950961616276478</v>
      </c>
      <c r="BN49" s="15">
        <v>53.474500947119502</v>
      </c>
      <c r="BP49" s="15">
        <v>78.153537111610547</v>
      </c>
      <c r="BQ49" s="15">
        <v>66.989282491380337</v>
      </c>
      <c r="BR49" s="15">
        <v>11.585030319385799</v>
      </c>
      <c r="BS49" s="15">
        <v>26.331483320494616</v>
      </c>
      <c r="BT49" s="15">
        <v>39.593370566203369</v>
      </c>
      <c r="BU49" s="15">
        <v>27.385470841264368</v>
      </c>
      <c r="BV49" s="15">
        <v>82.027880082498527</v>
      </c>
      <c r="BW49" s="15">
        <v>32.855309305017776</v>
      </c>
      <c r="BX49" s="15">
        <v>22.473047998560798</v>
      </c>
      <c r="BY49" s="15">
        <v>66.011641937379025</v>
      </c>
      <c r="BZ49" s="15">
        <v>81.554346991350002</v>
      </c>
      <c r="CA49" s="15">
        <v>40.925315257998605</v>
      </c>
      <c r="CB49" s="15">
        <v>82.616526176212929</v>
      </c>
      <c r="CC49" s="15">
        <v>37.319844539743258</v>
      </c>
      <c r="CD49" s="15">
        <v>20.754708145054089</v>
      </c>
      <c r="CE49" s="15">
        <v>180.03712620763685</v>
      </c>
      <c r="CF49" s="15">
        <v>39.701678315939219</v>
      </c>
      <c r="CG49" s="15">
        <v>18.884088047938949</v>
      </c>
      <c r="CH49" s="15">
        <v>16.077280757998693</v>
      </c>
      <c r="CI49" s="15">
        <v>51.230450159829587</v>
      </c>
      <c r="CJ49" s="15">
        <v>39.040307706858776</v>
      </c>
      <c r="CK49" s="15">
        <v>62.821659020397377</v>
      </c>
      <c r="CL49" s="15">
        <v>49.968021730707875</v>
      </c>
      <c r="CM49" s="15">
        <v>14.060978380834904</v>
      </c>
      <c r="CN49" s="15">
        <v>33.457525565715578</v>
      </c>
      <c r="CO49" s="15">
        <v>92.662661693858553</v>
      </c>
      <c r="CP49" s="15">
        <v>29.851733260929631</v>
      </c>
      <c r="CQ49" s="15">
        <v>24.363591966302423</v>
      </c>
      <c r="CR49" s="15">
        <v>52.556067733765296</v>
      </c>
      <c r="CS49" s="15">
        <v>17.006</v>
      </c>
      <c r="CT49" s="15">
        <v>4.5262617128898013</v>
      </c>
      <c r="CU49" s="15">
        <v>28.378338132180104</v>
      </c>
      <c r="CV49" s="37"/>
      <c r="CW49" s="15">
        <v>6.8885261472886823</v>
      </c>
      <c r="CX49" s="15">
        <v>19.602568822512165</v>
      </c>
      <c r="CY49" s="15">
        <v>33.617511865667687</v>
      </c>
      <c r="CZ49" s="15">
        <v>29.767775668928142</v>
      </c>
      <c r="DA49" s="15">
        <v>2.6312791974333583</v>
      </c>
      <c r="DB49" s="15">
        <v>22.203351437493851</v>
      </c>
      <c r="DC49" s="15">
        <v>1.8250710813199766</v>
      </c>
      <c r="DD49" s="15">
        <v>1.2429311063516542</v>
      </c>
      <c r="DE49" s="15">
        <v>88.606542107357896</v>
      </c>
      <c r="DF49" s="15">
        <v>17.753528904725389</v>
      </c>
      <c r="DG49" s="15">
        <v>4.1923930454741578</v>
      </c>
      <c r="DH49" s="15">
        <v>8.5737555367061233</v>
      </c>
      <c r="DI49" s="15">
        <v>10.454451601297848</v>
      </c>
      <c r="DJ49" s="15">
        <v>0.46128320981329418</v>
      </c>
      <c r="DK49" s="15">
        <v>59.143637914838841</v>
      </c>
      <c r="DL49" s="15">
        <v>12.155244594387362</v>
      </c>
      <c r="DM49" s="15">
        <v>38.562107264495481</v>
      </c>
      <c r="DN49" s="15">
        <v>9.1967141001281192</v>
      </c>
      <c r="DO49" s="15">
        <v>0.33169736568701291</v>
      </c>
      <c r="DP49" s="15">
        <v>1.3325741153265347</v>
      </c>
      <c r="DQ49" s="15">
        <v>4.2741225546605293</v>
      </c>
      <c r="DR49" s="15">
        <v>10.929460294408871</v>
      </c>
      <c r="DS49" s="15">
        <v>11.974342340532907</v>
      </c>
      <c r="DT49" s="15">
        <v>8.3240125300266197</v>
      </c>
      <c r="DU49" s="15">
        <v>4.2827322905177168</v>
      </c>
      <c r="DV49" s="15">
        <v>202.92262835628998</v>
      </c>
      <c r="DW49" s="15">
        <v>15.432844855792712</v>
      </c>
      <c r="DX49" s="15">
        <v>25.221978816922046</v>
      </c>
      <c r="DY49" s="15">
        <v>8.9118844372159067</v>
      </c>
      <c r="DZ49" s="15">
        <v>8.5919141228709215</v>
      </c>
      <c r="EA49" s="15">
        <v>10.891658437192515</v>
      </c>
      <c r="EB49" s="15">
        <v>1.5855781870209902</v>
      </c>
      <c r="ED49" s="16">
        <v>38777</v>
      </c>
      <c r="EE49" s="15">
        <v>18.516244583241797</v>
      </c>
      <c r="EF49" s="15">
        <v>67.776719583121803</v>
      </c>
      <c r="EG49" s="15">
        <v>37.443516692265923</v>
      </c>
      <c r="EH49" s="15">
        <v>24.07687557400445</v>
      </c>
      <c r="EI49" s="15">
        <v>147.81335643263398</v>
      </c>
      <c r="EK49" s="16">
        <v>38777</v>
      </c>
      <c r="EL49" s="15">
        <v>2.3754321618162235</v>
      </c>
      <c r="EM49" s="15">
        <v>6.1823554413188573</v>
      </c>
      <c r="EN49" s="15">
        <v>4.352724618073605</v>
      </c>
      <c r="EO49" s="15">
        <v>2.6010440559388299</v>
      </c>
      <c r="EP49" s="15">
        <v>15.511556277147516</v>
      </c>
    </row>
    <row r="50" spans="1:146">
      <c r="A50" s="12" t="s">
        <v>115</v>
      </c>
      <c r="B50" s="15">
        <v>3.3546381118830282</v>
      </c>
      <c r="C50" s="15">
        <v>13.879512089467873</v>
      </c>
      <c r="D50" s="15">
        <v>25.984299592570466</v>
      </c>
      <c r="E50" s="15">
        <v>10.850331574712326</v>
      </c>
      <c r="F50" s="15">
        <v>13.607704909265426</v>
      </c>
      <c r="G50" s="15">
        <v>17.143027417455698</v>
      </c>
      <c r="H50" s="15">
        <v>7.4882410928038299</v>
      </c>
      <c r="I50" s="15">
        <v>2.6270989795638475</v>
      </c>
      <c r="J50" s="15">
        <v>52.454412277068016</v>
      </c>
      <c r="K50" s="15">
        <v>25.998416983416355</v>
      </c>
      <c r="L50" s="15">
        <v>35.692319579694846</v>
      </c>
      <c r="M50" s="15">
        <v>10.856310586998632</v>
      </c>
      <c r="N50" s="15">
        <v>35.555381946704983</v>
      </c>
      <c r="O50" s="15">
        <v>16.728203143874186</v>
      </c>
      <c r="P50" s="15">
        <v>64.906462197079733</v>
      </c>
      <c r="Q50" s="15">
        <v>24.361770775538822</v>
      </c>
      <c r="R50" s="15">
        <v>53.067252284726266</v>
      </c>
      <c r="S50" s="15">
        <v>10.785738764598273</v>
      </c>
      <c r="T50" s="15">
        <v>3.280461609589242</v>
      </c>
      <c r="U50" s="15">
        <v>2.2325465979362744</v>
      </c>
      <c r="V50" s="15">
        <v>6.3711140746995207</v>
      </c>
      <c r="W50" s="15">
        <v>10.09673979619925</v>
      </c>
      <c r="X50" s="15">
        <v>16.618662860347158</v>
      </c>
      <c r="Y50" s="15">
        <v>6.643328838640528</v>
      </c>
      <c r="Z50" s="15">
        <v>13.464195125955209</v>
      </c>
      <c r="AA50" s="15">
        <v>46.15237020064211</v>
      </c>
      <c r="AB50" s="15">
        <v>36.368548573968823</v>
      </c>
      <c r="AC50" s="15">
        <v>49.620784518038818</v>
      </c>
      <c r="AD50" s="15">
        <v>8.8550535902146823</v>
      </c>
      <c r="AE50" s="15">
        <v>10.684406874244321</v>
      </c>
      <c r="AF50" s="15">
        <v>14.19318993689088</v>
      </c>
      <c r="AG50" s="15">
        <v>9.7062992130824117</v>
      </c>
      <c r="AI50" s="15">
        <v>25.103667726347631</v>
      </c>
      <c r="AJ50" s="15">
        <v>33.773822793458606</v>
      </c>
      <c r="AK50" s="15">
        <v>62.390228696242367</v>
      </c>
      <c r="AL50" s="15">
        <v>107.02772404580608</v>
      </c>
      <c r="AM50" s="15">
        <v>27.249411569326728</v>
      </c>
      <c r="AN50" s="15">
        <v>46.085907496807032</v>
      </c>
      <c r="AO50" s="15">
        <v>37.170861802429492</v>
      </c>
      <c r="AP50" s="15">
        <v>1.3698761890127678</v>
      </c>
      <c r="AQ50" s="15">
        <v>123.0776616728438</v>
      </c>
      <c r="AR50" s="15">
        <v>68.532305910153113</v>
      </c>
      <c r="AS50" s="15">
        <v>58.053796591970915</v>
      </c>
      <c r="AT50" s="15">
        <v>15.463127937119374</v>
      </c>
      <c r="AU50" s="15">
        <v>84.075438832538353</v>
      </c>
      <c r="AV50" s="15">
        <v>15.492744800579629</v>
      </c>
      <c r="AW50" s="15">
        <v>76.635262033993328</v>
      </c>
      <c r="AX50" s="15"/>
      <c r="AY50" s="15">
        <v>61.867673183832011</v>
      </c>
      <c r="AZ50" s="15">
        <v>12.395604352292589</v>
      </c>
      <c r="BA50" s="15">
        <v>5.5401160503596545</v>
      </c>
      <c r="BB50" s="15">
        <v>0.54700910064167452</v>
      </c>
      <c r="BC50" s="15">
        <v>6.8270850264813365</v>
      </c>
      <c r="BD50" s="15">
        <v>8.4384164121904082</v>
      </c>
      <c r="BE50" s="15">
        <v>29.458913120626473</v>
      </c>
      <c r="BF50" s="15">
        <v>38.23679347846965</v>
      </c>
      <c r="BG50" s="15">
        <v>27.904650298682366</v>
      </c>
      <c r="BH50" s="15">
        <v>93.283743593976951</v>
      </c>
      <c r="BI50" s="15">
        <v>30.04376964496538</v>
      </c>
      <c r="BJ50" s="15">
        <v>82.675608213716004</v>
      </c>
      <c r="BK50" s="15">
        <v>27.406224421755208</v>
      </c>
      <c r="BL50" s="15">
        <v>28.872201527751781</v>
      </c>
      <c r="BM50" s="15">
        <v>5.957771374568102</v>
      </c>
      <c r="BN50" s="15">
        <v>54.267372427681451</v>
      </c>
      <c r="BP50" s="15">
        <v>76.168608107606389</v>
      </c>
      <c r="BQ50" s="15">
        <v>64.522108996268656</v>
      </c>
      <c r="BR50" s="15">
        <v>10.548292118934496</v>
      </c>
      <c r="BS50" s="15">
        <v>26.142064800757893</v>
      </c>
      <c r="BT50" s="15">
        <v>40.268900573371575</v>
      </c>
      <c r="BU50" s="15">
        <v>27.439199429529516</v>
      </c>
      <c r="BV50" s="15">
        <v>78.471834952823542</v>
      </c>
      <c r="BW50" s="15">
        <v>28.399863733714355</v>
      </c>
      <c r="BX50" s="15">
        <v>22.065980461816597</v>
      </c>
      <c r="BY50" s="15">
        <v>66.07073473336709</v>
      </c>
      <c r="BZ50" s="15">
        <v>80.976705690796393</v>
      </c>
      <c r="CA50" s="15">
        <v>38.944076920371955</v>
      </c>
      <c r="CB50" s="15">
        <v>79.689934592865541</v>
      </c>
      <c r="CC50" s="15">
        <v>37.231857256889704</v>
      </c>
      <c r="CD50" s="15">
        <v>21.742714471370693</v>
      </c>
      <c r="CE50" s="15">
        <v>181.13498765356823</v>
      </c>
      <c r="CF50" s="15">
        <v>39.990243398893469</v>
      </c>
      <c r="CG50" s="15">
        <v>18.785827408342751</v>
      </c>
      <c r="CH50" s="15">
        <v>13.573712891970466</v>
      </c>
      <c r="CI50" s="15">
        <v>50.210261057121286</v>
      </c>
      <c r="CJ50" s="15">
        <v>37.639934558344571</v>
      </c>
      <c r="CK50" s="15">
        <v>60.786254445363582</v>
      </c>
      <c r="CL50" s="15">
        <v>49.750700450366544</v>
      </c>
      <c r="CM50" s="15">
        <v>13.077251091979853</v>
      </c>
      <c r="CN50" s="15">
        <v>30.204259017818341</v>
      </c>
      <c r="CO50" s="15">
        <v>92.686257142283438</v>
      </c>
      <c r="CP50" s="15">
        <v>30.89078597182403</v>
      </c>
      <c r="CQ50" s="15">
        <v>23.986656980953217</v>
      </c>
      <c r="CR50" s="15">
        <v>52.55695049373211</v>
      </c>
      <c r="CS50" s="15">
        <v>16.271000000000001</v>
      </c>
      <c r="CT50" s="15">
        <v>4.6710739088854609</v>
      </c>
      <c r="CU50" s="15">
        <v>29.006583437083027</v>
      </c>
      <c r="CV50" s="37"/>
      <c r="CW50" s="15">
        <v>7.188841934814703</v>
      </c>
      <c r="CX50" s="15">
        <v>20.033348560727323</v>
      </c>
      <c r="CY50" s="15">
        <v>32.243874429639241</v>
      </c>
      <c r="CZ50" s="15">
        <v>29.946181220543764</v>
      </c>
      <c r="DA50" s="15">
        <v>2.3606153118640347</v>
      </c>
      <c r="DB50" s="15">
        <v>21.606211705652267</v>
      </c>
      <c r="DC50" s="15">
        <v>1.827702436276581</v>
      </c>
      <c r="DD50" s="15">
        <v>1.2898126908472283</v>
      </c>
      <c r="DE50" s="15">
        <v>93.819705802472882</v>
      </c>
      <c r="DF50" s="15">
        <v>18.830189454667583</v>
      </c>
      <c r="DG50" s="15">
        <v>4.4890170866509989</v>
      </c>
      <c r="DH50" s="15">
        <v>9.0252985395910788</v>
      </c>
      <c r="DI50" s="15">
        <v>10.542831730518401</v>
      </c>
      <c r="DJ50" s="15">
        <v>0.55140256819850153</v>
      </c>
      <c r="DK50" s="15">
        <v>61.062755911621068</v>
      </c>
      <c r="DL50" s="15">
        <v>12.114044447154223</v>
      </c>
      <c r="DM50" s="15">
        <v>39.996024934276136</v>
      </c>
      <c r="DN50" s="15">
        <v>9.027749352524653</v>
      </c>
      <c r="DO50" s="15">
        <v>0.43324610847404177</v>
      </c>
      <c r="DP50" s="15">
        <v>1.2300820696384249</v>
      </c>
      <c r="DQ50" s="15">
        <v>4.2890592572675077</v>
      </c>
      <c r="DR50" s="15">
        <v>9.5711302641428482</v>
      </c>
      <c r="DS50" s="15">
        <v>12.601413099559826</v>
      </c>
      <c r="DT50" s="15">
        <v>8.0662523866050453</v>
      </c>
      <c r="DU50" s="15">
        <v>4.6596977778559507</v>
      </c>
      <c r="DV50" s="15">
        <v>215.75593209448229</v>
      </c>
      <c r="DW50" s="15">
        <v>17.60551991566939</v>
      </c>
      <c r="DX50" s="15">
        <v>25.119514394298463</v>
      </c>
      <c r="DY50" s="15">
        <v>10.776119198431951</v>
      </c>
      <c r="DZ50" s="15">
        <v>11.127025007642469</v>
      </c>
      <c r="EA50" s="15">
        <v>11.979316233770888</v>
      </c>
      <c r="EB50" s="15">
        <v>1.6643361051281467</v>
      </c>
      <c r="ED50" s="16">
        <v>38869</v>
      </c>
      <c r="EE50" s="15">
        <v>18.302437277883818</v>
      </c>
      <c r="EF50" s="15">
        <v>68.690275698678079</v>
      </c>
      <c r="EG50" s="15">
        <v>36.838255226977729</v>
      </c>
      <c r="EH50" s="15">
        <v>24.607788463932266</v>
      </c>
      <c r="EI50" s="15">
        <v>148.43875666747192</v>
      </c>
      <c r="EK50" s="16">
        <v>38869</v>
      </c>
      <c r="EL50" s="15">
        <v>2.4263396201928469</v>
      </c>
      <c r="EM50" s="15">
        <v>6.4771344357319567</v>
      </c>
      <c r="EN50" s="15">
        <v>4.3474861435801531</v>
      </c>
      <c r="EO50" s="15">
        <v>2.7598001172443341</v>
      </c>
      <c r="EP50" s="15">
        <v>16.010760316749291</v>
      </c>
    </row>
    <row r="51" spans="1:146">
      <c r="A51" s="12" t="s">
        <v>116</v>
      </c>
      <c r="B51" s="15">
        <v>3.5004875160557831</v>
      </c>
      <c r="C51" s="15">
        <v>14.193044198013055</v>
      </c>
      <c r="D51" s="15">
        <v>26.31230295472804</v>
      </c>
      <c r="E51" s="15">
        <v>10.847943950130027</v>
      </c>
      <c r="F51" s="15">
        <v>13.845775518465889</v>
      </c>
      <c r="G51" s="15">
        <v>17.789257649012391</v>
      </c>
      <c r="H51" s="15">
        <v>7.2910477719791258</v>
      </c>
      <c r="I51" s="15">
        <v>2.770688442207573</v>
      </c>
      <c r="J51" s="15">
        <v>51.763913155364129</v>
      </c>
      <c r="K51" s="15">
        <v>26.471390100329273</v>
      </c>
      <c r="L51" s="15">
        <v>37.078008241112634</v>
      </c>
      <c r="M51" s="15">
        <v>10.718140845997382</v>
      </c>
      <c r="N51" s="15">
        <v>35.605724951906168</v>
      </c>
      <c r="O51" s="15">
        <v>17.639839262722372</v>
      </c>
      <c r="P51" s="15">
        <v>65.544797767123853</v>
      </c>
      <c r="Q51" s="15">
        <v>25.302887984455012</v>
      </c>
      <c r="R51" s="15">
        <v>53.112275524596114</v>
      </c>
      <c r="S51" s="15">
        <v>11.357677809894014</v>
      </c>
      <c r="T51" s="15">
        <v>3.2957995939148574</v>
      </c>
      <c r="U51" s="15">
        <v>2.3492260467356263</v>
      </c>
      <c r="V51" s="15">
        <v>6.3667293086375754</v>
      </c>
      <c r="W51" s="15">
        <v>9.8144148569363026</v>
      </c>
      <c r="X51" s="15">
        <v>17.611392504757983</v>
      </c>
      <c r="Y51" s="15">
        <v>7.4373245209921865</v>
      </c>
      <c r="Z51" s="15">
        <v>13.492377437099982</v>
      </c>
      <c r="AA51" s="15">
        <v>45.248919907812429</v>
      </c>
      <c r="AB51" s="15">
        <v>38.256708915930659</v>
      </c>
      <c r="AC51" s="15">
        <v>50.248814997897007</v>
      </c>
      <c r="AD51" s="15">
        <v>8.7697248798624479</v>
      </c>
      <c r="AE51" s="15">
        <v>12.921743602330569</v>
      </c>
      <c r="AF51" s="15">
        <v>14.670328234582525</v>
      </c>
      <c r="AG51" s="15">
        <v>9.9685273800770453</v>
      </c>
      <c r="AI51" s="15">
        <v>24.305034433112631</v>
      </c>
      <c r="AJ51" s="15">
        <v>34.254604967231643</v>
      </c>
      <c r="AK51" s="15">
        <v>61.688792412782547</v>
      </c>
      <c r="AL51" s="15">
        <v>105.69577924692759</v>
      </c>
      <c r="AM51" s="15">
        <v>27.291214132593595</v>
      </c>
      <c r="AN51" s="15">
        <v>45.32847607454282</v>
      </c>
      <c r="AO51" s="15">
        <v>35.696951109791868</v>
      </c>
      <c r="AP51" s="15">
        <v>1.2041160934683415</v>
      </c>
      <c r="AQ51" s="15">
        <v>123.61288312814054</v>
      </c>
      <c r="AR51" s="15">
        <v>67.740431947807252</v>
      </c>
      <c r="AS51" s="15">
        <v>60.307628470566812</v>
      </c>
      <c r="AT51" s="15">
        <v>15.252905418243266</v>
      </c>
      <c r="AU51" s="15">
        <v>83.473160357537935</v>
      </c>
      <c r="AV51" s="15">
        <v>14.95869941612953</v>
      </c>
      <c r="AW51" s="15">
        <v>78.766460321069047</v>
      </c>
      <c r="AX51" s="15"/>
      <c r="AY51" s="15">
        <v>60.263928903175639</v>
      </c>
      <c r="AZ51" s="15">
        <v>12.615063023416118</v>
      </c>
      <c r="BA51" s="15">
        <v>5.4975570491109673</v>
      </c>
      <c r="BB51" s="15">
        <v>0.5950201944538942</v>
      </c>
      <c r="BC51" s="15">
        <v>7.101422357733405</v>
      </c>
      <c r="BD51" s="15">
        <v>7.8176252838597771</v>
      </c>
      <c r="BE51" s="15">
        <v>30.699779215694985</v>
      </c>
      <c r="BF51" s="15">
        <v>37.225084701495241</v>
      </c>
      <c r="BG51" s="15">
        <v>27.836156873682022</v>
      </c>
      <c r="BH51" s="15">
        <v>91.194939853391702</v>
      </c>
      <c r="BI51" s="15">
        <v>31.603563934013888</v>
      </c>
      <c r="BJ51" s="15">
        <v>81.099245236332138</v>
      </c>
      <c r="BK51" s="15">
        <v>26.95242014486438</v>
      </c>
      <c r="BL51" s="15">
        <v>30.609378170851571</v>
      </c>
      <c r="BM51" s="15">
        <v>6.244012641177175</v>
      </c>
      <c r="BN51" s="15">
        <v>55.171400846008531</v>
      </c>
      <c r="BP51" s="15">
        <v>72.172477491586349</v>
      </c>
      <c r="BQ51" s="15">
        <v>64.675442842512027</v>
      </c>
      <c r="BR51" s="15">
        <v>10.03366714599278</v>
      </c>
      <c r="BS51" s="15">
        <v>25.949961327991531</v>
      </c>
      <c r="BT51" s="15">
        <v>37.928808581279533</v>
      </c>
      <c r="BU51" s="15">
        <v>27.186163746985279</v>
      </c>
      <c r="BV51" s="15">
        <v>74.62220661046436</v>
      </c>
      <c r="BW51" s="15">
        <v>24.31022548505657</v>
      </c>
      <c r="BX51" s="15">
        <v>24.165617000528218</v>
      </c>
      <c r="BY51" s="15">
        <v>66.38767986115829</v>
      </c>
      <c r="BZ51" s="15">
        <v>79.785071556001199</v>
      </c>
      <c r="CA51" s="15">
        <v>36.965094745380014</v>
      </c>
      <c r="CB51" s="15">
        <v>78.25658806815747</v>
      </c>
      <c r="CC51" s="15">
        <v>37.147040942891117</v>
      </c>
      <c r="CD51" s="15">
        <v>22.481387180245093</v>
      </c>
      <c r="CE51" s="15">
        <v>182.21967516135871</v>
      </c>
      <c r="CF51" s="15">
        <v>39.986920683052688</v>
      </c>
      <c r="CG51" s="15">
        <v>19.950759948958666</v>
      </c>
      <c r="CH51" s="15">
        <v>11.365811414918376</v>
      </c>
      <c r="CI51" s="15">
        <v>49.268119451025306</v>
      </c>
      <c r="CJ51" s="15">
        <v>36.121717080239094</v>
      </c>
      <c r="CK51" s="15">
        <v>59.083142811156684</v>
      </c>
      <c r="CL51" s="15">
        <v>49.270221275706113</v>
      </c>
      <c r="CM51" s="15">
        <v>10.318709780392782</v>
      </c>
      <c r="CN51" s="15">
        <v>27.631470356383623</v>
      </c>
      <c r="CO51" s="15">
        <v>91.86900603704278</v>
      </c>
      <c r="CP51" s="15">
        <v>31.163602395780014</v>
      </c>
      <c r="CQ51" s="15">
        <v>23.839211721708661</v>
      </c>
      <c r="CR51" s="15">
        <v>49.71863042149841</v>
      </c>
      <c r="CS51" s="15">
        <v>15.536000000000001</v>
      </c>
      <c r="CT51" s="15">
        <v>4.8016953349272713</v>
      </c>
      <c r="CU51" s="15">
        <v>29.123977290169933</v>
      </c>
      <c r="CV51" s="37"/>
      <c r="CW51" s="15">
        <v>7.685004790759832</v>
      </c>
      <c r="CX51" s="15">
        <v>20.158804777807308</v>
      </c>
      <c r="CY51" s="15">
        <v>30.618081865555329</v>
      </c>
      <c r="CZ51" s="15">
        <v>30.282756425915345</v>
      </c>
      <c r="DA51" s="15">
        <v>1.6822627093086122</v>
      </c>
      <c r="DB51" s="15">
        <v>22.492822981375404</v>
      </c>
      <c r="DC51" s="15">
        <v>1.8969038538739464</v>
      </c>
      <c r="DD51" s="15">
        <v>1.3379876635935426</v>
      </c>
      <c r="DE51" s="15">
        <v>102.29347791637886</v>
      </c>
      <c r="DF51" s="15">
        <v>19.648112834527463</v>
      </c>
      <c r="DG51" s="15">
        <v>4.676995576442696</v>
      </c>
      <c r="DH51" s="15">
        <v>9.0071139342448259</v>
      </c>
      <c r="DI51" s="15">
        <v>10.624998554333178</v>
      </c>
      <c r="DJ51" s="15">
        <v>0.50845243403962126</v>
      </c>
      <c r="DK51" s="15">
        <v>62.310960805818425</v>
      </c>
      <c r="DL51" s="15">
        <v>12.333717160086056</v>
      </c>
      <c r="DM51" s="15">
        <v>41.035856443109033</v>
      </c>
      <c r="DN51" s="15">
        <v>8.0832469658004751</v>
      </c>
      <c r="DO51" s="15">
        <v>0.57679055452613948</v>
      </c>
      <c r="DP51" s="15">
        <v>1.2038992555390524</v>
      </c>
      <c r="DQ51" s="15">
        <v>3.3341107136388333</v>
      </c>
      <c r="DR51" s="15">
        <v>9.1682630526907953</v>
      </c>
      <c r="DS51" s="15">
        <v>13.902173586674923</v>
      </c>
      <c r="DT51" s="15">
        <v>7.9175052416985272</v>
      </c>
      <c r="DU51" s="15">
        <v>4.4093509793933254</v>
      </c>
      <c r="DV51" s="15">
        <v>209.31158867968645</v>
      </c>
      <c r="DW51" s="15">
        <v>19.87209314542941</v>
      </c>
      <c r="DX51" s="15">
        <v>26.251179282635832</v>
      </c>
      <c r="DY51" s="15">
        <v>9.3146829709424424</v>
      </c>
      <c r="DZ51" s="15">
        <v>12.512896470972366</v>
      </c>
      <c r="EA51" s="15">
        <v>12.624548200569524</v>
      </c>
      <c r="EB51" s="15">
        <v>1.5181212164322428</v>
      </c>
      <c r="ED51" s="16">
        <v>38961</v>
      </c>
      <c r="EE51" s="15">
        <v>18.580344530902387</v>
      </c>
      <c r="EF51" s="15">
        <v>68.342629022769046</v>
      </c>
      <c r="EG51" s="15">
        <v>36.197096525792155</v>
      </c>
      <c r="EH51" s="15">
        <v>24.844583371329879</v>
      </c>
      <c r="EI51" s="15">
        <v>147.96465345079346</v>
      </c>
      <c r="EK51" s="16">
        <v>38961</v>
      </c>
      <c r="EL51" s="15">
        <v>2.5478738151242588</v>
      </c>
      <c r="EM51" s="15">
        <v>6.7444805364452378</v>
      </c>
      <c r="EN51" s="15">
        <v>4.4532726395479045</v>
      </c>
      <c r="EO51" s="15">
        <v>2.8806324397292951</v>
      </c>
      <c r="EP51" s="15">
        <v>16.626259430846694</v>
      </c>
    </row>
    <row r="52" spans="1:146">
      <c r="A52" s="12" t="s">
        <v>117</v>
      </c>
      <c r="B52" s="15">
        <v>3.7716438904191292</v>
      </c>
      <c r="C52" s="15">
        <v>14.834007761107308</v>
      </c>
      <c r="D52" s="15">
        <v>26.392439447758246</v>
      </c>
      <c r="E52" s="15">
        <v>10.81417800431556</v>
      </c>
      <c r="F52" s="15">
        <v>14.248288404441263</v>
      </c>
      <c r="G52" s="15">
        <v>18.71901092107041</v>
      </c>
      <c r="H52" s="15">
        <v>7.2212075088787406</v>
      </c>
      <c r="I52" s="15">
        <v>2.9039508312219584</v>
      </c>
      <c r="J52" s="15">
        <v>51.674591180242551</v>
      </c>
      <c r="K52" s="15">
        <v>26.15123969169052</v>
      </c>
      <c r="L52" s="15">
        <v>37.125396107736719</v>
      </c>
      <c r="M52" s="15">
        <v>10.875847040750994</v>
      </c>
      <c r="N52" s="15">
        <v>34.82314102890507</v>
      </c>
      <c r="O52" s="15">
        <v>17.93338534413428</v>
      </c>
      <c r="P52" s="15">
        <v>67.590386947513508</v>
      </c>
      <c r="Q52" s="15">
        <v>26.232779481309677</v>
      </c>
      <c r="R52" s="15">
        <v>53.219644856822903</v>
      </c>
      <c r="S52" s="15">
        <v>11.510878691359315</v>
      </c>
      <c r="T52" s="15">
        <v>3.3133234695197094</v>
      </c>
      <c r="U52" s="15">
        <v>2.4582797911164449</v>
      </c>
      <c r="V52" s="15">
        <v>6.318078836234128</v>
      </c>
      <c r="W52" s="15">
        <v>9.8227208070472862</v>
      </c>
      <c r="X52" s="15">
        <v>18.336419843336767</v>
      </c>
      <c r="Y52" s="15">
        <v>8.1489558185704496</v>
      </c>
      <c r="Z52" s="15">
        <v>13.536749437297155</v>
      </c>
      <c r="AA52" s="15">
        <v>44.624633932760503</v>
      </c>
      <c r="AB52" s="15">
        <v>39.116734334764899</v>
      </c>
      <c r="AC52" s="15">
        <v>50.688792430675555</v>
      </c>
      <c r="AD52" s="15">
        <v>8.9337790522537706</v>
      </c>
      <c r="AE52" s="15">
        <v>15.085850094367043</v>
      </c>
      <c r="AF52" s="15">
        <v>13.245672210665255</v>
      </c>
      <c r="AG52" s="15">
        <v>10.198298267173927</v>
      </c>
      <c r="AI52" s="15">
        <v>23.547446493064438</v>
      </c>
      <c r="AJ52" s="15">
        <v>35.081989665691346</v>
      </c>
      <c r="AK52" s="15">
        <v>61.278151179197828</v>
      </c>
      <c r="AL52" s="15">
        <v>103.36877074897977</v>
      </c>
      <c r="AM52" s="15">
        <v>27.497508667384693</v>
      </c>
      <c r="AN52" s="15">
        <v>45.93544783865557</v>
      </c>
      <c r="AO52" s="15">
        <v>35.709639617241955</v>
      </c>
      <c r="AP52" s="15">
        <v>1.8725087858285028</v>
      </c>
      <c r="AQ52" s="15">
        <v>124.61173431105955</v>
      </c>
      <c r="AR52" s="15">
        <v>67.083866493426598</v>
      </c>
      <c r="AS52" s="15">
        <v>60.384705152674293</v>
      </c>
      <c r="AT52" s="15">
        <v>15.59678003570261</v>
      </c>
      <c r="AU52" s="15">
        <v>86.727090652952455</v>
      </c>
      <c r="AV52" s="15">
        <v>15.146169967216753</v>
      </c>
      <c r="AW52" s="15">
        <v>80.113811584409916</v>
      </c>
      <c r="AX52" s="15"/>
      <c r="AY52" s="15">
        <v>60.201247800351936</v>
      </c>
      <c r="AZ52" s="15">
        <v>13.261643929350935</v>
      </c>
      <c r="BA52" s="15">
        <v>5.3699776704936202</v>
      </c>
      <c r="BB52" s="15">
        <v>0.62770829685993457</v>
      </c>
      <c r="BC52" s="15">
        <v>7.6904309061547362</v>
      </c>
      <c r="BD52" s="15">
        <v>7.4933655419290552</v>
      </c>
      <c r="BE52" s="15">
        <v>31.568537197918516</v>
      </c>
      <c r="BF52" s="15">
        <v>39.864073103076173</v>
      </c>
      <c r="BG52" s="15">
        <v>28.577369604198683</v>
      </c>
      <c r="BH52" s="15">
        <v>88.191928482021424</v>
      </c>
      <c r="BI52" s="15">
        <v>32.31402411418081</v>
      </c>
      <c r="BJ52" s="15">
        <v>79.279743314917283</v>
      </c>
      <c r="BK52" s="15">
        <v>27.103449066260932</v>
      </c>
      <c r="BL52" s="15">
        <v>32.944192882116553</v>
      </c>
      <c r="BM52" s="15">
        <v>8.2188110055450032</v>
      </c>
      <c r="BN52" s="15">
        <v>56.475820919125034</v>
      </c>
      <c r="BP52" s="15">
        <v>71.591539752981561</v>
      </c>
      <c r="BQ52" s="15">
        <v>64.598808856793056</v>
      </c>
      <c r="BR52" s="15">
        <v>9.6285983544023086</v>
      </c>
      <c r="BS52" s="15">
        <v>25.586449050645165</v>
      </c>
      <c r="BT52" s="15">
        <v>37.020463413547581</v>
      </c>
      <c r="BU52" s="15">
        <v>27.158802576467462</v>
      </c>
      <c r="BV52" s="15">
        <v>70.785768645357678</v>
      </c>
      <c r="BW52" s="15">
        <v>20.543120004696526</v>
      </c>
      <c r="BX52" s="15">
        <v>21.758177725509391</v>
      </c>
      <c r="BY52" s="15">
        <v>64.771393438959819</v>
      </c>
      <c r="BZ52" s="15">
        <v>78.472220344897153</v>
      </c>
      <c r="CA52" s="15">
        <v>35.616734327132065</v>
      </c>
      <c r="CB52" s="15">
        <v>77.758683119190266</v>
      </c>
      <c r="CC52" s="15">
        <v>37.065227214368498</v>
      </c>
      <c r="CD52" s="15">
        <v>21.793476839483631</v>
      </c>
      <c r="CE52" s="15">
        <v>183.29142444049521</v>
      </c>
      <c r="CF52" s="15">
        <v>38.74980003199488</v>
      </c>
      <c r="CG52" s="15">
        <v>19.422153329586081</v>
      </c>
      <c r="CH52" s="15">
        <v>9.4041202402820048</v>
      </c>
      <c r="CI52" s="15">
        <v>48.395399013431657</v>
      </c>
      <c r="CJ52" s="15">
        <v>34.940310288704012</v>
      </c>
      <c r="CK52" s="15">
        <v>57.188542347761995</v>
      </c>
      <c r="CL52" s="15">
        <v>48.067811728713096</v>
      </c>
      <c r="CM52" s="15">
        <v>10.143328514211797</v>
      </c>
      <c r="CN52" s="15">
        <v>25.83239992320178</v>
      </c>
      <c r="CO52" s="15">
        <v>87.415332394981675</v>
      </c>
      <c r="CP52" s="15">
        <v>29.970684206894067</v>
      </c>
      <c r="CQ52" s="15">
        <v>23.260573832196673</v>
      </c>
      <c r="CR52" s="15">
        <v>47.453424575747725</v>
      </c>
      <c r="CS52" s="15">
        <v>14.801</v>
      </c>
      <c r="CT52" s="15">
        <v>4.920114482477544</v>
      </c>
      <c r="CU52" s="15">
        <v>29.266672169980616</v>
      </c>
      <c r="CV52" s="37"/>
      <c r="CW52" s="15">
        <v>7.6178827470832644</v>
      </c>
      <c r="CX52" s="15">
        <v>20.619063636929589</v>
      </c>
      <c r="CY52" s="15">
        <v>29.737821306756111</v>
      </c>
      <c r="CZ52" s="15">
        <v>29.636041014680654</v>
      </c>
      <c r="DA52" s="15">
        <v>1.5095286646069344</v>
      </c>
      <c r="DB52" s="15">
        <v>18.678045294804299</v>
      </c>
      <c r="DC52" s="15">
        <v>1.9468480593607302</v>
      </c>
      <c r="DD52" s="15">
        <v>1.3826911948472371</v>
      </c>
      <c r="DE52" s="15">
        <v>96.26016741255539</v>
      </c>
      <c r="DF52" s="15">
        <v>20.282264318593466</v>
      </c>
      <c r="DG52" s="15">
        <v>4.6697005694602138</v>
      </c>
      <c r="DH52" s="15">
        <v>9.8159038214095204</v>
      </c>
      <c r="DI52" s="15">
        <v>11.048842488005048</v>
      </c>
      <c r="DJ52" s="15">
        <v>0.41525859837680601</v>
      </c>
      <c r="DK52" s="15">
        <v>63.105817440223582</v>
      </c>
      <c r="DL52" s="15">
        <v>11.955924877255338</v>
      </c>
      <c r="DM52" s="15">
        <v>39.491672452407613</v>
      </c>
      <c r="DN52" s="15">
        <v>8.1278619369970269</v>
      </c>
      <c r="DO52" s="15">
        <v>0.59788541974325637</v>
      </c>
      <c r="DP52" s="15">
        <v>1.1548443304329172</v>
      </c>
      <c r="DQ52" s="15">
        <v>3.8873148012322143</v>
      </c>
      <c r="DR52" s="15">
        <v>10.048542008852261</v>
      </c>
      <c r="DS52" s="15">
        <v>13.135321115887013</v>
      </c>
      <c r="DT52" s="15">
        <v>8.2073729792547212</v>
      </c>
      <c r="DU52" s="15">
        <v>5.8770300341978805</v>
      </c>
      <c r="DV52" s="15">
        <v>197.07730323832948</v>
      </c>
      <c r="DW52" s="15">
        <v>19.395870127926109</v>
      </c>
      <c r="DX52" s="15">
        <v>28.301235262439402</v>
      </c>
      <c r="DY52" s="15">
        <v>8.9727735486275488</v>
      </c>
      <c r="DZ52" s="15">
        <v>14.496409011414297</v>
      </c>
      <c r="EA52" s="15">
        <v>17.321878646857861</v>
      </c>
      <c r="EB52" s="15">
        <v>2.3648596654942216</v>
      </c>
      <c r="ED52" s="16">
        <v>39052</v>
      </c>
      <c r="EE52" s="15">
        <v>18.785108483382981</v>
      </c>
      <c r="EF52" s="15">
        <v>67.743867582270951</v>
      </c>
      <c r="EG52" s="15">
        <v>35.441692578090844</v>
      </c>
      <c r="EH52" s="15">
        <v>24.5586560026954</v>
      </c>
      <c r="EI52" s="15">
        <v>146.52932464644016</v>
      </c>
      <c r="EK52" s="16">
        <v>39052</v>
      </c>
      <c r="EL52" s="15">
        <v>2.7339575772779887</v>
      </c>
      <c r="EM52" s="15">
        <v>7.1415393370906823</v>
      </c>
      <c r="EN52" s="15">
        <v>4.6277370540231884</v>
      </c>
      <c r="EO52" s="15">
        <v>3.0121412432504679</v>
      </c>
      <c r="EP52" s="15">
        <v>17.515375211642329</v>
      </c>
    </row>
    <row r="53" spans="1:146">
      <c r="A53" s="12" t="s">
        <v>118</v>
      </c>
      <c r="B53" s="15">
        <v>3.9764353032652067</v>
      </c>
      <c r="C53" s="15">
        <v>14.89216412913521</v>
      </c>
      <c r="D53" s="15">
        <v>26.731260270879908</v>
      </c>
      <c r="E53" s="15">
        <v>18.38898670218444</v>
      </c>
      <c r="F53" s="15">
        <v>14.662778506893948</v>
      </c>
      <c r="G53" s="15">
        <v>19.212457099556683</v>
      </c>
      <c r="H53" s="15">
        <v>7.0509174869364433</v>
      </c>
      <c r="I53" s="15">
        <v>3.269210407390112</v>
      </c>
      <c r="J53" s="15">
        <v>50.850871069207052</v>
      </c>
      <c r="K53" s="15">
        <v>26.327521540208757</v>
      </c>
      <c r="L53" s="15">
        <v>39.30197824582266</v>
      </c>
      <c r="M53" s="15">
        <v>10.548575284508329</v>
      </c>
      <c r="N53" s="15">
        <v>34.324825232579954</v>
      </c>
      <c r="O53" s="15">
        <v>18.263805959256246</v>
      </c>
      <c r="P53" s="15">
        <v>67.738982083860691</v>
      </c>
      <c r="Q53" s="15">
        <v>26.763876700432039</v>
      </c>
      <c r="R53" s="15">
        <v>52.96665741885041</v>
      </c>
      <c r="S53" s="15">
        <v>11.821778106155929</v>
      </c>
      <c r="T53" s="15">
        <v>3.9828612196282345</v>
      </c>
      <c r="U53" s="15">
        <v>2.4774618533719086</v>
      </c>
      <c r="V53" s="15">
        <v>6.5921161184374952</v>
      </c>
      <c r="W53" s="15">
        <v>10.027492759548943</v>
      </c>
      <c r="X53" s="15">
        <v>19.257487402092512</v>
      </c>
      <c r="Y53" s="15">
        <v>8.5254811814593765</v>
      </c>
      <c r="Z53" s="15">
        <v>13.703230023731367</v>
      </c>
      <c r="AA53" s="15">
        <v>43.713647119400612</v>
      </c>
      <c r="AB53" s="15">
        <v>39.536520269199379</v>
      </c>
      <c r="AC53" s="15">
        <v>50.334532924343378</v>
      </c>
      <c r="AD53" s="15">
        <v>8.9666754255190106</v>
      </c>
      <c r="AE53" s="15">
        <v>16.172145673728856</v>
      </c>
      <c r="AF53" s="15">
        <v>14.628898138427319</v>
      </c>
      <c r="AG53" s="15">
        <v>11.126665973604394</v>
      </c>
      <c r="AI53" s="15">
        <v>22.770275334821804</v>
      </c>
      <c r="AJ53" s="15">
        <v>33.230153747904268</v>
      </c>
      <c r="AK53" s="15">
        <v>61.155082901380233</v>
      </c>
      <c r="AL53" s="15">
        <v>98.182428549457157</v>
      </c>
      <c r="AM53" s="15">
        <v>27.111072628415936</v>
      </c>
      <c r="AN53" s="15">
        <v>46.02268296122989</v>
      </c>
      <c r="AO53" s="15">
        <v>33.764471256908664</v>
      </c>
      <c r="AP53" s="15">
        <v>1.578636902747325</v>
      </c>
      <c r="AQ53" s="15">
        <v>127.81630022407514</v>
      </c>
      <c r="AR53" s="15">
        <v>66.827540773886653</v>
      </c>
      <c r="AS53" s="15">
        <v>63.92493056245803</v>
      </c>
      <c r="AT53" s="15">
        <v>15.166017944372168</v>
      </c>
      <c r="AU53" s="15">
        <v>89.627200165738586</v>
      </c>
      <c r="AV53" s="15">
        <v>15.251258491871809</v>
      </c>
      <c r="AW53" s="15">
        <v>81.99309597665362</v>
      </c>
      <c r="AX53" s="15"/>
      <c r="AY53" s="15">
        <v>59.17078614845267</v>
      </c>
      <c r="AZ53" s="15">
        <v>13.784696201512869</v>
      </c>
      <c r="BA53" s="15">
        <v>6.1211231979297525</v>
      </c>
      <c r="BB53" s="15">
        <v>0.66363330186529379</v>
      </c>
      <c r="BC53" s="15">
        <v>7.5660691824022583</v>
      </c>
      <c r="BD53" s="15">
        <v>7.2074430991444167</v>
      </c>
      <c r="BE53" s="15">
        <v>31.545948648217376</v>
      </c>
      <c r="BF53" s="15">
        <v>40.815818183637994</v>
      </c>
      <c r="BG53" s="15">
        <v>29.709823648946294</v>
      </c>
      <c r="BH53" s="15">
        <v>89.44509946361309</v>
      </c>
      <c r="BI53" s="15">
        <v>32.660805946529578</v>
      </c>
      <c r="BJ53" s="15">
        <v>76.66252628506416</v>
      </c>
      <c r="BK53" s="15">
        <v>26.496965580475976</v>
      </c>
      <c r="BL53" s="15">
        <v>34.336231301033521</v>
      </c>
      <c r="BM53" s="15">
        <v>7.9210740879170469</v>
      </c>
      <c r="BN53" s="15">
        <v>60.904510255007075</v>
      </c>
      <c r="BP53" s="15">
        <v>68.959287766587622</v>
      </c>
      <c r="BQ53" s="15">
        <v>64.492200805677456</v>
      </c>
      <c r="BR53" s="15">
        <v>9.3534924412126461</v>
      </c>
      <c r="BS53" s="15">
        <v>26.939929565713328</v>
      </c>
      <c r="BT53" s="15">
        <v>35.525896517302009</v>
      </c>
      <c r="BU53" s="15">
        <v>26.820596637656148</v>
      </c>
      <c r="BV53" s="15">
        <v>69.009174869364443</v>
      </c>
      <c r="BW53" s="15">
        <v>21.924672773557301</v>
      </c>
      <c r="BX53" s="15">
        <v>21.135945887293079</v>
      </c>
      <c r="BY53" s="15">
        <v>65.231532195062115</v>
      </c>
      <c r="BZ53" s="15">
        <v>77.015112714884594</v>
      </c>
      <c r="CA53" s="15">
        <v>34.781653964964285</v>
      </c>
      <c r="CB53" s="15">
        <v>76.540710940146525</v>
      </c>
      <c r="CC53" s="15">
        <v>36.267125839922556</v>
      </c>
      <c r="CD53" s="15">
        <v>22.242860176151172</v>
      </c>
      <c r="CE53" s="15">
        <v>179.46995416861279</v>
      </c>
      <c r="CF53" s="15">
        <v>39.409253701228273</v>
      </c>
      <c r="CG53" s="15">
        <v>19.877432709759052</v>
      </c>
      <c r="CH53" s="15">
        <v>9.0470009180233895</v>
      </c>
      <c r="CI53" s="15">
        <v>48.037428184316092</v>
      </c>
      <c r="CJ53" s="15">
        <v>34.159993338001257</v>
      </c>
      <c r="CK53" s="15">
        <v>55.363637339780659</v>
      </c>
      <c r="CL53" s="15">
        <v>48.152730176984683</v>
      </c>
      <c r="CM53" s="15">
        <v>9.8711844954309029</v>
      </c>
      <c r="CN53" s="15">
        <v>24.168833752540106</v>
      </c>
      <c r="CO53" s="15">
        <v>86.523750412006166</v>
      </c>
      <c r="CP53" s="15">
        <v>27.757345882793658</v>
      </c>
      <c r="CQ53" s="15">
        <v>24.065900768243065</v>
      </c>
      <c r="CR53" s="15">
        <v>47.034454847323644</v>
      </c>
      <c r="CS53" s="15">
        <v>14.1675</v>
      </c>
      <c r="CT53" s="15">
        <v>5.9634337137141875</v>
      </c>
      <c r="CU53" s="15">
        <v>30.077661619460915</v>
      </c>
      <c r="CV53" s="37"/>
      <c r="CW53" s="15">
        <v>8.6993473364966967</v>
      </c>
      <c r="CX53" s="15">
        <v>21.406999830692712</v>
      </c>
      <c r="CY53" s="15">
        <v>28.590061806743606</v>
      </c>
      <c r="CZ53" s="15">
        <v>32.889074826517557</v>
      </c>
      <c r="DA53" s="15">
        <v>2.0371708969480156</v>
      </c>
      <c r="DB53" s="15">
        <v>21.879059638878971</v>
      </c>
      <c r="DC53" s="15">
        <v>1.8561420828776276</v>
      </c>
      <c r="DD53" s="15">
        <v>1.3207729158732389</v>
      </c>
      <c r="DE53" s="15">
        <v>94.921576317585334</v>
      </c>
      <c r="DF53" s="15">
        <v>16.087410722000048</v>
      </c>
      <c r="DG53" s="15">
        <v>5.3660497506231994</v>
      </c>
      <c r="DH53" s="15">
        <v>10.172638339141166</v>
      </c>
      <c r="DI53" s="15">
        <v>10.904282899096465</v>
      </c>
      <c r="DJ53" s="15">
        <v>0.49834470480989101</v>
      </c>
      <c r="DK53" s="15">
        <v>64.18055441683714</v>
      </c>
      <c r="DL53" s="15">
        <v>11.802647711349838</v>
      </c>
      <c r="DM53" s="15">
        <v>43.036021085021062</v>
      </c>
      <c r="DN53" s="15">
        <v>8.3831055566943355</v>
      </c>
      <c r="DO53" s="15">
        <v>0.6083091998139003</v>
      </c>
      <c r="DP53" s="15">
        <v>1.2306780252121705</v>
      </c>
      <c r="DQ53" s="15">
        <v>4.1642138501594115</v>
      </c>
      <c r="DR53" s="15">
        <v>9.6417232813410401</v>
      </c>
      <c r="DS53" s="15">
        <v>13.971200778949418</v>
      </c>
      <c r="DT53" s="15">
        <v>9.4678930440962077</v>
      </c>
      <c r="DU53" s="15">
        <v>6.1061197084026082</v>
      </c>
      <c r="DV53" s="15">
        <v>203.32031481369125</v>
      </c>
      <c r="DW53" s="15">
        <v>20.215544005057243</v>
      </c>
      <c r="DX53" s="15">
        <v>33.20479321831008</v>
      </c>
      <c r="DY53" s="15">
        <v>8.2486138083692087</v>
      </c>
      <c r="DZ53" s="15">
        <v>17.393708368507983</v>
      </c>
      <c r="EA53" s="15">
        <v>18.058196038693154</v>
      </c>
      <c r="EB53" s="15">
        <v>2.3681141254884701</v>
      </c>
      <c r="ED53" s="16">
        <v>39142</v>
      </c>
      <c r="EE53" s="15">
        <v>22.157598955132446</v>
      </c>
      <c r="EF53" s="15">
        <v>65.991837389426209</v>
      </c>
      <c r="EG53" s="15">
        <v>35.692443199155306</v>
      </c>
      <c r="EH53" s="15">
        <v>26.350768639234925</v>
      </c>
      <c r="EI53" s="15">
        <v>150.19264818294889</v>
      </c>
      <c r="EK53" s="16">
        <v>39142</v>
      </c>
      <c r="EL53" s="15">
        <v>3.0808560351647394</v>
      </c>
      <c r="EM53" s="15">
        <v>7.3445828008364513</v>
      </c>
      <c r="EN53" s="15">
        <v>4.8344529230313524</v>
      </c>
      <c r="EO53" s="15">
        <v>3.2916026663309319</v>
      </c>
      <c r="EP53" s="15">
        <v>18.551494425363476</v>
      </c>
    </row>
    <row r="54" spans="1:146">
      <c r="A54" s="12" t="s">
        <v>119</v>
      </c>
      <c r="B54" s="15">
        <v>4.145586426515627</v>
      </c>
      <c r="C54" s="15">
        <v>15.180789979811911</v>
      </c>
      <c r="D54" s="15">
        <v>27.258923291074243</v>
      </c>
      <c r="E54" s="15">
        <v>18.922935828416669</v>
      </c>
      <c r="F54" s="15">
        <v>15.333533306210008</v>
      </c>
      <c r="G54" s="15">
        <v>20.140193716521193</v>
      </c>
      <c r="H54" s="15">
        <v>7.0004671805652885</v>
      </c>
      <c r="I54" s="15">
        <v>3.6121115472960352</v>
      </c>
      <c r="J54" s="15">
        <v>50.767679463034902</v>
      </c>
      <c r="K54" s="15">
        <v>27.257037864684282</v>
      </c>
      <c r="L54" s="15">
        <v>43.832020724958383</v>
      </c>
      <c r="M54" s="15">
        <v>10.85003451990343</v>
      </c>
      <c r="N54" s="15">
        <v>35.067453660671859</v>
      </c>
      <c r="O54" s="15">
        <v>18.114815778806229</v>
      </c>
      <c r="P54" s="15">
        <v>68.334331339430349</v>
      </c>
      <c r="Q54" s="15">
        <v>27.263179976212726</v>
      </c>
      <c r="R54" s="15">
        <v>52.794893041815762</v>
      </c>
      <c r="S54" s="15">
        <v>11.600498617487737</v>
      </c>
      <c r="T54" s="15">
        <v>4.5835334164214325</v>
      </c>
      <c r="U54" s="15">
        <v>2.491061832415121</v>
      </c>
      <c r="V54" s="15">
        <v>6.8789602882604628</v>
      </c>
      <c r="W54" s="15">
        <v>9.9706876737975261</v>
      </c>
      <c r="X54" s="15">
        <v>20.471103986419337</v>
      </c>
      <c r="Y54" s="15">
        <v>9.2711754558191402</v>
      </c>
      <c r="Z54" s="15">
        <v>13.72370198769312</v>
      </c>
      <c r="AA54" s="15">
        <v>43.116776195814225</v>
      </c>
      <c r="AB54" s="15">
        <v>40.300420520258925</v>
      </c>
      <c r="AC54" s="15">
        <v>50.6884694365718</v>
      </c>
      <c r="AD54" s="15">
        <v>9.5799769466608282</v>
      </c>
      <c r="AE54" s="15">
        <v>18.117194537877758</v>
      </c>
      <c r="AF54" s="15">
        <v>15.373076843223121</v>
      </c>
      <c r="AG54" s="15">
        <v>11.991119355357249</v>
      </c>
      <c r="AI54" s="15">
        <v>21.943134126675481</v>
      </c>
      <c r="AJ54" s="15">
        <v>31.707219522840422</v>
      </c>
      <c r="AK54" s="15">
        <v>60.404038072690049</v>
      </c>
      <c r="AL54" s="15">
        <v>98.231639484296466</v>
      </c>
      <c r="AM54" s="15">
        <v>27.104764828444971</v>
      </c>
      <c r="AN54" s="15">
        <v>45.816992367874199</v>
      </c>
      <c r="AO54" s="15">
        <v>33.57333872862587</v>
      </c>
      <c r="AP54" s="15">
        <v>1.6046122899202189</v>
      </c>
      <c r="AQ54" s="15">
        <v>137.75510204081633</v>
      </c>
      <c r="AR54" s="15">
        <v>70.58767485081097</v>
      </c>
      <c r="AS54" s="15">
        <v>62.645552838541562</v>
      </c>
      <c r="AT54" s="15">
        <v>13.808951792443549</v>
      </c>
      <c r="AU54" s="15">
        <v>93.217648354418813</v>
      </c>
      <c r="AV54" s="15">
        <v>13.561486017755309</v>
      </c>
      <c r="AW54" s="15">
        <v>83.262021900463864</v>
      </c>
      <c r="AX54" s="15"/>
      <c r="AY54" s="15">
        <v>58.534048702506105</v>
      </c>
      <c r="AZ54" s="15">
        <v>13.35449978219612</v>
      </c>
      <c r="BA54" s="15">
        <v>6.9922636088282175</v>
      </c>
      <c r="BB54" s="15">
        <v>0.67673105282276769</v>
      </c>
      <c r="BC54" s="15">
        <v>7.8312054256715609</v>
      </c>
      <c r="BD54" s="15">
        <v>6.8381651795546183</v>
      </c>
      <c r="BE54" s="15">
        <v>32.370320574773217</v>
      </c>
      <c r="BF54" s="15">
        <v>47.463885526570792</v>
      </c>
      <c r="BG54" s="15">
        <v>32.532326530554712</v>
      </c>
      <c r="BH54" s="15">
        <v>92.083737652095152</v>
      </c>
      <c r="BI54" s="15">
        <v>33.291857887683783</v>
      </c>
      <c r="BJ54" s="15">
        <v>75.914133746913549</v>
      </c>
      <c r="BK54" s="15">
        <v>27.379421876545219</v>
      </c>
      <c r="BL54" s="15">
        <v>36.438545197836092</v>
      </c>
      <c r="BM54" s="15">
        <v>8.1617385025020699</v>
      </c>
      <c r="BN54" s="15">
        <v>65.402478846134684</v>
      </c>
      <c r="BP54" s="15">
        <v>65.844119705599411</v>
      </c>
      <c r="BQ54" s="15">
        <v>64.275665451653623</v>
      </c>
      <c r="BR54" s="15">
        <v>8.8191385938359605</v>
      </c>
      <c r="BS54" s="15">
        <v>27.943021315481037</v>
      </c>
      <c r="BT54" s="15">
        <v>35.358909395766297</v>
      </c>
      <c r="BU54" s="15">
        <v>27.428340955360152</v>
      </c>
      <c r="BV54" s="15">
        <v>67.469983648680227</v>
      </c>
      <c r="BW54" s="15">
        <v>23.299779695740913</v>
      </c>
      <c r="BX54" s="15">
        <v>20.648704540906131</v>
      </c>
      <c r="BY54" s="15">
        <v>66.00701794093645</v>
      </c>
      <c r="BZ54" s="15">
        <v>76.011990842417347</v>
      </c>
      <c r="CA54" s="15">
        <v>33.881926546420331</v>
      </c>
      <c r="CB54" s="15">
        <v>73.461393012634673</v>
      </c>
      <c r="CC54" s="15">
        <v>35.526499021140062</v>
      </c>
      <c r="CD54" s="15">
        <v>22.361714109746217</v>
      </c>
      <c r="CE54" s="15">
        <v>175.87725483532978</v>
      </c>
      <c r="CF54" s="15">
        <v>40.137364460224944</v>
      </c>
      <c r="CG54" s="15">
        <v>19.489573150710292</v>
      </c>
      <c r="CH54" s="15">
        <v>8.7149776312722729</v>
      </c>
      <c r="CI54" s="15">
        <v>47.700448955821166</v>
      </c>
      <c r="CJ54" s="15">
        <v>33.591462603140812</v>
      </c>
      <c r="CK54" s="15">
        <v>53.608863020156683</v>
      </c>
      <c r="CL54" s="15">
        <v>45.891480457095206</v>
      </c>
      <c r="CM54" s="15">
        <v>9.4070777060836264</v>
      </c>
      <c r="CN54" s="15">
        <v>22.249364111578068</v>
      </c>
      <c r="CO54" s="15">
        <v>87.854901841722068</v>
      </c>
      <c r="CP54" s="15">
        <v>27.277814378393174</v>
      </c>
      <c r="CQ54" s="15">
        <v>23.39188740301676</v>
      </c>
      <c r="CR54" s="15">
        <v>43.542563355067102</v>
      </c>
      <c r="CS54" s="15">
        <v>13.534000000000001</v>
      </c>
      <c r="CT54" s="15">
        <v>6.9289449034018071</v>
      </c>
      <c r="CU54" s="15">
        <v>30.602226181241409</v>
      </c>
      <c r="CV54" s="37"/>
      <c r="CW54" s="15">
        <v>9.9156390013031181</v>
      </c>
      <c r="CX54" s="15">
        <v>21.389975711388388</v>
      </c>
      <c r="CY54" s="15">
        <v>29.236476311790479</v>
      </c>
      <c r="CZ54" s="15">
        <v>31.654914467410954</v>
      </c>
      <c r="DA54" s="15">
        <v>2.1039254157882405</v>
      </c>
      <c r="DB54" s="15">
        <v>21.693357517388861</v>
      </c>
      <c r="DC54" s="15">
        <v>1.9473642256482129</v>
      </c>
      <c r="DD54" s="15">
        <v>1.9446037031178263</v>
      </c>
      <c r="DE54" s="15">
        <v>100.00621994837664</v>
      </c>
      <c r="DF54" s="15">
        <v>18.266888962562479</v>
      </c>
      <c r="DG54" s="15">
        <v>5.3922603036107448</v>
      </c>
      <c r="DH54" s="15">
        <v>11.167846463133603</v>
      </c>
      <c r="DI54" s="15">
        <v>13.397794720751877</v>
      </c>
      <c r="DJ54" s="15">
        <v>0.45914079230167371</v>
      </c>
      <c r="DK54" s="15">
        <v>66.722345144866438</v>
      </c>
      <c r="DL54" s="15">
        <v>10.356511766205081</v>
      </c>
      <c r="DM54" s="15">
        <v>44.451453344381733</v>
      </c>
      <c r="DN54" s="15">
        <v>7.6710360207466159</v>
      </c>
      <c r="DO54" s="15">
        <v>0.64462735698153373</v>
      </c>
      <c r="DP54" s="15">
        <v>1.1215869468001147</v>
      </c>
      <c r="DQ54" s="15">
        <v>5.1002139339898864</v>
      </c>
      <c r="DR54" s="15">
        <v>9.7782482645353141</v>
      </c>
      <c r="DS54" s="15">
        <v>15.327960239343904</v>
      </c>
      <c r="DT54" s="15">
        <v>10.167450939278126</v>
      </c>
      <c r="DU54" s="15">
        <v>7.9985566090461431</v>
      </c>
      <c r="DV54" s="15">
        <v>208.04526254071612</v>
      </c>
      <c r="DW54" s="15">
        <v>21.281053834923881</v>
      </c>
      <c r="DX54" s="15">
        <v>34.842024217240152</v>
      </c>
      <c r="DY54" s="15">
        <v>8.2590916159458736</v>
      </c>
      <c r="DZ54" s="15">
        <v>20.089339086109828</v>
      </c>
      <c r="EA54" s="15">
        <v>19.729093059546983</v>
      </c>
      <c r="EB54" s="15">
        <v>2.9823981873591374</v>
      </c>
      <c r="ED54" s="16">
        <v>39234</v>
      </c>
      <c r="EE54" s="15">
        <v>22.93870036830706</v>
      </c>
      <c r="EF54" s="15">
        <v>66.478738853475946</v>
      </c>
      <c r="EG54" s="15">
        <v>35.655285429963484</v>
      </c>
      <c r="EH54" s="15">
        <v>26.358420455569721</v>
      </c>
      <c r="EI54" s="15">
        <v>151.43114510731621</v>
      </c>
      <c r="EK54" s="16">
        <v>39234</v>
      </c>
      <c r="EL54" s="15">
        <v>3.3675391638540724</v>
      </c>
      <c r="EM54" s="15">
        <v>7.9071393576914808</v>
      </c>
      <c r="EN54" s="15">
        <v>5.1264786758088068</v>
      </c>
      <c r="EO54" s="15">
        <v>3.5222307254850795</v>
      </c>
      <c r="EP54" s="15">
        <v>19.923387922839439</v>
      </c>
    </row>
    <row r="55" spans="1:146">
      <c r="A55" s="12" t="s">
        <v>120</v>
      </c>
      <c r="B55" s="15">
        <v>4.4205651307415446</v>
      </c>
      <c r="C55" s="15">
        <v>16.094039170657375</v>
      </c>
      <c r="D55" s="15">
        <v>28.244080830356669</v>
      </c>
      <c r="E55" s="15">
        <v>19.425931778206635</v>
      </c>
      <c r="F55" s="15">
        <v>16.01810858715649</v>
      </c>
      <c r="G55" s="15">
        <v>21.054756591071147</v>
      </c>
      <c r="H55" s="15">
        <v>7.2569258266309191</v>
      </c>
      <c r="I55" s="15">
        <v>3.9112371357790465</v>
      </c>
      <c r="J55" s="15">
        <v>51.023727534199757</v>
      </c>
      <c r="K55" s="15">
        <v>28.922611093893693</v>
      </c>
      <c r="L55" s="15">
        <v>44.593499783626825</v>
      </c>
      <c r="M55" s="15">
        <v>11.135103039023104</v>
      </c>
      <c r="N55" s="15">
        <v>35.667290617793064</v>
      </c>
      <c r="O55" s="15">
        <v>18.637217007378535</v>
      </c>
      <c r="P55" s="15">
        <v>68.606448192554495</v>
      </c>
      <c r="Q55" s="15">
        <v>27.733461334891402</v>
      </c>
      <c r="R55" s="15">
        <v>52.657887422342753</v>
      </c>
      <c r="S55" s="15">
        <v>12.070065485599166</v>
      </c>
      <c r="T55" s="15">
        <v>5.0974833242903799</v>
      </c>
      <c r="U55" s="15">
        <v>2.5244089840305914</v>
      </c>
      <c r="V55" s="15">
        <v>6.9373156322133651</v>
      </c>
      <c r="W55" s="15">
        <v>10.03102066878828</v>
      </c>
      <c r="X55" s="15">
        <v>21.957894098327984</v>
      </c>
      <c r="Y55" s="15">
        <v>10.008478861539016</v>
      </c>
      <c r="Z55" s="15">
        <v>13.487740111902704</v>
      </c>
      <c r="AA55" s="15">
        <v>43.450287722270986</v>
      </c>
      <c r="AB55" s="15">
        <v>41.350876508850874</v>
      </c>
      <c r="AC55" s="15">
        <v>50.773936343379688</v>
      </c>
      <c r="AD55" s="15">
        <v>10.09792672481942</v>
      </c>
      <c r="AE55" s="15">
        <v>20.173917886911973</v>
      </c>
      <c r="AF55" s="15">
        <v>15.667175052496338</v>
      </c>
      <c r="AG55" s="15">
        <v>12.661759899348912</v>
      </c>
      <c r="AI55" s="15">
        <v>21.646447794232444</v>
      </c>
      <c r="AJ55" s="15">
        <v>31.131677713068349</v>
      </c>
      <c r="AK55" s="15">
        <v>62.236008090263518</v>
      </c>
      <c r="AL55" s="15">
        <v>96.828684081137197</v>
      </c>
      <c r="AM55" s="15">
        <v>27.147493791519956</v>
      </c>
      <c r="AN55" s="15">
        <v>46.78293286625771</v>
      </c>
      <c r="AO55" s="15">
        <v>32.77311029517287</v>
      </c>
      <c r="AP55" s="15">
        <v>1.5045684695349355</v>
      </c>
      <c r="AQ55" s="15">
        <v>143.23837445801834</v>
      </c>
      <c r="AR55" s="15">
        <v>72.976993813722402</v>
      </c>
      <c r="AS55" s="15">
        <v>64.477960081047286</v>
      </c>
      <c r="AT55" s="15">
        <v>14.182895221502468</v>
      </c>
      <c r="AU55" s="15">
        <v>90.773079517797527</v>
      </c>
      <c r="AV55" s="15">
        <v>13.685001227253345</v>
      </c>
      <c r="AW55" s="15">
        <v>84.005630125084934</v>
      </c>
      <c r="AX55" s="15"/>
      <c r="AY55" s="15">
        <v>60.829345613257502</v>
      </c>
      <c r="AZ55" s="15">
        <v>14.208758599810208</v>
      </c>
      <c r="BA55" s="15">
        <v>7.9973594503090579</v>
      </c>
      <c r="BB55" s="15">
        <v>0.69904005866012375</v>
      </c>
      <c r="BC55" s="15">
        <v>7.4010352245260878</v>
      </c>
      <c r="BD55" s="15">
        <v>6.5019459755261302</v>
      </c>
      <c r="BE55" s="15">
        <v>33.660197834479362</v>
      </c>
      <c r="BF55" s="15">
        <v>49.644017240652786</v>
      </c>
      <c r="BG55" s="15">
        <v>35.932665155860541</v>
      </c>
      <c r="BH55" s="15">
        <v>88.131262132096467</v>
      </c>
      <c r="BI55" s="15">
        <v>34.159631251782791</v>
      </c>
      <c r="BJ55" s="15">
        <v>75.012920416564171</v>
      </c>
      <c r="BK55" s="15">
        <v>28.545696209941667</v>
      </c>
      <c r="BL55" s="15">
        <v>38.751908385021707</v>
      </c>
      <c r="BM55" s="15">
        <v>9.4206899234588146</v>
      </c>
      <c r="BN55" s="15">
        <v>69.761436686257056</v>
      </c>
      <c r="BP55" s="15">
        <v>62.837266457710889</v>
      </c>
      <c r="BQ55" s="15">
        <v>62.464617731843269</v>
      </c>
      <c r="BR55" s="15">
        <v>8.6224472541882893</v>
      </c>
      <c r="BS55" s="15">
        <v>28.702297558936749</v>
      </c>
      <c r="BT55" s="15">
        <v>35.30488464475966</v>
      </c>
      <c r="BU55" s="15">
        <v>26.235724141397974</v>
      </c>
      <c r="BV55" s="15">
        <v>65.62550268096517</v>
      </c>
      <c r="BW55" s="15">
        <v>24.167891699760848</v>
      </c>
      <c r="BX55" s="15">
        <v>20.389133310463723</v>
      </c>
      <c r="BY55" s="15">
        <v>65.754091836650957</v>
      </c>
      <c r="BZ55" s="15">
        <v>75.578334904588147</v>
      </c>
      <c r="CA55" s="15">
        <v>32.96720468750042</v>
      </c>
      <c r="CB55" s="15">
        <v>71.726462360001236</v>
      </c>
      <c r="CC55" s="15">
        <v>34.837354069109551</v>
      </c>
      <c r="CD55" s="15">
        <v>21.684442794365943</v>
      </c>
      <c r="CE55" s="15">
        <v>172.49338053340668</v>
      </c>
      <c r="CF55" s="15">
        <v>40.793587595874307</v>
      </c>
      <c r="CG55" s="15">
        <v>20.05430331847603</v>
      </c>
      <c r="CH55" s="15">
        <v>8.4054947945196403</v>
      </c>
      <c r="CI55" s="15">
        <v>47.382667485866932</v>
      </c>
      <c r="CJ55" s="15">
        <v>32.760088114548907</v>
      </c>
      <c r="CK55" s="15">
        <v>51.996473712546297</v>
      </c>
      <c r="CL55" s="15">
        <v>45.225499243930869</v>
      </c>
      <c r="CM55" s="15">
        <v>9.0143210589998723</v>
      </c>
      <c r="CN55" s="15">
        <v>20.096872852138819</v>
      </c>
      <c r="CO55" s="15">
        <v>86.561833480664617</v>
      </c>
      <c r="CP55" s="15">
        <v>26.190553757400515</v>
      </c>
      <c r="CQ55" s="15">
        <v>23.191085161257647</v>
      </c>
      <c r="CR55" s="15">
        <v>42.394334186698785</v>
      </c>
      <c r="CS55" s="15">
        <v>12.900500000000001</v>
      </c>
      <c r="CT55" s="15">
        <v>7.825039237903904</v>
      </c>
      <c r="CU55" s="15">
        <v>30.956431398690924</v>
      </c>
      <c r="CV55" s="37"/>
      <c r="CW55" s="15">
        <v>9.0690487369844544</v>
      </c>
      <c r="CX55" s="15">
        <v>22.170433012151612</v>
      </c>
      <c r="CY55" s="15">
        <v>30.122985177423647</v>
      </c>
      <c r="CZ55" s="15">
        <v>31.055113623264329</v>
      </c>
      <c r="DA55" s="15">
        <v>2.5253066845035379</v>
      </c>
      <c r="DB55" s="15">
        <v>21.937699104130278</v>
      </c>
      <c r="DC55" s="15">
        <v>2.4523332774798927</v>
      </c>
      <c r="DD55" s="15">
        <v>2.244237224916076</v>
      </c>
      <c r="DE55" s="15">
        <v>106.74868621581039</v>
      </c>
      <c r="DF55" s="15">
        <v>17.600688752790642</v>
      </c>
      <c r="DG55" s="15">
        <v>5.7671634765918167</v>
      </c>
      <c r="DH55" s="15">
        <v>11.406339377474325</v>
      </c>
      <c r="DI55" s="15">
        <v>12.224762572756239</v>
      </c>
      <c r="DJ55" s="15">
        <v>0.56928462284872539</v>
      </c>
      <c r="DK55" s="15">
        <v>67.406774461104234</v>
      </c>
      <c r="DL55" s="15">
        <v>10.192308221061314</v>
      </c>
      <c r="DM55" s="15">
        <v>41.691317112014232</v>
      </c>
      <c r="DN55" s="15">
        <v>7.2492807446456986</v>
      </c>
      <c r="DO55" s="15">
        <v>0.87877929540881805</v>
      </c>
      <c r="DP55" s="15">
        <v>1.2398426324514569</v>
      </c>
      <c r="DQ55" s="15">
        <v>4.8688524113605745</v>
      </c>
      <c r="DR55" s="15">
        <v>8.7536333642514137</v>
      </c>
      <c r="DS55" s="15">
        <v>16.992505354873572</v>
      </c>
      <c r="DT55" s="15">
        <v>10.00949801046238</v>
      </c>
      <c r="DU55" s="15">
        <v>8.7345492010301466</v>
      </c>
      <c r="DV55" s="15">
        <v>208.01490138781895</v>
      </c>
      <c r="DW55" s="15">
        <v>23.118528843072138</v>
      </c>
      <c r="DX55" s="15">
        <v>33.673071229363508</v>
      </c>
      <c r="DY55" s="15">
        <v>7.6467109489744498</v>
      </c>
      <c r="DZ55" s="15">
        <v>23.929633672944359</v>
      </c>
      <c r="EA55" s="15">
        <v>20.614995715043996</v>
      </c>
      <c r="EB55" s="15">
        <v>3.2777185476536377</v>
      </c>
      <c r="ED55" s="16">
        <v>39326</v>
      </c>
      <c r="EE55" s="15">
        <v>23.462921618718799</v>
      </c>
      <c r="EF55" s="15">
        <v>66.442446123430855</v>
      </c>
      <c r="EG55" s="15">
        <v>35.516247555696381</v>
      </c>
      <c r="EH55" s="15">
        <v>26.28642981568801</v>
      </c>
      <c r="EI55" s="15">
        <v>151.70804511353404</v>
      </c>
      <c r="EK55" s="16">
        <v>39326</v>
      </c>
      <c r="EL55" s="15">
        <v>3.626879023169912</v>
      </c>
      <c r="EM55" s="15">
        <v>8.4512747602316161</v>
      </c>
      <c r="EN55" s="15">
        <v>5.3777758883757363</v>
      </c>
      <c r="EO55" s="15">
        <v>3.7337004305798982</v>
      </c>
      <c r="EP55" s="15">
        <v>21.189630102357164</v>
      </c>
    </row>
    <row r="56" spans="1:146">
      <c r="A56" s="12" t="s">
        <v>121</v>
      </c>
      <c r="B56" s="15">
        <v>4.6314760527700773</v>
      </c>
      <c r="C56" s="15">
        <v>17.034014725782029</v>
      </c>
      <c r="D56" s="15">
        <v>29.027133131503565</v>
      </c>
      <c r="E56" s="15">
        <v>18.788936226615863</v>
      </c>
      <c r="F56" s="15">
        <v>16.484410720036593</v>
      </c>
      <c r="G56" s="15">
        <v>22.79972732452346</v>
      </c>
      <c r="H56" s="15">
        <v>7.2897733319144393</v>
      </c>
      <c r="I56" s="15">
        <v>4.143708582688542</v>
      </c>
      <c r="J56" s="15">
        <v>51.075688957059668</v>
      </c>
      <c r="K56" s="15">
        <v>30.009255727763353</v>
      </c>
      <c r="L56" s="15">
        <v>43.69837987493846</v>
      </c>
      <c r="M56" s="15">
        <v>11.308948723578018</v>
      </c>
      <c r="N56" s="15">
        <v>35.648440827079803</v>
      </c>
      <c r="O56" s="15">
        <v>17.801047831936483</v>
      </c>
      <c r="P56" s="15">
        <v>69.20074533326995</v>
      </c>
      <c r="Q56" s="15">
        <v>28.17717965639779</v>
      </c>
      <c r="R56" s="15">
        <v>51.389132025656124</v>
      </c>
      <c r="S56" s="15">
        <v>12.870136042290495</v>
      </c>
      <c r="T56" s="15">
        <v>5.289562874153642</v>
      </c>
      <c r="U56" s="15">
        <v>2.5817186163319028</v>
      </c>
      <c r="V56" s="15">
        <v>6.9275155443819036</v>
      </c>
      <c r="W56" s="15">
        <v>9.4556105851644787</v>
      </c>
      <c r="X56" s="15">
        <v>22.65235392838682</v>
      </c>
      <c r="Y56" s="15">
        <v>10.352263372180937</v>
      </c>
      <c r="Z56" s="15">
        <v>12.394824829936338</v>
      </c>
      <c r="AA56" s="15">
        <v>43.681719237719733</v>
      </c>
      <c r="AB56" s="15">
        <v>41.698722858926956</v>
      </c>
      <c r="AC56" s="15">
        <v>50.562470327945277</v>
      </c>
      <c r="AD56" s="15">
        <v>11.15147042446376</v>
      </c>
      <c r="AE56" s="15">
        <v>22.275067462747923</v>
      </c>
      <c r="AF56" s="15">
        <v>15.606683162961414</v>
      </c>
      <c r="AG56" s="15">
        <v>13.199780668191268</v>
      </c>
      <c r="AI56" s="15">
        <v>20.637037561394326</v>
      </c>
      <c r="AJ56" s="15">
        <v>30.692730813160349</v>
      </c>
      <c r="AK56" s="15">
        <v>63.087174671894445</v>
      </c>
      <c r="AL56" s="15">
        <v>93.950823477751868</v>
      </c>
      <c r="AM56" s="15">
        <v>26.963486625624842</v>
      </c>
      <c r="AN56" s="15">
        <v>46.529100800537272</v>
      </c>
      <c r="AO56" s="15">
        <v>32.339139831419764</v>
      </c>
      <c r="AP56" s="15">
        <v>1.9909791742509582</v>
      </c>
      <c r="AQ56" s="15">
        <v>136.06329463591226</v>
      </c>
      <c r="AR56" s="15">
        <v>78.265817850727245</v>
      </c>
      <c r="AS56" s="15">
        <v>65.679235873614331</v>
      </c>
      <c r="AT56" s="15">
        <v>16.033644422788562</v>
      </c>
      <c r="AU56" s="15">
        <v>90.774309422223865</v>
      </c>
      <c r="AV56" s="15">
        <v>14.492743912250912</v>
      </c>
      <c r="AW56" s="15">
        <v>84.811161864955707</v>
      </c>
      <c r="AX56" s="15"/>
      <c r="AY56" s="15">
        <v>57.142816145556822</v>
      </c>
      <c r="AZ56" s="15">
        <v>13.986485907918572</v>
      </c>
      <c r="BA56" s="15">
        <v>9.0483764128397954</v>
      </c>
      <c r="BB56" s="15">
        <v>0.72960095530293601</v>
      </c>
      <c r="BC56" s="15">
        <v>7.5233642694126228</v>
      </c>
      <c r="BD56" s="15">
        <v>5.9143631494061113</v>
      </c>
      <c r="BE56" s="15">
        <v>34.163676149975053</v>
      </c>
      <c r="BF56" s="15">
        <v>49.112560973560853</v>
      </c>
      <c r="BG56" s="15">
        <v>35.821142550685515</v>
      </c>
      <c r="BH56" s="15">
        <v>93.586815578868325</v>
      </c>
      <c r="BI56" s="15">
        <v>34.446984363834332</v>
      </c>
      <c r="BJ56" s="15">
        <v>74.0447677969252</v>
      </c>
      <c r="BK56" s="15">
        <v>29.472216075976327</v>
      </c>
      <c r="BL56" s="15">
        <v>40.9383241707392</v>
      </c>
      <c r="BM56" s="15">
        <v>11.267179552635596</v>
      </c>
      <c r="BN56" s="15">
        <v>74.552009951615574</v>
      </c>
      <c r="BP56" s="15">
        <v>61.91069288799801</v>
      </c>
      <c r="BQ56" s="15">
        <v>63.024641367397201</v>
      </c>
      <c r="BR56" s="15">
        <v>7.8369197319784858</v>
      </c>
      <c r="BS56" s="15">
        <v>29.208300273647193</v>
      </c>
      <c r="BT56" s="15">
        <v>33.977324004798071</v>
      </c>
      <c r="BU56" s="15">
        <v>26.951550874160162</v>
      </c>
      <c r="BV56" s="15">
        <v>63.560817282111302</v>
      </c>
      <c r="BW56" s="15">
        <v>24.420693127236611</v>
      </c>
      <c r="BX56" s="15">
        <v>20.892730361119387</v>
      </c>
      <c r="BY56" s="15">
        <v>65.477378552273024</v>
      </c>
      <c r="BZ56" s="15">
        <v>74.670489304853064</v>
      </c>
      <c r="CA56" s="15">
        <v>32.119553326193341</v>
      </c>
      <c r="CB56" s="15">
        <v>71.018349279069341</v>
      </c>
      <c r="CC56" s="15">
        <v>34.194503430081269</v>
      </c>
      <c r="CD56" s="15">
        <v>21.46763734235682</v>
      </c>
      <c r="CE56" s="15">
        <v>169.30063857642878</v>
      </c>
      <c r="CF56" s="15">
        <v>38.272086783085328</v>
      </c>
      <c r="CG56" s="15">
        <v>19.486570067469529</v>
      </c>
      <c r="CH56" s="15">
        <v>8.1163324187382795</v>
      </c>
      <c r="CI56" s="15">
        <v>47.082488662450963</v>
      </c>
      <c r="CJ56" s="15">
        <v>31.869950233505268</v>
      </c>
      <c r="CK56" s="15">
        <v>50.167610322739819</v>
      </c>
      <c r="CL56" s="15">
        <v>44.864903713525742</v>
      </c>
      <c r="CM56" s="15">
        <v>8.2996847015865729</v>
      </c>
      <c r="CN56" s="15">
        <v>17.11298488351505</v>
      </c>
      <c r="CO56" s="15">
        <v>85.843439766246576</v>
      </c>
      <c r="CP56" s="15">
        <v>25.599119766850716</v>
      </c>
      <c r="CQ56" s="15">
        <v>22.615358393248528</v>
      </c>
      <c r="CR56" s="15">
        <v>40.514831335059306</v>
      </c>
      <c r="CS56" s="15">
        <v>12.325926666638889</v>
      </c>
      <c r="CT56" s="15">
        <v>8.6589431798401861</v>
      </c>
      <c r="CU56" s="15">
        <v>31.220208606950095</v>
      </c>
      <c r="CV56" s="37"/>
      <c r="CW56" s="15">
        <v>7.8239010028672045</v>
      </c>
      <c r="CX56" s="15">
        <v>22.229677101074415</v>
      </c>
      <c r="CY56" s="15">
        <v>31.691198149004379</v>
      </c>
      <c r="CZ56" s="15">
        <v>28.539623479084742</v>
      </c>
      <c r="DA56" s="15">
        <v>2.2277244379308572</v>
      </c>
      <c r="DB56" s="15">
        <v>21.795217707495524</v>
      </c>
      <c r="DC56" s="15">
        <v>2.0806238161115247</v>
      </c>
      <c r="DD56" s="15">
        <v>1.8447853877240012</v>
      </c>
      <c r="DE56" s="15">
        <v>107.77367812081252</v>
      </c>
      <c r="DF56" s="15">
        <v>20.399039728927523</v>
      </c>
      <c r="DG56" s="15">
        <v>6.2130244257216614</v>
      </c>
      <c r="DH56" s="15">
        <v>10.749256931408885</v>
      </c>
      <c r="DI56" s="15">
        <v>11.458507344004881</v>
      </c>
      <c r="DJ56" s="15">
        <v>0.92829128183535969</v>
      </c>
      <c r="DK56" s="15">
        <v>67.727090527234054</v>
      </c>
      <c r="DL56" s="15">
        <v>11.966715205600234</v>
      </c>
      <c r="DM56" s="15">
        <v>40.589326455352918</v>
      </c>
      <c r="DN56" s="15">
        <v>7.9659236923345222</v>
      </c>
      <c r="DO56" s="15">
        <v>0.94923897732619877</v>
      </c>
      <c r="DP56" s="15">
        <v>1.2186459867259183</v>
      </c>
      <c r="DQ56" s="15">
        <v>7.2297059991929764</v>
      </c>
      <c r="DR56" s="15">
        <v>9.1041152397723675</v>
      </c>
      <c r="DS56" s="15">
        <v>16.212734269242951</v>
      </c>
      <c r="DT56" s="15">
        <v>9.9073873914236597</v>
      </c>
      <c r="DU56" s="15">
        <v>10.169900078777133</v>
      </c>
      <c r="DV56" s="15">
        <v>221.78239060409777</v>
      </c>
      <c r="DW56" s="15">
        <v>23.068061675979941</v>
      </c>
      <c r="DX56" s="15">
        <v>39.870392123399178</v>
      </c>
      <c r="DY56" s="15">
        <v>7.9462648730099792</v>
      </c>
      <c r="DZ56" s="15">
        <v>27.67445732060018</v>
      </c>
      <c r="EA56" s="15">
        <v>28.823241461479107</v>
      </c>
      <c r="EB56" s="15">
        <v>3.9367848078789383</v>
      </c>
      <c r="ED56" s="16">
        <v>39417</v>
      </c>
      <c r="EE56" s="15">
        <v>23.309703016951559</v>
      </c>
      <c r="EF56" s="15">
        <v>65.445206159422881</v>
      </c>
      <c r="EG56" s="15">
        <v>35.331276646084781</v>
      </c>
      <c r="EH56" s="15">
        <v>25.719479886203121</v>
      </c>
      <c r="EI56" s="15">
        <v>149.80566570866233</v>
      </c>
      <c r="EK56" s="16">
        <v>39417</v>
      </c>
      <c r="EL56" s="15">
        <v>3.8319356416860293</v>
      </c>
      <c r="EM56" s="15">
        <v>8.9320864520101733</v>
      </c>
      <c r="EN56" s="15">
        <v>5.664373380260086</v>
      </c>
      <c r="EO56" s="15">
        <v>3.9395575720460911</v>
      </c>
      <c r="EP56" s="15">
        <v>22.367953046002377</v>
      </c>
    </row>
    <row r="57" spans="1:146">
      <c r="A57" s="12" t="s">
        <v>122</v>
      </c>
      <c r="B57" s="15">
        <v>4.6999683216645378</v>
      </c>
      <c r="C57" s="15">
        <v>17.328675298431396</v>
      </c>
      <c r="D57" s="15">
        <v>29.498733405167858</v>
      </c>
      <c r="E57" s="15">
        <v>18.81027577817876</v>
      </c>
      <c r="F57" s="15">
        <v>16.164580993903463</v>
      </c>
      <c r="G57" s="15">
        <v>23.013768840567469</v>
      </c>
      <c r="H57" s="15">
        <v>7.3019882329072843</v>
      </c>
      <c r="I57" s="15">
        <v>4.3335737434957693</v>
      </c>
      <c r="J57" s="15">
        <v>51.320185888430203</v>
      </c>
      <c r="K57" s="15">
        <v>31.977152861699871</v>
      </c>
      <c r="L57" s="15">
        <v>43.646242709053325</v>
      </c>
      <c r="M57" s="15">
        <v>11.274348581766384</v>
      </c>
      <c r="N57" s="15">
        <v>35.457244385544357</v>
      </c>
      <c r="O57" s="15">
        <v>17.833888761899569</v>
      </c>
      <c r="P57" s="15">
        <v>69.576739834683138</v>
      </c>
      <c r="Q57" s="15">
        <v>27.805057485689407</v>
      </c>
      <c r="R57" s="15">
        <v>49.94859185492362</v>
      </c>
      <c r="S57" s="15">
        <v>13.685877933012016</v>
      </c>
      <c r="T57" s="15">
        <v>5.4710040013581196</v>
      </c>
      <c r="U57" s="15">
        <v>2.6801603389302469</v>
      </c>
      <c r="V57" s="15">
        <v>6.655577012256038</v>
      </c>
      <c r="W57" s="15">
        <v>9.4901929768735975</v>
      </c>
      <c r="X57" s="15">
        <v>23.746849861156932</v>
      </c>
      <c r="Y57" s="15">
        <v>10.481414558595768</v>
      </c>
      <c r="Z57" s="15">
        <v>11.197140351268562</v>
      </c>
      <c r="AA57" s="15">
        <v>43.369177691224095</v>
      </c>
      <c r="AB57" s="15">
        <v>43.51749353847508</v>
      </c>
      <c r="AC57" s="15">
        <v>50.023287887061294</v>
      </c>
      <c r="AD57" s="15">
        <v>11.575490992672576</v>
      </c>
      <c r="AE57" s="15">
        <v>23.780069974909036</v>
      </c>
      <c r="AF57" s="15">
        <v>16.714589865748589</v>
      </c>
      <c r="AG57" s="15">
        <v>13.434242078300922</v>
      </c>
      <c r="AI57" s="15">
        <v>19.808056926266975</v>
      </c>
      <c r="AJ57" s="15">
        <v>32.002913354481336</v>
      </c>
      <c r="AK57" s="15">
        <v>61.345766868198552</v>
      </c>
      <c r="AL57" s="15">
        <v>94.993361827176557</v>
      </c>
      <c r="AM57" s="15">
        <v>26.707359259141395</v>
      </c>
      <c r="AN57" s="15">
        <v>47.336962560284441</v>
      </c>
      <c r="AO57" s="15">
        <v>32.138771282340109</v>
      </c>
      <c r="AP57" s="15">
        <v>8.1226214483475854</v>
      </c>
      <c r="AQ57" s="15">
        <v>139.4018649281054</v>
      </c>
      <c r="AR57" s="15">
        <v>78.479755652548079</v>
      </c>
      <c r="AS57" s="15">
        <v>70.943904849242188</v>
      </c>
      <c r="AT57" s="15">
        <v>15.88009359226082</v>
      </c>
      <c r="AU57" s="15">
        <v>88.940772933678943</v>
      </c>
      <c r="AV57" s="15">
        <v>14.262127124395404</v>
      </c>
      <c r="AW57" s="15">
        <v>88.155763375863131</v>
      </c>
      <c r="AX57" s="15"/>
      <c r="AY57" s="15">
        <v>54.416240319045379</v>
      </c>
      <c r="AZ57" s="15">
        <v>14.440165199868726</v>
      </c>
      <c r="BA57" s="15">
        <v>10.399506479016027</v>
      </c>
      <c r="BB57" s="15">
        <v>0.77511943620360513</v>
      </c>
      <c r="BC57" s="15">
        <v>7.1813359876002227</v>
      </c>
      <c r="BD57" s="15">
        <v>5.9544342028424406</v>
      </c>
      <c r="BE57" s="15">
        <v>34.742100310490365</v>
      </c>
      <c r="BF57" s="15">
        <v>50.920911782369117</v>
      </c>
      <c r="BG57" s="15">
        <v>36.378979773703115</v>
      </c>
      <c r="BH57" s="15">
        <v>101.42112957595013</v>
      </c>
      <c r="BI57" s="15">
        <v>35.394670813996491</v>
      </c>
      <c r="BJ57" s="15">
        <v>74.286881300841074</v>
      </c>
      <c r="BK57" s="15">
        <v>33.213576837749351</v>
      </c>
      <c r="BL57" s="15">
        <v>42.513440054060645</v>
      </c>
      <c r="BM57" s="15">
        <v>10.108577270653077</v>
      </c>
      <c r="BN57" s="15">
        <v>74.388131955415759</v>
      </c>
      <c r="BP57" s="15">
        <v>57.906548519686815</v>
      </c>
      <c r="BQ57" s="15">
        <v>61.934738717445676</v>
      </c>
      <c r="BR57" s="15">
        <v>7.3152146177706543</v>
      </c>
      <c r="BS57" s="15">
        <v>28.608208238843865</v>
      </c>
      <c r="BT57" s="15">
        <v>32.769262278312972</v>
      </c>
      <c r="BU57" s="15">
        <v>25.662674414615626</v>
      </c>
      <c r="BV57" s="15">
        <v>61.383115236356254</v>
      </c>
      <c r="BW57" s="15">
        <v>24.465345339396212</v>
      </c>
      <c r="BX57" s="15">
        <v>20.765026998617625</v>
      </c>
      <c r="BY57" s="15">
        <v>64.360950168035302</v>
      </c>
      <c r="BZ57" s="15">
        <v>73.68661617759777</v>
      </c>
      <c r="CA57" s="15">
        <v>32.010926135944153</v>
      </c>
      <c r="CB57" s="15">
        <v>68.46550122455875</v>
      </c>
      <c r="CC57" s="15">
        <v>34.210955513270967</v>
      </c>
      <c r="CD57" s="15">
        <v>22.026763405896475</v>
      </c>
      <c r="CE57" s="15">
        <v>167.10448974887629</v>
      </c>
      <c r="CF57" s="15">
        <v>37.659101705983744</v>
      </c>
      <c r="CG57" s="15">
        <v>20.433307738892637</v>
      </c>
      <c r="CH57" s="15">
        <v>7.8781650741710711</v>
      </c>
      <c r="CI57" s="15">
        <v>48.41299273525528</v>
      </c>
      <c r="CJ57" s="15">
        <v>30.847788014924234</v>
      </c>
      <c r="CK57" s="15">
        <v>50.59650491736474</v>
      </c>
      <c r="CL57" s="15">
        <v>43.335265941408871</v>
      </c>
      <c r="CM57" s="15">
        <v>7.8398111955158942</v>
      </c>
      <c r="CN57" s="15">
        <v>15.194672383772469</v>
      </c>
      <c r="CO57" s="15">
        <v>87.788564596504443</v>
      </c>
      <c r="CP57" s="15">
        <v>24.982017307381806</v>
      </c>
      <c r="CQ57" s="15">
        <v>23.099058772238418</v>
      </c>
      <c r="CR57" s="15">
        <v>41.696072269234264</v>
      </c>
      <c r="CS57" s="15">
        <v>11.627078554024594</v>
      </c>
      <c r="CT57" s="15">
        <v>8.6754705090839206</v>
      </c>
      <c r="CU57" s="15">
        <v>31.68164219915192</v>
      </c>
      <c r="CV57" s="37"/>
      <c r="CW57" s="15">
        <v>8.0148379290235408</v>
      </c>
      <c r="CX57" s="15">
        <v>23.808684466929318</v>
      </c>
      <c r="CY57" s="15">
        <v>32.578403973069676</v>
      </c>
      <c r="CZ57" s="15">
        <v>30.923827402547445</v>
      </c>
      <c r="DA57" s="15">
        <v>2.0165374770982125</v>
      </c>
      <c r="DB57" s="15">
        <v>24.768321887034169</v>
      </c>
      <c r="DC57" s="15">
        <v>2.9391761412051127</v>
      </c>
      <c r="DD57" s="15">
        <v>1.6412160007924248</v>
      </c>
      <c r="DE57" s="15">
        <v>114.5775517737674</v>
      </c>
      <c r="DF57" s="15">
        <v>22.01626684339557</v>
      </c>
      <c r="DG57" s="15">
        <v>7.3081180102605003</v>
      </c>
      <c r="DH57" s="15">
        <v>15.034697504372913</v>
      </c>
      <c r="DI57" s="15">
        <v>11.531394612998515</v>
      </c>
      <c r="DJ57" s="15">
        <v>1.1940024651394259</v>
      </c>
      <c r="DK57" s="15">
        <v>69.021014043506256</v>
      </c>
      <c r="DL57" s="15">
        <v>11.324251815236462</v>
      </c>
      <c r="DM57" s="15">
        <v>42.801747329309215</v>
      </c>
      <c r="DN57" s="15">
        <v>8.0704586143139192</v>
      </c>
      <c r="DO57" s="15">
        <v>1.1726231389414994</v>
      </c>
      <c r="DP57" s="15">
        <v>1.305133719899999</v>
      </c>
      <c r="DQ57" s="15">
        <v>7.1066445595065861</v>
      </c>
      <c r="DR57" s="15">
        <v>8.306717438394017</v>
      </c>
      <c r="DS57" s="15">
        <v>20.072785234586313</v>
      </c>
      <c r="DT57" s="15">
        <v>9.0872896231285498</v>
      </c>
      <c r="DU57" s="15">
        <v>10.352518982333251</v>
      </c>
      <c r="DV57" s="15">
        <v>224.14272904674257</v>
      </c>
      <c r="DW57" s="15">
        <v>25.109633202878392</v>
      </c>
      <c r="DX57" s="15">
        <v>35.952171126041641</v>
      </c>
      <c r="DY57" s="15">
        <v>9.8064112411144144</v>
      </c>
      <c r="DZ57" s="15">
        <v>28.598389521088674</v>
      </c>
      <c r="EA57" s="15">
        <v>30.113346709923018</v>
      </c>
      <c r="EB57" s="15">
        <v>6.1857894429010081</v>
      </c>
      <c r="ED57" s="16">
        <v>39508</v>
      </c>
      <c r="EE57" s="15">
        <v>23.41955061703565</v>
      </c>
      <c r="EF57" s="15">
        <v>66.863428463764265</v>
      </c>
      <c r="EG57" s="15">
        <v>34.808882899503999</v>
      </c>
      <c r="EH57" s="15">
        <v>27.353107043257232</v>
      </c>
      <c r="EI57" s="15">
        <v>152.44496902356116</v>
      </c>
      <c r="EK57" s="16">
        <v>39508</v>
      </c>
      <c r="EL57" s="15">
        <v>3.9970720220319684</v>
      </c>
      <c r="EM57" s="15">
        <v>9.6976697634743481</v>
      </c>
      <c r="EN57" s="15">
        <v>5.85212005081332</v>
      </c>
      <c r="EO57" s="15">
        <v>4.3449822422285571</v>
      </c>
      <c r="EP57" s="15">
        <v>23.891844078548193</v>
      </c>
    </row>
    <row r="58" spans="1:146">
      <c r="A58" s="12" t="s">
        <v>123</v>
      </c>
      <c r="B58" s="15">
        <v>4.7653546802890645</v>
      </c>
      <c r="C58" s="15">
        <v>17.823099458059531</v>
      </c>
      <c r="D58" s="15">
        <v>30.457045979057327</v>
      </c>
      <c r="E58" s="15">
        <v>18.66778874197939</v>
      </c>
      <c r="F58" s="15">
        <v>16.232489440279529</v>
      </c>
      <c r="G58" s="15">
        <v>23.904485485203722</v>
      </c>
      <c r="H58" s="15">
        <v>7.6094812512143006</v>
      </c>
      <c r="I58" s="15">
        <v>4.4926589863521267</v>
      </c>
      <c r="J58" s="15">
        <v>51.999102183867599</v>
      </c>
      <c r="K58" s="15">
        <v>30.70099703323276</v>
      </c>
      <c r="L58" s="15">
        <v>43.283117056290763</v>
      </c>
      <c r="M58" s="15">
        <v>11.711177924190968</v>
      </c>
      <c r="N58" s="15">
        <v>36.062855398726263</v>
      </c>
      <c r="O58" s="15">
        <v>18.342106228154456</v>
      </c>
      <c r="P58" s="15">
        <v>70.432800977071551</v>
      </c>
      <c r="Q58" s="15">
        <v>27.462540725984951</v>
      </c>
      <c r="R58" s="15">
        <v>48.745604270993276</v>
      </c>
      <c r="S58" s="15">
        <v>12.8672912917045</v>
      </c>
      <c r="T58" s="15">
        <v>5.6350163476625994</v>
      </c>
      <c r="U58" s="15">
        <v>2.9619147107781125</v>
      </c>
      <c r="V58" s="15">
        <v>7.4587026078563996</v>
      </c>
      <c r="W58" s="15">
        <v>9.9468098287314479</v>
      </c>
      <c r="X58" s="15">
        <v>24.887006874638434</v>
      </c>
      <c r="Y58" s="15">
        <v>10.998813366125788</v>
      </c>
      <c r="Z58" s="15">
        <v>10.075288546029039</v>
      </c>
      <c r="AA58" s="15">
        <v>44.419614328067105</v>
      </c>
      <c r="AB58" s="15">
        <v>42.714642411343462</v>
      </c>
      <c r="AC58" s="15">
        <v>50.141033438862991</v>
      </c>
      <c r="AD58" s="15">
        <v>12.080113787525692</v>
      </c>
      <c r="AE58" s="15">
        <v>23.618170750266319</v>
      </c>
      <c r="AF58" s="15">
        <v>17.659572799011077</v>
      </c>
      <c r="AG58" s="15">
        <v>13.795315456790904</v>
      </c>
      <c r="AI58" s="15">
        <v>18.472024895608644</v>
      </c>
      <c r="AJ58" s="15">
        <v>33.43660606980221</v>
      </c>
      <c r="AK58" s="15">
        <v>66.629413973050632</v>
      </c>
      <c r="AL58" s="15">
        <v>94.340240645321586</v>
      </c>
      <c r="AM58" s="15">
        <v>26.841095778323272</v>
      </c>
      <c r="AN58" s="15">
        <v>47.995507414880322</v>
      </c>
      <c r="AO58" s="15">
        <v>30.58155879119046</v>
      </c>
      <c r="AP58" s="15">
        <v>8.1815497846993175</v>
      </c>
      <c r="AQ58" s="15">
        <v>144.45902486412933</v>
      </c>
      <c r="AR58" s="15">
        <v>74.322040370966349</v>
      </c>
      <c r="AS58" s="15">
        <v>69.097771827571265</v>
      </c>
      <c r="AT58" s="15">
        <v>16.278747442506493</v>
      </c>
      <c r="AU58" s="15">
        <v>89.172794636284578</v>
      </c>
      <c r="AV58" s="15">
        <v>14.620887665863339</v>
      </c>
      <c r="AW58" s="15">
        <v>90.98612844781043</v>
      </c>
      <c r="AX58" s="15"/>
      <c r="AY58" s="15">
        <v>54.206344447891219</v>
      </c>
      <c r="AZ58" s="15">
        <v>13.57385970283674</v>
      </c>
      <c r="BA58" s="15">
        <v>11.802322031347989</v>
      </c>
      <c r="BB58" s="15">
        <v>0.84786375540200876</v>
      </c>
      <c r="BC58" s="15">
        <v>7.932356868733482</v>
      </c>
      <c r="BD58" s="15">
        <v>6.2789353040509575</v>
      </c>
      <c r="BE58" s="15">
        <v>35.248883342889378</v>
      </c>
      <c r="BF58" s="15">
        <v>50.52429029692928</v>
      </c>
      <c r="BG58" s="15">
        <v>36.463431050509996</v>
      </c>
      <c r="BH58" s="15">
        <v>102.96387337404408</v>
      </c>
      <c r="BI58" s="15">
        <v>35.869350251480341</v>
      </c>
      <c r="BJ58" s="15">
        <v>74.961322767138554</v>
      </c>
      <c r="BK58" s="15">
        <v>33.719670265850475</v>
      </c>
      <c r="BL58" s="15">
        <v>41.802283921628785</v>
      </c>
      <c r="BM58" s="15">
        <v>9.8010715294215203</v>
      </c>
      <c r="BN58" s="15">
        <v>73.227701703882971</v>
      </c>
      <c r="BP58" s="15">
        <v>53.257882385123047</v>
      </c>
      <c r="BQ58" s="15">
        <v>61.3759045991658</v>
      </c>
      <c r="BR58" s="15">
        <v>7.1897780585879527</v>
      </c>
      <c r="BS58" s="15">
        <v>27.895369515198652</v>
      </c>
      <c r="BT58" s="15">
        <v>31.830932793737151</v>
      </c>
      <c r="BU58" s="15">
        <v>26.281874720220507</v>
      </c>
      <c r="BV58" s="15">
        <v>59.544249077132314</v>
      </c>
      <c r="BW58" s="15">
        <v>25.494842527944311</v>
      </c>
      <c r="BX58" s="15">
        <v>20.615518424519735</v>
      </c>
      <c r="BY58" s="15">
        <v>61.946368870736741</v>
      </c>
      <c r="BZ58" s="15">
        <v>73.190512502874725</v>
      </c>
      <c r="CA58" s="15">
        <v>31.391025098825562</v>
      </c>
      <c r="CB58" s="15">
        <v>68.199107928357265</v>
      </c>
      <c r="CC58" s="15">
        <v>34.226264135139601</v>
      </c>
      <c r="CD58" s="15">
        <v>22.023700586793375</v>
      </c>
      <c r="CE58" s="15">
        <v>165.08306281048644</v>
      </c>
      <c r="CF58" s="15">
        <v>37.162907215903616</v>
      </c>
      <c r="CG58" s="15">
        <v>19.102848117734077</v>
      </c>
      <c r="CH58" s="15">
        <v>7.6603392373633659</v>
      </c>
      <c r="CI58" s="15">
        <v>49.649922614755056</v>
      </c>
      <c r="CJ58" s="15">
        <v>29.70003776078542</v>
      </c>
      <c r="CK58" s="15">
        <v>50.381255223103551</v>
      </c>
      <c r="CL58" s="15">
        <v>42.664543661914493</v>
      </c>
      <c r="CM58" s="15">
        <v>7.292135965592542</v>
      </c>
      <c r="CN58" s="15">
        <v>13.297019302825731</v>
      </c>
      <c r="CO58" s="15">
        <v>89.754665163971282</v>
      </c>
      <c r="CP58" s="15">
        <v>25.004078222933991</v>
      </c>
      <c r="CQ58" s="15">
        <v>22.665514670469975</v>
      </c>
      <c r="CR58" s="15">
        <v>39.65886939581371</v>
      </c>
      <c r="CS58" s="15">
        <v>10.217718003348045</v>
      </c>
      <c r="CT58" s="15">
        <v>8.690338777892574</v>
      </c>
      <c r="CU58" s="15">
        <v>31.192326269658359</v>
      </c>
      <c r="CV58" s="37"/>
      <c r="CW58" s="15">
        <v>6.937587814491363</v>
      </c>
      <c r="CX58" s="15">
        <v>26.025438889013422</v>
      </c>
      <c r="CY58" s="15">
        <v>34.624624405115355</v>
      </c>
      <c r="CZ58" s="15">
        <v>30.753245045180066</v>
      </c>
      <c r="DA58" s="15">
        <v>2.0855149561025232</v>
      </c>
      <c r="DB58" s="15">
        <v>25.041831597043007</v>
      </c>
      <c r="DC58" s="15">
        <v>2.1750733436953569</v>
      </c>
      <c r="DD58" s="15">
        <v>1.9099919926959206</v>
      </c>
      <c r="DE58" s="15">
        <v>120.42313659313848</v>
      </c>
      <c r="DF58" s="15">
        <v>20.121057249998927</v>
      </c>
      <c r="DG58" s="15">
        <v>7.586196088709106</v>
      </c>
      <c r="DH58" s="15">
        <v>12.224581397683071</v>
      </c>
      <c r="DI58" s="15">
        <v>11.751413213628997</v>
      </c>
      <c r="DJ58" s="15">
        <v>0.92813900148169526</v>
      </c>
      <c r="DK58" s="15">
        <v>69.958503187565526</v>
      </c>
      <c r="DL58" s="15">
        <v>9.2277003098716239</v>
      </c>
      <c r="DM58" s="15">
        <v>43.561309177786882</v>
      </c>
      <c r="DN58" s="15">
        <v>8.4413937863926023</v>
      </c>
      <c r="DO58" s="15">
        <v>1.8539628820636735</v>
      </c>
      <c r="DP58" s="15">
        <v>1.4509696367171068</v>
      </c>
      <c r="DQ58" s="15">
        <v>8.3986773399886712</v>
      </c>
      <c r="DR58" s="15">
        <v>9.0051648528242563</v>
      </c>
      <c r="DS58" s="15">
        <v>19.288593726310516</v>
      </c>
      <c r="DT58" s="15">
        <v>9.6390277480298678</v>
      </c>
      <c r="DU58" s="15">
        <v>8.7138171388232593</v>
      </c>
      <c r="DV58" s="15">
        <v>232.89223618906331</v>
      </c>
      <c r="DW58" s="15">
        <v>24.142243582488256</v>
      </c>
      <c r="DX58" s="15">
        <v>36.716838935875536</v>
      </c>
      <c r="DY58" s="15">
        <v>8.2786417277417161</v>
      </c>
      <c r="DZ58" s="15">
        <v>28.410120776411162</v>
      </c>
      <c r="EA58" s="15">
        <v>28.094523981687299</v>
      </c>
      <c r="EB58" s="15">
        <v>5.8877061160194888</v>
      </c>
      <c r="ED58" s="16">
        <v>39600</v>
      </c>
      <c r="EE58" s="15">
        <v>23.47500558687349</v>
      </c>
      <c r="EF58" s="15">
        <v>66.770569615719879</v>
      </c>
      <c r="EG58" s="15">
        <v>34.115446737942129</v>
      </c>
      <c r="EH58" s="15">
        <v>27.512851113152813</v>
      </c>
      <c r="EI58" s="15">
        <v>151.8738730536883</v>
      </c>
      <c r="EK58" s="16">
        <v>39600</v>
      </c>
      <c r="EL58" s="15">
        <v>4.1473879637854161</v>
      </c>
      <c r="EM58" s="15">
        <v>10.184503953241336</v>
      </c>
      <c r="EN58" s="15">
        <v>6.0580655814710758</v>
      </c>
      <c r="EO58" s="15">
        <v>4.5754319097246023</v>
      </c>
      <c r="EP58" s="15">
        <v>24.965389408222432</v>
      </c>
    </row>
    <row r="59" spans="1:146">
      <c r="A59" s="12" t="s">
        <v>124</v>
      </c>
      <c r="B59" s="15">
        <v>4.6632752546337199</v>
      </c>
      <c r="C59" s="15">
        <v>18.406487355496832</v>
      </c>
      <c r="D59" s="15">
        <v>31.740146668052986</v>
      </c>
      <c r="E59" s="15">
        <v>18.400648998689579</v>
      </c>
      <c r="F59" s="15">
        <v>16.295135187310304</v>
      </c>
      <c r="G59" s="15">
        <v>24.564855868962322</v>
      </c>
      <c r="H59" s="15">
        <v>7.6423464711274063</v>
      </c>
      <c r="I59" s="15">
        <v>4.8157288357443786</v>
      </c>
      <c r="J59" s="15">
        <v>51.965561185998844</v>
      </c>
      <c r="K59" s="15">
        <v>32.785779432192051</v>
      </c>
      <c r="L59" s="15">
        <v>42.599914234991175</v>
      </c>
      <c r="M59" s="15">
        <v>11.774231744051326</v>
      </c>
      <c r="N59" s="15">
        <v>37.04239912016682</v>
      </c>
      <c r="O59" s="15">
        <v>20.742644762167824</v>
      </c>
      <c r="P59" s="15">
        <v>70.699512513855467</v>
      </c>
      <c r="Q59" s="15">
        <v>27.146231506995122</v>
      </c>
      <c r="R59" s="15">
        <v>47.894776203118575</v>
      </c>
      <c r="S59" s="15">
        <v>13.300299721769999</v>
      </c>
      <c r="T59" s="15">
        <v>5.7864223057404889</v>
      </c>
      <c r="U59" s="15">
        <v>3.4477323612775814</v>
      </c>
      <c r="V59" s="15">
        <v>7.7562290431953471</v>
      </c>
      <c r="W59" s="15">
        <v>10.20005938185238</v>
      </c>
      <c r="X59" s="15">
        <v>26.594355000120405</v>
      </c>
      <c r="Y59" s="15">
        <v>11.50229898283242</v>
      </c>
      <c r="Z59" s="15">
        <v>9.3719489626288119</v>
      </c>
      <c r="AA59" s="15">
        <v>45.350422884058538</v>
      </c>
      <c r="AB59" s="15">
        <v>42.174137070959326</v>
      </c>
      <c r="AC59" s="15">
        <v>49.978195690016442</v>
      </c>
      <c r="AD59" s="15">
        <v>12.494986900663042</v>
      </c>
      <c r="AE59" s="15">
        <v>23.264511743282977</v>
      </c>
      <c r="AF59" s="15">
        <v>17.824990542777698</v>
      </c>
      <c r="AG59" s="15">
        <v>13.293300349052304</v>
      </c>
      <c r="AI59" s="15">
        <v>18.319584157928549</v>
      </c>
      <c r="AJ59" s="15">
        <v>34.851492556584589</v>
      </c>
      <c r="AK59" s="15">
        <v>72.383717162167187</v>
      </c>
      <c r="AL59" s="15">
        <v>93.963940277114801</v>
      </c>
      <c r="AM59" s="15">
        <v>26.933263907508501</v>
      </c>
      <c r="AN59" s="15">
        <v>49.39507344722383</v>
      </c>
      <c r="AO59" s="15">
        <v>30.382371259278624</v>
      </c>
      <c r="AP59" s="15">
        <v>8.6972655217396575</v>
      </c>
      <c r="AQ59" s="15">
        <v>146.08570705652133</v>
      </c>
      <c r="AR59" s="15">
        <v>77.659036315455964</v>
      </c>
      <c r="AS59" s="15">
        <v>71.324549309831724</v>
      </c>
      <c r="AT59" s="15">
        <v>16.506221400586686</v>
      </c>
      <c r="AU59" s="15">
        <v>87.12977285369216</v>
      </c>
      <c r="AV59" s="15">
        <v>14.600181538710286</v>
      </c>
      <c r="AW59" s="15">
        <v>94.04734375299077</v>
      </c>
      <c r="AX59" s="15"/>
      <c r="AY59" s="15">
        <v>57.116130077652727</v>
      </c>
      <c r="AZ59" s="15">
        <v>14.927008558613789</v>
      </c>
      <c r="BA59" s="15">
        <v>13.117349365787266</v>
      </c>
      <c r="BB59" s="15">
        <v>0.97741465933678739</v>
      </c>
      <c r="BC59" s="15">
        <v>7.9510878222526253</v>
      </c>
      <c r="BD59" s="15">
        <v>6.4104625545555898</v>
      </c>
      <c r="BE59" s="15">
        <v>36.46183405451562</v>
      </c>
      <c r="BF59" s="15">
        <v>50.639892760160166</v>
      </c>
      <c r="BG59" s="15">
        <v>35.919553400823951</v>
      </c>
      <c r="BH59" s="15">
        <v>105.6540833455623</v>
      </c>
      <c r="BI59" s="15">
        <v>36.348222537409356</v>
      </c>
      <c r="BJ59" s="15">
        <v>75.749136722610729</v>
      </c>
      <c r="BK59" s="15">
        <v>34.072083847532184</v>
      </c>
      <c r="BL59" s="15">
        <v>42.225538303036224</v>
      </c>
      <c r="BM59" s="15">
        <v>10.390075276920676</v>
      </c>
      <c r="BN59" s="15">
        <v>72.786392872008022</v>
      </c>
      <c r="BP59" s="15">
        <v>50.297638298985696</v>
      </c>
      <c r="BQ59" s="15">
        <v>58.156570288181982</v>
      </c>
      <c r="BR59" s="15">
        <v>7.7515797481065754</v>
      </c>
      <c r="BS59" s="15">
        <v>27.330464130436187</v>
      </c>
      <c r="BT59" s="15">
        <v>31.279701847899535</v>
      </c>
      <c r="BU59" s="15">
        <v>26.803168379650394</v>
      </c>
      <c r="BV59" s="15">
        <v>56.900297891842342</v>
      </c>
      <c r="BW59" s="15">
        <v>25.505501547523284</v>
      </c>
      <c r="BX59" s="15">
        <v>25.421199973072913</v>
      </c>
      <c r="BY59" s="15">
        <v>63.36502070217643</v>
      </c>
      <c r="BZ59" s="15">
        <v>72.662003376878161</v>
      </c>
      <c r="CA59" s="15">
        <v>30.512607136082533</v>
      </c>
      <c r="CB59" s="15">
        <v>69.570573339327566</v>
      </c>
      <c r="CC59" s="15">
        <v>34.240544502285772</v>
      </c>
      <c r="CD59" s="15">
        <v>20.730018549356775</v>
      </c>
      <c r="CE59" s="15">
        <v>163.21630459205997</v>
      </c>
      <c r="CF59" s="15">
        <v>35.909334529908136</v>
      </c>
      <c r="CG59" s="15">
        <v>20.03000645874479</v>
      </c>
      <c r="CH59" s="15">
        <v>7.4603556324860554</v>
      </c>
      <c r="CI59" s="15">
        <v>50.802814552085977</v>
      </c>
      <c r="CJ59" s="15">
        <v>28.693535345425758</v>
      </c>
      <c r="CK59" s="15">
        <v>50.021875312060374</v>
      </c>
      <c r="CL59" s="15">
        <v>42.961751744595283</v>
      </c>
      <c r="CM59" s="15">
        <v>7.0877249505223912</v>
      </c>
      <c r="CN59" s="15">
        <v>11.974531584905643</v>
      </c>
      <c r="CO59" s="15">
        <v>88.910165323865115</v>
      </c>
      <c r="CP59" s="15">
        <v>24.894562604870526</v>
      </c>
      <c r="CQ59" s="15">
        <v>22.157659772580995</v>
      </c>
      <c r="CR59" s="15">
        <v>38.753641173478968</v>
      </c>
      <c r="CS59" s="15">
        <v>9.0497195316849126</v>
      </c>
      <c r="CT59" s="15">
        <v>8.7037858589239381</v>
      </c>
      <c r="CU59" s="15">
        <v>30.614344819109402</v>
      </c>
      <c r="CV59" s="37"/>
      <c r="CW59" s="15">
        <v>6.1338482120118361</v>
      </c>
      <c r="CX59" s="15">
        <v>28.890903701413201</v>
      </c>
      <c r="CY59" s="15">
        <v>37.814408392488644</v>
      </c>
      <c r="CZ59" s="15">
        <v>30.757550573581856</v>
      </c>
      <c r="DA59" s="15">
        <v>2.2982063126736092</v>
      </c>
      <c r="DB59" s="15">
        <v>26.493344271314815</v>
      </c>
      <c r="DC59" s="15">
        <v>2.6510412465627864</v>
      </c>
      <c r="DD59" s="15">
        <v>1.8280896609083352</v>
      </c>
      <c r="DE59" s="15">
        <v>120.49193870373938</v>
      </c>
      <c r="DF59" s="15">
        <v>21.18351902218151</v>
      </c>
      <c r="DG59" s="15">
        <v>8.2603466070367713</v>
      </c>
      <c r="DH59" s="15">
        <v>9.4765216591498955</v>
      </c>
      <c r="DI59" s="15">
        <v>11.048235475141942</v>
      </c>
      <c r="DJ59" s="15">
        <v>1.276284175106603</v>
      </c>
      <c r="DK59" s="15">
        <v>68.837245783684423</v>
      </c>
      <c r="DL59" s="15">
        <v>8.8711077472534008</v>
      </c>
      <c r="DM59" s="15">
        <v>38.687593014994583</v>
      </c>
      <c r="DN59" s="15">
        <v>7.9424086208079219</v>
      </c>
      <c r="DO59" s="15">
        <v>2.5953470411033455</v>
      </c>
      <c r="DP59" s="15">
        <v>1.3788074540887818</v>
      </c>
      <c r="DQ59" s="15">
        <v>8.7136134511609757</v>
      </c>
      <c r="DR59" s="15">
        <v>8.3912945631767073</v>
      </c>
      <c r="DS59" s="15">
        <v>20.407404281725253</v>
      </c>
      <c r="DT59" s="15">
        <v>10.188032747272977</v>
      </c>
      <c r="DU59" s="15">
        <v>8.0260918678595559</v>
      </c>
      <c r="DV59" s="15">
        <v>249.33239832349642</v>
      </c>
      <c r="DW59" s="15">
        <v>24.168720943142773</v>
      </c>
      <c r="DX59" s="15">
        <v>33.822591602966952</v>
      </c>
      <c r="DY59" s="15">
        <v>9.1933235093930659</v>
      </c>
      <c r="DZ59" s="15">
        <v>29.071734493365152</v>
      </c>
      <c r="EA59" s="15">
        <v>30.60304696858827</v>
      </c>
      <c r="EB59" s="15">
        <v>5.1100065452838548</v>
      </c>
      <c r="ED59" s="16">
        <v>39692</v>
      </c>
      <c r="EE59" s="15">
        <v>23.47446559778998</v>
      </c>
      <c r="EF59" s="15">
        <v>67.307633751479884</v>
      </c>
      <c r="EG59" s="15">
        <v>33.481778398411606</v>
      </c>
      <c r="EH59" s="15">
        <v>27.786723870510617</v>
      </c>
      <c r="EI59" s="15">
        <v>152.05060161819208</v>
      </c>
      <c r="EK59" s="16">
        <v>39692</v>
      </c>
      <c r="EL59" s="15">
        <v>4.0183651238067464</v>
      </c>
      <c r="EM59" s="15">
        <v>10.231555063630308</v>
      </c>
      <c r="EN59" s="15">
        <v>5.7469221750110906</v>
      </c>
      <c r="EO59" s="15">
        <v>4.5136329852631558</v>
      </c>
      <c r="EP59" s="15">
        <v>24.510475347711299</v>
      </c>
    </row>
    <row r="60" spans="1:146">
      <c r="A60" s="12" t="s">
        <v>125</v>
      </c>
      <c r="B60" s="15">
        <v>4.8044691482982822</v>
      </c>
      <c r="C60" s="15">
        <v>19.067445751386824</v>
      </c>
      <c r="D60" s="15">
        <v>32.631885741633795</v>
      </c>
      <c r="E60" s="15">
        <v>17.897548743987755</v>
      </c>
      <c r="F60" s="15">
        <v>16.423214948956574</v>
      </c>
      <c r="G60" s="15">
        <v>25.579911250946115</v>
      </c>
      <c r="H60" s="15">
        <v>7.6933558959743502</v>
      </c>
      <c r="I60" s="15">
        <v>5.0005198045534875</v>
      </c>
      <c r="J60" s="15">
        <v>51.32094632583069</v>
      </c>
      <c r="K60" s="15">
        <v>36.331483837177792</v>
      </c>
      <c r="L60" s="15">
        <v>42.699180667237272</v>
      </c>
      <c r="M60" s="15">
        <v>11.496785510949081</v>
      </c>
      <c r="N60" s="15">
        <v>36.927577992202359</v>
      </c>
      <c r="O60" s="15">
        <v>22.80716541646413</v>
      </c>
      <c r="P60" s="15">
        <v>70.993789207329016</v>
      </c>
      <c r="Q60" s="15">
        <v>26.853232772171221</v>
      </c>
      <c r="R60" s="15">
        <v>48.724828886023211</v>
      </c>
      <c r="S60" s="15">
        <v>13.162356324925966</v>
      </c>
      <c r="T60" s="15">
        <v>6.6762632098691332</v>
      </c>
      <c r="U60" s="15">
        <v>3.5379170662478536</v>
      </c>
      <c r="V60" s="15">
        <v>8.549233879389087</v>
      </c>
      <c r="W60" s="15">
        <v>10.17461331041358</v>
      </c>
      <c r="X60" s="15">
        <v>30.023823904540247</v>
      </c>
      <c r="Y60" s="15">
        <v>11.254646253225312</v>
      </c>
      <c r="Z60" s="15">
        <v>9.6183690147796135</v>
      </c>
      <c r="AA60" s="15">
        <v>47.08558320459543</v>
      </c>
      <c r="AB60" s="15">
        <v>41.792580958029681</v>
      </c>
      <c r="AC60" s="15">
        <v>51.092904872385482</v>
      </c>
      <c r="AD60" s="15">
        <v>12.278621801789587</v>
      </c>
      <c r="AE60" s="15">
        <v>29.61469955053736</v>
      </c>
      <c r="AF60" s="15">
        <v>19.943508085033375</v>
      </c>
      <c r="AG60" s="15">
        <v>13.762007199754251</v>
      </c>
      <c r="AI60" s="15">
        <v>18.311866925990717</v>
      </c>
      <c r="AJ60" s="15">
        <v>36.43751710317342</v>
      </c>
      <c r="AK60" s="15">
        <v>78.849765948933637</v>
      </c>
      <c r="AL60" s="15">
        <v>93.692361183982797</v>
      </c>
      <c r="AM60" s="15">
        <v>27.167590519457356</v>
      </c>
      <c r="AN60" s="15">
        <v>50.969709562042709</v>
      </c>
      <c r="AO60" s="15">
        <v>29.637895266664085</v>
      </c>
      <c r="AP60" s="15">
        <v>9.1165319363294106</v>
      </c>
      <c r="AQ60" s="15">
        <v>140.68409265540959</v>
      </c>
      <c r="AR60" s="15">
        <v>80.704595209443369</v>
      </c>
      <c r="AS60" s="15">
        <v>71.85534775690715</v>
      </c>
      <c r="AT60" s="15">
        <v>16.868465947269854</v>
      </c>
      <c r="AU60" s="15">
        <v>83.546725812464857</v>
      </c>
      <c r="AV60" s="15">
        <v>14.991365825916798</v>
      </c>
      <c r="AW60" s="15">
        <v>95.279801295528074</v>
      </c>
      <c r="AX60" s="15"/>
      <c r="AY60" s="15">
        <v>57.463421287570675</v>
      </c>
      <c r="AZ60" s="15">
        <v>16.584939762220898</v>
      </c>
      <c r="BA60" s="15">
        <v>14.073909417701701</v>
      </c>
      <c r="BB60" s="15">
        <v>0.97842439738430176</v>
      </c>
      <c r="BC60" s="15">
        <v>7.8089284883732333</v>
      </c>
      <c r="BD60" s="15">
        <v>6.3864997575538478</v>
      </c>
      <c r="BE60" s="15">
        <v>39.634052516415451</v>
      </c>
      <c r="BF60" s="15">
        <v>54.170402464769673</v>
      </c>
      <c r="BG60" s="15">
        <v>38.232048507135353</v>
      </c>
      <c r="BH60" s="15">
        <v>107.38420159625264</v>
      </c>
      <c r="BI60" s="15">
        <v>36.787624285360373</v>
      </c>
      <c r="BJ60" s="15">
        <v>77.729424002174113</v>
      </c>
      <c r="BK60" s="15">
        <v>35.297843846415795</v>
      </c>
      <c r="BL60" s="15">
        <v>54.194373808369299</v>
      </c>
      <c r="BM60" s="15">
        <v>9.3466519211114818</v>
      </c>
      <c r="BN60" s="15">
        <v>71.445293720072428</v>
      </c>
      <c r="BP60" s="15">
        <v>51.220474927227308</v>
      </c>
      <c r="BQ60" s="15">
        <v>61.42006422914892</v>
      </c>
      <c r="BR60" s="15">
        <v>8.4736581142862786</v>
      </c>
      <c r="BS60" s="15">
        <v>27.058671331847531</v>
      </c>
      <c r="BT60" s="15">
        <v>31.033129229574762</v>
      </c>
      <c r="BU60" s="15">
        <v>28.304962328648529</v>
      </c>
      <c r="BV60" s="15">
        <v>55.986462415390093</v>
      </c>
      <c r="BW60" s="15">
        <v>26.192951450254704</v>
      </c>
      <c r="BX60" s="15">
        <v>31.535448565377916</v>
      </c>
      <c r="BY60" s="15">
        <v>69.805317765056699</v>
      </c>
      <c r="BZ60" s="15">
        <v>73.14911744883581</v>
      </c>
      <c r="CA60" s="15">
        <v>30.02685225214055</v>
      </c>
      <c r="CB60" s="15">
        <v>70.455030868293179</v>
      </c>
      <c r="CC60" s="15">
        <v>34.2538968477119</v>
      </c>
      <c r="CD60" s="15">
        <v>22.880159581832384</v>
      </c>
      <c r="CE60" s="15">
        <v>161.48711757067682</v>
      </c>
      <c r="CF60" s="15">
        <v>37.996850510862018</v>
      </c>
      <c r="CG60" s="15">
        <v>23.869224142510031</v>
      </c>
      <c r="CH60" s="15">
        <v>7.2761083090311072</v>
      </c>
      <c r="CI60" s="15">
        <v>51.879951570905391</v>
      </c>
      <c r="CJ60" s="15">
        <v>28.045768293783269</v>
      </c>
      <c r="CK60" s="15">
        <v>50.010086705920344</v>
      </c>
      <c r="CL60" s="15">
        <v>46.650043193261155</v>
      </c>
      <c r="CM60" s="15">
        <v>7.6681221919489007</v>
      </c>
      <c r="CN60" s="15">
        <v>12.057731247938296</v>
      </c>
      <c r="CO60" s="15">
        <v>93.255277767232144</v>
      </c>
      <c r="CP60" s="15">
        <v>25.4319235757272</v>
      </c>
      <c r="CQ60" s="15">
        <v>21.990054733067485</v>
      </c>
      <c r="CR60" s="15">
        <v>40.503253187620857</v>
      </c>
      <c r="CS60" s="15">
        <v>19.998289571347577</v>
      </c>
      <c r="CT60" s="15">
        <v>8.716006224785307</v>
      </c>
      <c r="CU60" s="15">
        <v>30.198820828397206</v>
      </c>
      <c r="CV60" s="37"/>
      <c r="CW60" s="15">
        <v>4.8767622307236573</v>
      </c>
      <c r="CX60" s="15">
        <v>30.374568511252964</v>
      </c>
      <c r="CY60" s="15">
        <v>37.669342360363409</v>
      </c>
      <c r="CZ60" s="15">
        <v>29.94702497364872</v>
      </c>
      <c r="DA60" s="15">
        <v>1.935902903127656</v>
      </c>
      <c r="DB60" s="15">
        <v>25.87779443265411</v>
      </c>
      <c r="DC60" s="15">
        <v>2.7008188813680083</v>
      </c>
      <c r="DD60" s="15">
        <v>1.3591689624701111</v>
      </c>
      <c r="DE60" s="15">
        <v>116.95705914185046</v>
      </c>
      <c r="DF60" s="15">
        <v>22.431605731006275</v>
      </c>
      <c r="DG60" s="15">
        <v>7.9471480758749866</v>
      </c>
      <c r="DH60" s="15">
        <v>11.252439337148514</v>
      </c>
      <c r="DI60" s="15">
        <v>10.252149785950634</v>
      </c>
      <c r="DJ60" s="15">
        <v>1.5294544028355357</v>
      </c>
      <c r="DK60" s="15">
        <v>66.727978093539804</v>
      </c>
      <c r="DL60" s="15">
        <v>12.222230448550015</v>
      </c>
      <c r="DM60" s="15">
        <v>32.12386667989287</v>
      </c>
      <c r="DN60" s="15">
        <v>9.2465156672476638</v>
      </c>
      <c r="DO60" s="15">
        <v>1.9689100511643336</v>
      </c>
      <c r="DP60" s="15">
        <v>1.1142063839141638</v>
      </c>
      <c r="DQ60" s="15">
        <v>8.1409309302535426</v>
      </c>
      <c r="DR60" s="15">
        <v>7.9395306948895676</v>
      </c>
      <c r="DS60" s="15">
        <v>20.875424299781596</v>
      </c>
      <c r="DT60" s="15">
        <v>9.9432700600855295</v>
      </c>
      <c r="DU60" s="15">
        <v>7.8734572825600146</v>
      </c>
      <c r="DV60" s="15">
        <v>236.04601944356023</v>
      </c>
      <c r="DW60" s="15">
        <v>24.492139586335131</v>
      </c>
      <c r="DX60" s="15">
        <v>33.383972253222417</v>
      </c>
      <c r="DY60" s="15">
        <v>9.5619818195520754</v>
      </c>
      <c r="DZ60" s="15">
        <v>44.971197226149279</v>
      </c>
      <c r="EA60" s="15">
        <v>24.23988212419782</v>
      </c>
      <c r="EB60" s="15">
        <v>4.7610351433337748</v>
      </c>
      <c r="ED60" s="16">
        <v>39783</v>
      </c>
      <c r="EE60" s="15">
        <v>23.493158041756605</v>
      </c>
      <c r="EF60" s="15">
        <v>67.826118095726173</v>
      </c>
      <c r="EG60" s="15">
        <v>34.217237080499395</v>
      </c>
      <c r="EH60" s="15">
        <v>27.109294353777141</v>
      </c>
      <c r="EI60" s="15">
        <v>152.64580757175929</v>
      </c>
      <c r="EK60" s="16">
        <v>39783</v>
      </c>
      <c r="EL60" s="15">
        <v>3.8419848684161972</v>
      </c>
      <c r="EM60" s="15">
        <v>10.043015846948531</v>
      </c>
      <c r="EN60" s="15">
        <v>5.5669109263342005</v>
      </c>
      <c r="EO60" s="15">
        <v>4.2379340701684169</v>
      </c>
      <c r="EP60" s="15">
        <v>23.689845711867346</v>
      </c>
    </row>
    <row r="61" spans="1:146">
      <c r="A61" s="12" t="s">
        <v>126</v>
      </c>
      <c r="B61" s="15">
        <v>4.6967547218078165</v>
      </c>
      <c r="C61" s="15">
        <v>18.853727557369904</v>
      </c>
      <c r="D61" s="15">
        <v>32.962942172355532</v>
      </c>
      <c r="E61" s="15">
        <v>18.927661285267472</v>
      </c>
      <c r="F61" s="15">
        <v>16.586077129836678</v>
      </c>
      <c r="G61" s="15">
        <v>26.164014985839451</v>
      </c>
      <c r="H61" s="15">
        <v>7.6428324099723</v>
      </c>
      <c r="I61" s="15">
        <v>5.6833896646580433</v>
      </c>
      <c r="J61" s="15">
        <v>51.077359739986491</v>
      </c>
      <c r="K61" s="15">
        <v>40.332639128879627</v>
      </c>
      <c r="L61" s="15">
        <v>41.660042178916846</v>
      </c>
      <c r="M61" s="15">
        <v>11.2174158098817</v>
      </c>
      <c r="N61" s="15">
        <v>36.425880819324917</v>
      </c>
      <c r="O61" s="15">
        <v>21.236746417840742</v>
      </c>
      <c r="P61" s="15">
        <v>70.528787946149322</v>
      </c>
      <c r="Q61" s="15">
        <v>27.622570219284974</v>
      </c>
      <c r="R61" s="15">
        <v>50.54684954569715</v>
      </c>
      <c r="S61" s="15">
        <v>14.376174608396946</v>
      </c>
      <c r="T61" s="15">
        <v>7.4718065281562271</v>
      </c>
      <c r="U61" s="15">
        <v>3.3318683064286772</v>
      </c>
      <c r="V61" s="15">
        <v>8.7916025866251513</v>
      </c>
      <c r="W61" s="15">
        <v>10.650125378628495</v>
      </c>
      <c r="X61" s="15">
        <v>31.624074656295438</v>
      </c>
      <c r="Y61" s="15">
        <v>10.987546139166009</v>
      </c>
      <c r="Z61" s="15">
        <v>10.46568581382518</v>
      </c>
      <c r="AA61" s="15">
        <v>48.195149411962952</v>
      </c>
      <c r="AB61" s="15">
        <v>41.614246261601551</v>
      </c>
      <c r="AC61" s="15">
        <v>52.313920664418632</v>
      </c>
      <c r="AD61" s="15">
        <v>12.333998363746213</v>
      </c>
      <c r="AE61" s="15">
        <v>28.188054870154961</v>
      </c>
      <c r="AF61" s="15">
        <v>17.240481929964613</v>
      </c>
      <c r="AG61" s="15">
        <v>14.677783759975306</v>
      </c>
      <c r="AI61" s="15">
        <v>18.726374114644518</v>
      </c>
      <c r="AJ61" s="15">
        <v>35.725385438547818</v>
      </c>
      <c r="AK61" s="15">
        <v>79.40122828440262</v>
      </c>
      <c r="AL61" s="15">
        <v>105.66410509059591</v>
      </c>
      <c r="AM61" s="15">
        <v>27.185487330505225</v>
      </c>
      <c r="AN61" s="15">
        <v>49.915813504275874</v>
      </c>
      <c r="AO61" s="15">
        <v>28.836260199640492</v>
      </c>
      <c r="AP61" s="15">
        <v>9.4938758058453061</v>
      </c>
      <c r="AQ61" s="15">
        <v>135.26656689071552</v>
      </c>
      <c r="AR61" s="15">
        <v>94.464047648572489</v>
      </c>
      <c r="AS61" s="15">
        <v>75.364963369976792</v>
      </c>
      <c r="AT61" s="15">
        <v>16.233280089475095</v>
      </c>
      <c r="AU61" s="15">
        <v>85.931911412025642</v>
      </c>
      <c r="AV61" s="15">
        <v>14.669290135293831</v>
      </c>
      <c r="AW61" s="15">
        <v>97.834022182404823</v>
      </c>
      <c r="AX61" s="15"/>
      <c r="AY61" s="15">
        <v>58.863754784220411</v>
      </c>
      <c r="AZ61" s="15">
        <v>17.974587609396526</v>
      </c>
      <c r="BA61" s="15">
        <v>14.087195101936407</v>
      </c>
      <c r="BB61" s="15">
        <v>1.2627015426427857</v>
      </c>
      <c r="BC61" s="15">
        <v>7.6158827467103105</v>
      </c>
      <c r="BD61" s="15">
        <v>17.024100590287961</v>
      </c>
      <c r="BE61" s="15">
        <v>42.323768719888392</v>
      </c>
      <c r="BF61" s="15">
        <v>59.255780680402708</v>
      </c>
      <c r="BG61" s="15">
        <v>40.158615557946199</v>
      </c>
      <c r="BH61" s="15">
        <v>103.52081508545101</v>
      </c>
      <c r="BI61" s="15">
        <v>37.068991786414415</v>
      </c>
      <c r="BJ61" s="15">
        <v>76.933514571433008</v>
      </c>
      <c r="BK61" s="15">
        <v>35.026754142278925</v>
      </c>
      <c r="BL61" s="15">
        <v>52.740091139629293</v>
      </c>
      <c r="BM61" s="15">
        <v>50.135815031775138</v>
      </c>
      <c r="BN61" s="15">
        <v>75.390873343587202</v>
      </c>
      <c r="BP61" s="15">
        <v>50.59079914641503</v>
      </c>
      <c r="BQ61" s="15">
        <v>60.199025008917602</v>
      </c>
      <c r="BR61" s="15">
        <v>8.5470385816971532</v>
      </c>
      <c r="BS61" s="15">
        <v>29.282245088082419</v>
      </c>
      <c r="BT61" s="15">
        <v>35.499253943220936</v>
      </c>
      <c r="BU61" s="15">
        <v>27.935765926412639</v>
      </c>
      <c r="BV61" s="15">
        <v>57.282613400277008</v>
      </c>
      <c r="BW61" s="15">
        <v>27.141380808075766</v>
      </c>
      <c r="BX61" s="15">
        <v>36.078244849230437</v>
      </c>
      <c r="BY61" s="15">
        <v>77.543692809648491</v>
      </c>
      <c r="BZ61" s="15">
        <v>74.453351568377386</v>
      </c>
      <c r="CA61" s="15">
        <v>28.811553379481186</v>
      </c>
      <c r="CB61" s="15">
        <v>71.805900110215788</v>
      </c>
      <c r="CC61" s="15">
        <v>34.727817255666714</v>
      </c>
      <c r="CD61" s="15">
        <v>24.991702793547923</v>
      </c>
      <c r="CE61" s="15">
        <v>156.58827598132456</v>
      </c>
      <c r="CF61" s="15">
        <v>40.206721425574074</v>
      </c>
      <c r="CG61" s="15">
        <v>26.26648355641337</v>
      </c>
      <c r="CH61" s="15">
        <v>7.6432736000591488</v>
      </c>
      <c r="CI61" s="15">
        <v>52.15495537432551</v>
      </c>
      <c r="CJ61" s="15">
        <v>28.212300696159893</v>
      </c>
      <c r="CK61" s="15">
        <v>49.841821924943034</v>
      </c>
      <c r="CL61" s="15">
        <v>48.130701363712767</v>
      </c>
      <c r="CM61" s="15">
        <v>8.1735175471676556</v>
      </c>
      <c r="CN61" s="15">
        <v>12.855920331781379</v>
      </c>
      <c r="CO61" s="15">
        <v>97.852475014675434</v>
      </c>
      <c r="CP61" s="15">
        <v>24.924411913968964</v>
      </c>
      <c r="CQ61" s="15">
        <v>24.583503638296278</v>
      </c>
      <c r="CR61" s="15">
        <v>43.865274949493582</v>
      </c>
      <c r="CS61" s="15">
        <v>19.798815077331184</v>
      </c>
      <c r="CT61" s="15">
        <v>11.223953933623173</v>
      </c>
      <c r="CU61" s="15">
        <v>31.02755708357946</v>
      </c>
      <c r="CV61" s="37"/>
      <c r="CW61" s="15">
        <v>4.2127705848807349</v>
      </c>
      <c r="CX61" s="15">
        <v>29.058863956244302</v>
      </c>
      <c r="CY61" s="15">
        <v>38.082965385566396</v>
      </c>
      <c r="CZ61" s="15">
        <v>28.230158014155311</v>
      </c>
      <c r="DA61" s="15">
        <v>1.6217983605402282</v>
      </c>
      <c r="DB61" s="15">
        <v>25.463161790463452</v>
      </c>
      <c r="DC61" s="15">
        <v>2.6009252596952908</v>
      </c>
      <c r="DD61" s="15">
        <v>1.169492718531425</v>
      </c>
      <c r="DE61" s="15">
        <v>112.82188770854454</v>
      </c>
      <c r="DF61" s="15">
        <v>24.072666210907478</v>
      </c>
      <c r="DG61" s="15">
        <v>7.6184141263594807</v>
      </c>
      <c r="DH61" s="15">
        <v>12.547977605456907</v>
      </c>
      <c r="DI61" s="15">
        <v>10.736964339869102</v>
      </c>
      <c r="DJ61" s="15">
        <v>1.1100122386835698</v>
      </c>
      <c r="DK61" s="15">
        <v>70.079567021955981</v>
      </c>
      <c r="DL61" s="15">
        <v>12.685235820508389</v>
      </c>
      <c r="DM61" s="15">
        <v>31.458508020502261</v>
      </c>
      <c r="DN61" s="15">
        <v>9.7896549716721211</v>
      </c>
      <c r="DO61" s="15">
        <v>1.0123461255476962</v>
      </c>
      <c r="DP61" s="15">
        <v>0.9234956281064397</v>
      </c>
      <c r="DQ61" s="15">
        <v>7.6339861820682673</v>
      </c>
      <c r="DR61" s="15">
        <v>7.6849513882646283</v>
      </c>
      <c r="DS61" s="15">
        <v>22.455695584577906</v>
      </c>
      <c r="DT61" s="15">
        <v>10.495151679294228</v>
      </c>
      <c r="DU61" s="15">
        <v>8.677086984258958</v>
      </c>
      <c r="DV61" s="15">
        <v>218.6418110911323</v>
      </c>
      <c r="DW61" s="15">
        <v>23.292452627892178</v>
      </c>
      <c r="DX61" s="15">
        <v>34.807659871000418</v>
      </c>
      <c r="DY61" s="15">
        <v>10.186523359171426</v>
      </c>
      <c r="DZ61" s="15">
        <v>44.565603157817861</v>
      </c>
      <c r="EA61" s="15">
        <v>23.310569432736422</v>
      </c>
      <c r="EB61" s="15">
        <v>4.4225708434779349</v>
      </c>
      <c r="ED61" s="16">
        <v>39873</v>
      </c>
      <c r="EE61" s="15">
        <v>23.921648089195745</v>
      </c>
      <c r="EF61" s="15">
        <v>74.195496416062937</v>
      </c>
      <c r="EG61" s="15">
        <v>35.80085571685958</v>
      </c>
      <c r="EH61" s="15">
        <v>26.341744084630545</v>
      </c>
      <c r="EI61" s="15">
        <v>160.25974430674879</v>
      </c>
      <c r="EK61" s="16">
        <v>39873</v>
      </c>
      <c r="EL61" s="15">
        <v>3.7250540899756936</v>
      </c>
      <c r="EM61" s="15">
        <v>10.58553932044104</v>
      </c>
      <c r="EN61" s="15">
        <v>5.6059303835226206</v>
      </c>
      <c r="EO61" s="15">
        <v>4.0086916882585406</v>
      </c>
      <c r="EP61" s="15">
        <v>23.925215482197896</v>
      </c>
    </row>
    <row r="62" spans="1:146">
      <c r="A62" s="12" t="s">
        <v>127</v>
      </c>
      <c r="B62" s="15">
        <v>4.6769220866748844</v>
      </c>
      <c r="C62" s="15">
        <v>19.358975283938435</v>
      </c>
      <c r="D62" s="15">
        <v>33.474537365954532</v>
      </c>
      <c r="E62" s="15">
        <v>20.572491345852526</v>
      </c>
      <c r="F62" s="15">
        <v>17.12780422745497</v>
      </c>
      <c r="G62" s="15">
        <v>26.803695342385989</v>
      </c>
      <c r="H62" s="15">
        <v>7.060178616142224</v>
      </c>
      <c r="I62" s="15">
        <v>5.8641946327630565</v>
      </c>
      <c r="J62" s="15">
        <v>52.224011261941641</v>
      </c>
      <c r="K62" s="15">
        <v>37.233356570298895</v>
      </c>
      <c r="L62" s="15">
        <v>40.482808522167424</v>
      </c>
      <c r="M62" s="15">
        <v>11.660895493421505</v>
      </c>
      <c r="N62" s="15">
        <v>36.670923074651988</v>
      </c>
      <c r="O62" s="15">
        <v>20.673661124968973</v>
      </c>
      <c r="P62" s="15">
        <v>71.75380463877724</v>
      </c>
      <c r="Q62" s="15">
        <v>28.317016270485908</v>
      </c>
      <c r="R62" s="15">
        <v>53.527650213874487</v>
      </c>
      <c r="S62" s="15">
        <v>13.966432053408795</v>
      </c>
      <c r="T62" s="15">
        <v>7.5828617082866367</v>
      </c>
      <c r="U62" s="15">
        <v>3.1268720749077832</v>
      </c>
      <c r="V62" s="15">
        <v>8.5967632322418108</v>
      </c>
      <c r="W62" s="15">
        <v>10.660183416055512</v>
      </c>
      <c r="X62" s="15">
        <v>31.572294562732942</v>
      </c>
      <c r="Y62" s="15">
        <v>10.771397915963865</v>
      </c>
      <c r="Z62" s="15">
        <v>11.758134560420578</v>
      </c>
      <c r="AA62" s="15">
        <v>49.609562432032362</v>
      </c>
      <c r="AB62" s="15">
        <v>41.028634006744589</v>
      </c>
      <c r="AC62" s="15">
        <v>54.439917471965188</v>
      </c>
      <c r="AD62" s="15">
        <v>13.055148701577908</v>
      </c>
      <c r="AE62" s="15">
        <v>27.60301865855218</v>
      </c>
      <c r="AF62" s="15">
        <v>18.285640278605307</v>
      </c>
      <c r="AG62" s="15">
        <v>15.522248058656865</v>
      </c>
      <c r="AI62" s="15">
        <v>18.937054235415083</v>
      </c>
      <c r="AJ62" s="15">
        <v>35.9523916325562</v>
      </c>
      <c r="AK62" s="15">
        <v>76.373403511271789</v>
      </c>
      <c r="AL62" s="15">
        <v>113.63599420189594</v>
      </c>
      <c r="AM62" s="15">
        <v>27.588638076505944</v>
      </c>
      <c r="AN62" s="15">
        <v>50.740192643763088</v>
      </c>
      <c r="AO62" s="15">
        <v>28.135364886042844</v>
      </c>
      <c r="AP62" s="15">
        <v>8.6350677554022965</v>
      </c>
      <c r="AQ62" s="15">
        <v>142.54632068066522</v>
      </c>
      <c r="AR62" s="15">
        <v>88.368167152522531</v>
      </c>
      <c r="AS62" s="15">
        <v>73.147771383811474</v>
      </c>
      <c r="AT62" s="15">
        <v>14.967314797923667</v>
      </c>
      <c r="AU62" s="15">
        <v>84.518730655486834</v>
      </c>
      <c r="AV62" s="15">
        <v>14.407000132260908</v>
      </c>
      <c r="AW62" s="15">
        <v>99.056904519645158</v>
      </c>
      <c r="AX62" s="15"/>
      <c r="AY62" s="15">
        <v>59.914765013517176</v>
      </c>
      <c r="AZ62" s="15">
        <v>16.796006090218544</v>
      </c>
      <c r="BA62" s="15">
        <v>14.364390868131878</v>
      </c>
      <c r="BB62" s="15">
        <v>1.5884824020431654</v>
      </c>
      <c r="BC62" s="15">
        <v>7.32769146417826</v>
      </c>
      <c r="BD62" s="15">
        <v>17.777909123278555</v>
      </c>
      <c r="BE62" s="15">
        <v>40.87327128606119</v>
      </c>
      <c r="BF62" s="15">
        <v>56.514058341766926</v>
      </c>
      <c r="BG62" s="15">
        <v>44.694206945219371</v>
      </c>
      <c r="BH62" s="15">
        <v>103.46197239981548</v>
      </c>
      <c r="BI62" s="15">
        <v>35.369796570726677</v>
      </c>
      <c r="BJ62" s="15">
        <v>77.361099667567387</v>
      </c>
      <c r="BK62" s="15">
        <v>33.672008493158103</v>
      </c>
      <c r="BL62" s="15">
        <v>54.720300089261876</v>
      </c>
      <c r="BM62" s="15">
        <v>53.648790007746555</v>
      </c>
      <c r="BN62" s="15">
        <v>79.564779308894956</v>
      </c>
      <c r="BP62" s="15">
        <v>52.619110900362315</v>
      </c>
      <c r="BQ62" s="15">
        <v>61.115389405089886</v>
      </c>
      <c r="BR62" s="15">
        <v>8.0852862106024261</v>
      </c>
      <c r="BS62" s="15">
        <v>31.391049534033158</v>
      </c>
      <c r="BT62" s="15">
        <v>34.031220831316425</v>
      </c>
      <c r="BU62" s="15">
        <v>31.343907478349823</v>
      </c>
      <c r="BV62" s="15">
        <v>57.995284199983303</v>
      </c>
      <c r="BW62" s="15">
        <v>27.39018573118744</v>
      </c>
      <c r="BX62" s="15">
        <v>46.396713185035892</v>
      </c>
      <c r="BY62" s="15">
        <v>73.018769882102092</v>
      </c>
      <c r="BZ62" s="15">
        <v>75.425808832140973</v>
      </c>
      <c r="CA62" s="15">
        <v>27.877007290194108</v>
      </c>
      <c r="CB62" s="15">
        <v>71.994557702622245</v>
      </c>
      <c r="CC62" s="15">
        <v>35.167999723080428</v>
      </c>
      <c r="CD62" s="15">
        <v>26.296093962930641</v>
      </c>
      <c r="CE62" s="15">
        <v>152.16631366823631</v>
      </c>
      <c r="CF62" s="15">
        <v>44.036371125041477</v>
      </c>
      <c r="CG62" s="15">
        <v>26.39322742403013</v>
      </c>
      <c r="CH62" s="15">
        <v>7.9878762437995219</v>
      </c>
      <c r="CI62" s="15">
        <v>52.400403124464333</v>
      </c>
      <c r="CJ62" s="15">
        <v>28.540470348165574</v>
      </c>
      <c r="CK62" s="15">
        <v>49.97308509167452</v>
      </c>
      <c r="CL62" s="15">
        <v>47.736383659175743</v>
      </c>
      <c r="CM62" s="15">
        <v>8.221822407136699</v>
      </c>
      <c r="CN62" s="15">
        <v>14.044455459687669</v>
      </c>
      <c r="CO62" s="15">
        <v>102.0921525290906</v>
      </c>
      <c r="CP62" s="15">
        <v>26.20554551491821</v>
      </c>
      <c r="CQ62" s="15">
        <v>25.893854032321798</v>
      </c>
      <c r="CR62" s="15">
        <v>44.149098327218674</v>
      </c>
      <c r="CS62" s="15">
        <v>23.71926995624159</v>
      </c>
      <c r="CT62" s="15">
        <v>14.004844290437084</v>
      </c>
      <c r="CU62" s="15">
        <v>32.205332283154476</v>
      </c>
      <c r="CV62" s="37"/>
      <c r="CW62" s="15">
        <v>4.1090771357555198</v>
      </c>
      <c r="CX62" s="15">
        <v>28.758824904083436</v>
      </c>
      <c r="CY62" s="15">
        <v>37.476999076361892</v>
      </c>
      <c r="CZ62" s="15">
        <v>27.791013007740634</v>
      </c>
      <c r="DA62" s="15">
        <v>1.1652900191785689</v>
      </c>
      <c r="DB62" s="15">
        <v>25.36207012157201</v>
      </c>
      <c r="DC62" s="15">
        <v>2.548885059677823</v>
      </c>
      <c r="DD62" s="15">
        <v>1.2158129730135778</v>
      </c>
      <c r="DE62" s="15">
        <v>111.94531844473258</v>
      </c>
      <c r="DF62" s="15">
        <v>19.4748675826777</v>
      </c>
      <c r="DG62" s="15">
        <v>6.5459657165633089</v>
      </c>
      <c r="DH62" s="15">
        <v>12.138251876806311</v>
      </c>
      <c r="DI62" s="15">
        <v>11.448539698125213</v>
      </c>
      <c r="DJ62" s="15">
        <v>0.9260119356218709</v>
      </c>
      <c r="DK62" s="15">
        <v>67.196818422203904</v>
      </c>
      <c r="DL62" s="15">
        <v>13.230264646007692</v>
      </c>
      <c r="DM62" s="15">
        <v>32.90860357861019</v>
      </c>
      <c r="DN62" s="15">
        <v>16.1684015162527</v>
      </c>
      <c r="DO62" s="15">
        <v>1.1563472030608499</v>
      </c>
      <c r="DP62" s="15">
        <v>0.98005626284060976</v>
      </c>
      <c r="DQ62" s="15">
        <v>7.176110239783684</v>
      </c>
      <c r="DR62" s="15">
        <v>8.3049552788607404</v>
      </c>
      <c r="DS62" s="15">
        <v>23.4710315111579</v>
      </c>
      <c r="DT62" s="15">
        <v>10.416732331609129</v>
      </c>
      <c r="DU62" s="15">
        <v>9.8586257290307131</v>
      </c>
      <c r="DV62" s="15">
        <v>222.13637277478375</v>
      </c>
      <c r="DW62" s="15">
        <v>20.579919383034177</v>
      </c>
      <c r="DX62" s="15">
        <v>35.310186781053531</v>
      </c>
      <c r="DY62" s="15">
        <v>10.04163580662984</v>
      </c>
      <c r="DZ62" s="15">
        <v>45.619378756255465</v>
      </c>
      <c r="EA62" s="15">
        <v>23.364251081380807</v>
      </c>
      <c r="EB62" s="15">
        <v>3.8377704265257675</v>
      </c>
      <c r="ED62" s="16">
        <v>39965</v>
      </c>
      <c r="EE62" s="15">
        <v>24.739017098617087</v>
      </c>
      <c r="EF62" s="15">
        <v>77.305753983858679</v>
      </c>
      <c r="EG62" s="15">
        <v>37.213095015615686</v>
      </c>
      <c r="EH62" s="15">
        <v>26.176465513207827</v>
      </c>
      <c r="EI62" s="15">
        <v>165.43433161129929</v>
      </c>
      <c r="EK62" s="16">
        <v>39965</v>
      </c>
      <c r="EL62" s="15">
        <v>4.1104517210693352</v>
      </c>
      <c r="EM62" s="15">
        <v>11.451964708861883</v>
      </c>
      <c r="EN62" s="15">
        <v>6.2637516979225216</v>
      </c>
      <c r="EO62" s="15">
        <v>4.2540843528346297</v>
      </c>
      <c r="EP62" s="15">
        <v>26.080252480688372</v>
      </c>
    </row>
    <row r="63" spans="1:146">
      <c r="A63" s="12" t="s">
        <v>128</v>
      </c>
      <c r="B63" s="15">
        <v>4.6768119008267783</v>
      </c>
      <c r="C63" s="15">
        <v>20.147501662708279</v>
      </c>
      <c r="D63" s="15">
        <v>33.748951382497957</v>
      </c>
      <c r="E63" s="15">
        <v>22.418543426709817</v>
      </c>
      <c r="F63" s="15">
        <v>17.16537049777418</v>
      </c>
      <c r="G63" s="15">
        <v>27.603010253043081</v>
      </c>
      <c r="H63" s="15">
        <v>6.8307555985178015</v>
      </c>
      <c r="I63" s="15">
        <v>5.4156695098420231</v>
      </c>
      <c r="J63" s="15">
        <v>54.243162074114288</v>
      </c>
      <c r="K63" s="15">
        <v>37.400983775199421</v>
      </c>
      <c r="L63" s="15">
        <v>40.27759840520195</v>
      </c>
      <c r="M63" s="15">
        <v>11.863211838633376</v>
      </c>
      <c r="N63" s="15">
        <v>37.451937951576994</v>
      </c>
      <c r="O63" s="15">
        <v>20.92000526877845</v>
      </c>
      <c r="P63" s="15">
        <v>72.338476418998724</v>
      </c>
      <c r="Q63" s="15">
        <v>28.946998860249423</v>
      </c>
      <c r="R63" s="15">
        <v>56.777228728085021</v>
      </c>
      <c r="S63" s="15">
        <v>13.776311311309918</v>
      </c>
      <c r="T63" s="15">
        <v>7.6663218887655731</v>
      </c>
      <c r="U63" s="15">
        <v>2.968068948287784</v>
      </c>
      <c r="V63" s="15">
        <v>8.4235628013767254</v>
      </c>
      <c r="W63" s="15">
        <v>10.583260286347418</v>
      </c>
      <c r="X63" s="15">
        <v>31.502289534128344</v>
      </c>
      <c r="Y63" s="15">
        <v>10.856391918383292</v>
      </c>
      <c r="Z63" s="15">
        <v>12.776990037765632</v>
      </c>
      <c r="AA63" s="15">
        <v>50.745830450874649</v>
      </c>
      <c r="AB63" s="15">
        <v>40.860920275240886</v>
      </c>
      <c r="AC63" s="15">
        <v>56.110202077226816</v>
      </c>
      <c r="AD63" s="15">
        <v>13.402288154316839</v>
      </c>
      <c r="AE63" s="15">
        <v>28.132667912008252</v>
      </c>
      <c r="AF63" s="15">
        <v>19.990699862270684</v>
      </c>
      <c r="AG63" s="15">
        <v>16.46299789872737</v>
      </c>
      <c r="AI63" s="15">
        <v>18.497144915768548</v>
      </c>
      <c r="AJ63" s="15">
        <v>36.514467807892224</v>
      </c>
      <c r="AK63" s="15">
        <v>77.730127810356322</v>
      </c>
      <c r="AL63" s="15">
        <v>116.23418172132479</v>
      </c>
      <c r="AM63" s="15">
        <v>27.506611898016999</v>
      </c>
      <c r="AN63" s="15">
        <v>51.347820596999846</v>
      </c>
      <c r="AO63" s="15">
        <v>26.738276023886492</v>
      </c>
      <c r="AP63" s="15">
        <v>8.571588026992158</v>
      </c>
      <c r="AQ63" s="15">
        <v>143.81708245263627</v>
      </c>
      <c r="AR63" s="15">
        <v>87.058742064841738</v>
      </c>
      <c r="AS63" s="15">
        <v>74.562225401689062</v>
      </c>
      <c r="AT63" s="15">
        <v>14.608284075278284</v>
      </c>
      <c r="AU63" s="15">
        <v>84.195487718319086</v>
      </c>
      <c r="AV63" s="15">
        <v>13.869999043253246</v>
      </c>
      <c r="AW63" s="15">
        <v>99.601011453786199</v>
      </c>
      <c r="AX63" s="15"/>
      <c r="AY63" s="15">
        <v>62.791443850267385</v>
      </c>
      <c r="AZ63" s="15">
        <v>16.422627574829932</v>
      </c>
      <c r="BA63" s="15">
        <v>14.693563007737541</v>
      </c>
      <c r="BB63" s="15">
        <v>1.8596764098820509</v>
      </c>
      <c r="BC63" s="15">
        <v>7.2209525607444309</v>
      </c>
      <c r="BD63" s="15">
        <v>18.00671262261395</v>
      </c>
      <c r="BE63" s="15">
        <v>39.892426683653539</v>
      </c>
      <c r="BF63" s="15">
        <v>58.98069536240201</v>
      </c>
      <c r="BG63" s="15">
        <v>47.627372971187071</v>
      </c>
      <c r="BH63" s="15">
        <v>103.14388316271014</v>
      </c>
      <c r="BI63" s="15">
        <v>34.512343755977852</v>
      </c>
      <c r="BJ63" s="15">
        <v>77.595493459666756</v>
      </c>
      <c r="BK63" s="15">
        <v>34.522974308746967</v>
      </c>
      <c r="BL63" s="15">
        <v>57.84169901217858</v>
      </c>
      <c r="BM63" s="15">
        <v>57.37136456427784</v>
      </c>
      <c r="BN63" s="15">
        <v>83.914973079107526</v>
      </c>
      <c r="BP63" s="15">
        <v>52.746894113651102</v>
      </c>
      <c r="BQ63" s="15">
        <v>63.111047228969262</v>
      </c>
      <c r="BR63" s="15">
        <v>8.9590578492885751</v>
      </c>
      <c r="BS63" s="15">
        <v>33.212875259110746</v>
      </c>
      <c r="BT63" s="15">
        <v>32.897969243221368</v>
      </c>
      <c r="BU63" s="15">
        <v>32.936259407040758</v>
      </c>
      <c r="BV63" s="15">
        <v>58.639781698082807</v>
      </c>
      <c r="BW63" s="15">
        <v>28.324935625146303</v>
      </c>
      <c r="BX63" s="15">
        <v>53.251347708894876</v>
      </c>
      <c r="BY63" s="15">
        <v>77.33499521056217</v>
      </c>
      <c r="BZ63" s="15">
        <v>75.962263527154192</v>
      </c>
      <c r="CA63" s="15">
        <v>27.291001477541176</v>
      </c>
      <c r="CB63" s="15">
        <v>72.702819114408598</v>
      </c>
      <c r="CC63" s="15">
        <v>35.577923080228679</v>
      </c>
      <c r="CD63" s="15">
        <v>26.495464395355583</v>
      </c>
      <c r="CE63" s="15">
        <v>148.15482960116083</v>
      </c>
      <c r="CF63" s="15">
        <v>47.961280714817569</v>
      </c>
      <c r="CG63" s="15">
        <v>27.270792793531669</v>
      </c>
      <c r="CH63" s="15">
        <v>8.3119339874042364</v>
      </c>
      <c r="CI63" s="15">
        <v>52.620816638400846</v>
      </c>
      <c r="CJ63" s="15">
        <v>28.743457111153447</v>
      </c>
      <c r="CK63" s="15">
        <v>50.207906535426631</v>
      </c>
      <c r="CL63" s="15">
        <v>49.506215127940791</v>
      </c>
      <c r="CM63" s="15">
        <v>9.166447642861792</v>
      </c>
      <c r="CN63" s="15">
        <v>14.919031033897294</v>
      </c>
      <c r="CO63" s="15">
        <v>104.96639221378334</v>
      </c>
      <c r="CP63" s="15">
        <v>27.41747601115684</v>
      </c>
      <c r="CQ63" s="15">
        <v>27.380986281004347</v>
      </c>
      <c r="CR63" s="15">
        <v>46.252813454112356</v>
      </c>
      <c r="CS63" s="15">
        <v>31.184096802074333</v>
      </c>
      <c r="CT63" s="15">
        <v>17.105798377410348</v>
      </c>
      <c r="CU63" s="15">
        <v>33.609951742540169</v>
      </c>
      <c r="CV63" s="37"/>
      <c r="CW63" s="15">
        <v>4.7541622490111326</v>
      </c>
      <c r="CX63" s="15">
        <v>27.357734601400733</v>
      </c>
      <c r="CY63" s="15">
        <v>39.973194222709118</v>
      </c>
      <c r="CZ63" s="15">
        <v>27.842772940647322</v>
      </c>
      <c r="DA63" s="15">
        <v>0.86552225819506268</v>
      </c>
      <c r="DB63" s="15">
        <v>24.921157634223949</v>
      </c>
      <c r="DC63" s="15">
        <v>2.5374192444014825</v>
      </c>
      <c r="DD63" s="15">
        <v>1.2568039618091777</v>
      </c>
      <c r="DE63" s="15">
        <v>114.92858021534254</v>
      </c>
      <c r="DF63" s="15">
        <v>18.449839360165203</v>
      </c>
      <c r="DG63" s="15">
        <v>6.5147347295961229</v>
      </c>
      <c r="DH63" s="15">
        <v>11.613111365526393</v>
      </c>
      <c r="DI63" s="15">
        <v>13.256076393026948</v>
      </c>
      <c r="DJ63" s="15">
        <v>1.6104387038774235</v>
      </c>
      <c r="DK63" s="15">
        <v>65.049575016930845</v>
      </c>
      <c r="DL63" s="15">
        <v>14.153319738028944</v>
      </c>
      <c r="DM63" s="15">
        <v>31.128678873620796</v>
      </c>
      <c r="DN63" s="15">
        <v>15.675298700513379</v>
      </c>
      <c r="DO63" s="15">
        <v>1.1200065331282278</v>
      </c>
      <c r="DP63" s="15">
        <v>1.1858491940829423</v>
      </c>
      <c r="DQ63" s="15">
        <v>7.8460567536062946</v>
      </c>
      <c r="DR63" s="15">
        <v>8.3723393850472441</v>
      </c>
      <c r="DS63" s="15">
        <v>23.329948537766285</v>
      </c>
      <c r="DT63" s="15">
        <v>9.5189456957602623</v>
      </c>
      <c r="DU63" s="15">
        <v>11.142123594113517</v>
      </c>
      <c r="DV63" s="15">
        <v>201.57145516301105</v>
      </c>
      <c r="DW63" s="15">
        <v>20.759988413211126</v>
      </c>
      <c r="DX63" s="15">
        <v>37.254432073891195</v>
      </c>
      <c r="DY63" s="15">
        <v>8.5501963609610954</v>
      </c>
      <c r="DZ63" s="15">
        <v>48.15518443137146</v>
      </c>
      <c r="EA63" s="15">
        <v>25.24870999195209</v>
      </c>
      <c r="EB63" s="15">
        <v>4.4880224539675693</v>
      </c>
      <c r="ED63" s="16">
        <v>40057</v>
      </c>
      <c r="EE63" s="15">
        <v>25.738163067101176</v>
      </c>
      <c r="EF63" s="15">
        <v>78.843879506428408</v>
      </c>
      <c r="EG63" s="15">
        <v>38.616625078251118</v>
      </c>
      <c r="EH63" s="15">
        <v>25.794994550716368</v>
      </c>
      <c r="EI63" s="15">
        <v>168.99366220249703</v>
      </c>
      <c r="EK63" s="16">
        <v>40057</v>
      </c>
      <c r="EL63" s="15">
        <v>4.4258408659260278</v>
      </c>
      <c r="EM63" s="15">
        <v>12.030584195743462</v>
      </c>
      <c r="EN63" s="15">
        <v>6.778683438132501</v>
      </c>
      <c r="EO63" s="15">
        <v>4.3451084848443786</v>
      </c>
      <c r="EP63" s="15">
        <v>27.580216984646366</v>
      </c>
    </row>
    <row r="64" spans="1:146">
      <c r="A64" s="12" t="s">
        <v>129</v>
      </c>
      <c r="B64" s="15">
        <v>4.8411454228375135</v>
      </c>
      <c r="C64" s="15">
        <v>20.994683830582236</v>
      </c>
      <c r="D64" s="15">
        <v>33.905979184588084</v>
      </c>
      <c r="E64" s="15">
        <v>23.416770511225106</v>
      </c>
      <c r="F64" s="15">
        <v>17.513240518846668</v>
      </c>
      <c r="G64" s="15">
        <v>28.179762892229256</v>
      </c>
      <c r="H64" s="15">
        <v>6.8834958971977098</v>
      </c>
      <c r="I64" s="15">
        <v>5.2035791109756255</v>
      </c>
      <c r="J64" s="15">
        <v>55.449737681897489</v>
      </c>
      <c r="K64" s="15">
        <v>37.539727344328085</v>
      </c>
      <c r="L64" s="15">
        <v>38.736921587811999</v>
      </c>
      <c r="M64" s="15">
        <v>12.148967382670353</v>
      </c>
      <c r="N64" s="15">
        <v>37.88777848427771</v>
      </c>
      <c r="O64" s="15">
        <v>20.680067699685221</v>
      </c>
      <c r="P64" s="15">
        <v>73.051993789676303</v>
      </c>
      <c r="Q64" s="15">
        <v>29.521095802492269</v>
      </c>
      <c r="R64" s="15">
        <v>57.792036470826154</v>
      </c>
      <c r="S64" s="15">
        <v>12.765716046602794</v>
      </c>
      <c r="T64" s="15">
        <v>7.7580618669203041</v>
      </c>
      <c r="U64" s="15">
        <v>2.8024345887008564</v>
      </c>
      <c r="V64" s="15">
        <v>8.4068582156340597</v>
      </c>
      <c r="W64" s="15">
        <v>11.219739483902</v>
      </c>
      <c r="X64" s="15">
        <v>31.586626508200382</v>
      </c>
      <c r="Y64" s="15">
        <v>10.675432599000576</v>
      </c>
      <c r="Z64" s="15">
        <v>12.045861177279217</v>
      </c>
      <c r="AA64" s="15">
        <v>51.094833645839415</v>
      </c>
      <c r="AB64" s="15">
        <v>40.449834283446343</v>
      </c>
      <c r="AC64" s="15">
        <v>57.218817047942537</v>
      </c>
      <c r="AD64" s="15">
        <v>13.911227381734443</v>
      </c>
      <c r="AE64" s="15">
        <v>26.439535582067702</v>
      </c>
      <c r="AF64" s="15">
        <v>20.805411808920187</v>
      </c>
      <c r="AG64" s="15">
        <v>18.036208966712632</v>
      </c>
      <c r="AI64" s="15">
        <v>17.840715563123535</v>
      </c>
      <c r="AJ64" s="15">
        <v>36.944302181882655</v>
      </c>
      <c r="AK64" s="15">
        <v>76.116161066291923</v>
      </c>
      <c r="AL64" s="15">
        <v>116.50523345012317</v>
      </c>
      <c r="AM64" s="15">
        <v>27.706006690936931</v>
      </c>
      <c r="AN64" s="15">
        <v>52.576599769366162</v>
      </c>
      <c r="AO64" s="15">
        <v>25.395299065750326</v>
      </c>
      <c r="AP64" s="15">
        <v>9.1584706719154596</v>
      </c>
      <c r="AQ64" s="15">
        <v>139.03052291855636</v>
      </c>
      <c r="AR64" s="15">
        <v>90.878984838151055</v>
      </c>
      <c r="AS64" s="15">
        <v>73.597889147952685</v>
      </c>
      <c r="AT64" s="15">
        <v>14.941900829677069</v>
      </c>
      <c r="AU64" s="15">
        <v>83.982580111093782</v>
      </c>
      <c r="AV64" s="15">
        <v>15.0799467790624</v>
      </c>
      <c r="AW64" s="15">
        <v>98.150652450686849</v>
      </c>
      <c r="AX64" s="15"/>
      <c r="AY64" s="15">
        <v>63.570958872554336</v>
      </c>
      <c r="AZ64" s="15">
        <v>15.848779974647492</v>
      </c>
      <c r="BA64" s="15">
        <v>14.9899227409452</v>
      </c>
      <c r="BB64" s="15">
        <v>2.1180494163275454</v>
      </c>
      <c r="BC64" s="15">
        <v>7.6677110554312335</v>
      </c>
      <c r="BD64" s="15">
        <v>18.421421105527021</v>
      </c>
      <c r="BE64" s="15">
        <v>37.896420640705841</v>
      </c>
      <c r="BF64" s="15">
        <v>59.496244371355012</v>
      </c>
      <c r="BG64" s="15">
        <v>43.934779136632081</v>
      </c>
      <c r="BH64" s="15">
        <v>103.03493871162505</v>
      </c>
      <c r="BI64" s="15">
        <v>34.511595148429137</v>
      </c>
      <c r="BJ64" s="15">
        <v>75.496722270267725</v>
      </c>
      <c r="BK64" s="15">
        <v>34.940957646218628</v>
      </c>
      <c r="BL64" s="15">
        <v>56.747413991645459</v>
      </c>
      <c r="BM64" s="15">
        <v>59.383250810753388</v>
      </c>
      <c r="BN64" s="15">
        <v>87.570943146113734</v>
      </c>
      <c r="BP64" s="15">
        <v>52.26705291423432</v>
      </c>
      <c r="BQ64" s="15">
        <v>64.701583149792114</v>
      </c>
      <c r="BR64" s="15">
        <v>8.7765401151507749</v>
      </c>
      <c r="BS64" s="15">
        <v>34.480989057370685</v>
      </c>
      <c r="BT64" s="15">
        <v>35.044637680581531</v>
      </c>
      <c r="BU64" s="15">
        <v>34.041377531408685</v>
      </c>
      <c r="BV64" s="15">
        <v>58.915234556432885</v>
      </c>
      <c r="BW64" s="15">
        <v>28.462004147578213</v>
      </c>
      <c r="BX64" s="15">
        <v>63.47290484527602</v>
      </c>
      <c r="BY64" s="15">
        <v>77.518093739036914</v>
      </c>
      <c r="BZ64" s="15">
        <v>75.230902993080733</v>
      </c>
      <c r="CA64" s="15">
        <v>26.626065051672871</v>
      </c>
      <c r="CB64" s="15">
        <v>72.996292874881533</v>
      </c>
      <c r="CC64" s="15">
        <v>35.960603765428651</v>
      </c>
      <c r="CD64" s="15">
        <v>25.380267836387141</v>
      </c>
      <c r="CE64" s="15">
        <v>144.49920359786375</v>
      </c>
      <c r="CF64" s="15">
        <v>48.533037623932117</v>
      </c>
      <c r="CG64" s="15">
        <v>25.971371969281904</v>
      </c>
      <c r="CH64" s="15">
        <v>8.617230949830704</v>
      </c>
      <c r="CI64" s="15">
        <v>52.819840092490388</v>
      </c>
      <c r="CJ64" s="15">
        <v>28.259037541079735</v>
      </c>
      <c r="CK64" s="15">
        <v>49.80528988887567</v>
      </c>
      <c r="CL64" s="15">
        <v>49.903682610603305</v>
      </c>
      <c r="CM64" s="15">
        <v>10.217085171564214</v>
      </c>
      <c r="CN64" s="15">
        <v>13.989038708807378</v>
      </c>
      <c r="CO64" s="15">
        <v>103.22509822252205</v>
      </c>
      <c r="CP64" s="15">
        <v>28.485675297192895</v>
      </c>
      <c r="CQ64" s="15">
        <v>26.79134708754324</v>
      </c>
      <c r="CR64" s="15">
        <v>46.60789213949888</v>
      </c>
      <c r="CS64" s="15">
        <v>34.840112487862399</v>
      </c>
      <c r="CT64" s="15">
        <v>20.585446291333721</v>
      </c>
      <c r="CU64" s="15">
        <v>35.136193189014996</v>
      </c>
      <c r="CV64" s="37"/>
      <c r="CW64" s="15">
        <v>5.0536952843320755</v>
      </c>
      <c r="CX64" s="15">
        <v>26.459798160177538</v>
      </c>
      <c r="CY64" s="15">
        <v>40.757356661682927</v>
      </c>
      <c r="CZ64" s="15">
        <v>28.821279473036807</v>
      </c>
      <c r="DA64" s="15">
        <v>1.1570713334423237</v>
      </c>
      <c r="DB64" s="15">
        <v>25.643776932569946</v>
      </c>
      <c r="DC64" s="15">
        <v>2.3012972596377148</v>
      </c>
      <c r="DD64" s="15">
        <v>1.5330305658481711</v>
      </c>
      <c r="DE64" s="15">
        <v>122.92313793321662</v>
      </c>
      <c r="DF64" s="15">
        <v>16.296280320002701</v>
      </c>
      <c r="DG64" s="15">
        <v>6.591935530392977</v>
      </c>
      <c r="DH64" s="15">
        <v>12.480063213491089</v>
      </c>
      <c r="DI64" s="15">
        <v>12.907939003858282</v>
      </c>
      <c r="DJ64" s="15">
        <v>1.3216708902649035</v>
      </c>
      <c r="DK64" s="15">
        <v>63.546795373086503</v>
      </c>
      <c r="DL64" s="15">
        <v>15.341951653705614</v>
      </c>
      <c r="DM64" s="15">
        <v>29.067103936229625</v>
      </c>
      <c r="DN64" s="15">
        <v>15.522931499281308</v>
      </c>
      <c r="DO64" s="15">
        <v>1.1592085313198959</v>
      </c>
      <c r="DP64" s="15">
        <v>0.97700426272390695</v>
      </c>
      <c r="DQ64" s="15">
        <v>8.4487875853981151</v>
      </c>
      <c r="DR64" s="15">
        <v>9.1746009437904306</v>
      </c>
      <c r="DS64" s="15">
        <v>22.232866788419475</v>
      </c>
      <c r="DT64" s="15">
        <v>9.6723660100613902</v>
      </c>
      <c r="DU64" s="15">
        <v>10.558197446177003</v>
      </c>
      <c r="DV64" s="15">
        <v>196.64481879073423</v>
      </c>
      <c r="DW64" s="15">
        <v>20.441505689046963</v>
      </c>
      <c r="DX64" s="15">
        <v>39.274384757234095</v>
      </c>
      <c r="DY64" s="15">
        <v>9.0586958097752195</v>
      </c>
      <c r="DZ64" s="15">
        <v>45.679518090774991</v>
      </c>
      <c r="EA64" s="15">
        <v>25.237543358825192</v>
      </c>
      <c r="EB64" s="15">
        <v>5.1668527630622707</v>
      </c>
      <c r="ED64" s="16">
        <v>40148</v>
      </c>
      <c r="EE64" s="15">
        <v>26.161395270089059</v>
      </c>
      <c r="EF64" s="15">
        <v>78.713963076368557</v>
      </c>
      <c r="EG64" s="15">
        <v>39.285218008034612</v>
      </c>
      <c r="EH64" s="15">
        <v>26.137271009723534</v>
      </c>
      <c r="EI64" s="15">
        <v>170.29784736421578</v>
      </c>
      <c r="EK64" s="16">
        <v>40148</v>
      </c>
      <c r="EL64" s="15">
        <v>4.6415683132694028</v>
      </c>
      <c r="EM64" s="15">
        <v>12.397678215825687</v>
      </c>
      <c r="EN64" s="15">
        <v>7.153541806550102</v>
      </c>
      <c r="EO64" s="15">
        <v>4.5264655053703944</v>
      </c>
      <c r="EP64" s="15">
        <v>28.719253841015586</v>
      </c>
    </row>
    <row r="65" spans="1:146">
      <c r="A65" s="12" t="s">
        <v>130</v>
      </c>
      <c r="B65" s="15">
        <v>4.7355860264567378</v>
      </c>
      <c r="C65" s="15">
        <v>20.507641680254345</v>
      </c>
      <c r="D65" s="15">
        <v>33.538780867180286</v>
      </c>
      <c r="E65" s="15">
        <v>25.628615969846411</v>
      </c>
      <c r="F65" s="15">
        <v>17.219733351579073</v>
      </c>
      <c r="G65" s="15">
        <v>28.372663745595236</v>
      </c>
      <c r="H65" s="15">
        <v>6.6811594202898545</v>
      </c>
      <c r="I65" s="15">
        <v>4.4025291662456567</v>
      </c>
      <c r="J65" s="15">
        <v>55.289413140617661</v>
      </c>
      <c r="K65" s="15">
        <v>37.779429508470081</v>
      </c>
      <c r="L65" s="15">
        <v>37.714930433475502</v>
      </c>
      <c r="M65" s="15">
        <v>12.395778810943785</v>
      </c>
      <c r="N65" s="15">
        <v>37.770649369096368</v>
      </c>
      <c r="O65" s="15">
        <v>20.324861148825608</v>
      </c>
      <c r="P65" s="15">
        <v>72.675205503843841</v>
      </c>
      <c r="Q65" s="15">
        <v>30.483965497434063</v>
      </c>
      <c r="R65" s="15">
        <v>57.615157219279006</v>
      </c>
      <c r="S65" s="15">
        <v>13.230468085125025</v>
      </c>
      <c r="T65" s="15">
        <v>7.3726502043321114</v>
      </c>
      <c r="U65" s="15">
        <v>2.6677499001470824</v>
      </c>
      <c r="V65" s="15">
        <v>8.6370093215743236</v>
      </c>
      <c r="W65" s="15">
        <v>10.803699327365573</v>
      </c>
      <c r="X65" s="15">
        <v>31.673840204210908</v>
      </c>
      <c r="Y65" s="15">
        <v>10.137405563581821</v>
      </c>
      <c r="Z65" s="15">
        <v>11.517814353774098</v>
      </c>
      <c r="AA65" s="15">
        <v>50.138623404612481</v>
      </c>
      <c r="AB65" s="15">
        <v>40.342922988122879</v>
      </c>
      <c r="AC65" s="15">
        <v>56.618440135766342</v>
      </c>
      <c r="AD65" s="15">
        <v>14.365520088318222</v>
      </c>
      <c r="AE65" s="15">
        <v>24.373987438927422</v>
      </c>
      <c r="AF65" s="15">
        <v>19.930992173838586</v>
      </c>
      <c r="AG65" s="15">
        <v>18.406567607966029</v>
      </c>
      <c r="AI65" s="15">
        <v>17.219854954023592</v>
      </c>
      <c r="AJ65" s="15">
        <v>35.660924277908784</v>
      </c>
      <c r="AK65" s="15">
        <v>76.392169986089613</v>
      </c>
      <c r="AL65" s="15">
        <v>118.02404045080128</v>
      </c>
      <c r="AM65" s="15">
        <v>27.717537216417256</v>
      </c>
      <c r="AN65" s="15">
        <v>52.826295226167318</v>
      </c>
      <c r="AO65" s="15">
        <v>25.323706028090385</v>
      </c>
      <c r="AP65" s="15">
        <v>8.9061580452252826</v>
      </c>
      <c r="AQ65" s="15">
        <v>144.82151453489232</v>
      </c>
      <c r="AR65" s="15">
        <v>90.314084440585177</v>
      </c>
      <c r="AS65" s="15">
        <v>76.608093716719907</v>
      </c>
      <c r="AT65" s="15">
        <v>12.981296679151532</v>
      </c>
      <c r="AU65" s="15">
        <v>82.32558414810255</v>
      </c>
      <c r="AV65" s="15">
        <v>15.635505632615965</v>
      </c>
      <c r="AW65" s="15">
        <v>96.676475891978228</v>
      </c>
      <c r="AX65" s="15"/>
      <c r="AY65" s="15">
        <v>61.091640630558942</v>
      </c>
      <c r="AZ65" s="15">
        <v>15.986033651054401</v>
      </c>
      <c r="BA65" s="15">
        <v>13.382227418607487</v>
      </c>
      <c r="BB65" s="15">
        <v>2.0940087862308729</v>
      </c>
      <c r="BC65" s="15">
        <v>7.5347719714647088</v>
      </c>
      <c r="BD65" s="15">
        <v>17.672212956002589</v>
      </c>
      <c r="BE65" s="15">
        <v>38.259766385632837</v>
      </c>
      <c r="BF65" s="15">
        <v>55.516552254051213</v>
      </c>
      <c r="BG65" s="15">
        <v>41.948604773852139</v>
      </c>
      <c r="BH65" s="15">
        <v>97.956590838942361</v>
      </c>
      <c r="BI65" s="15">
        <v>34.052308295131702</v>
      </c>
      <c r="BJ65" s="15">
        <v>71.639631736974991</v>
      </c>
      <c r="BK65" s="15">
        <v>35.737592882589304</v>
      </c>
      <c r="BL65" s="15">
        <v>54.008062118907333</v>
      </c>
      <c r="BM65" s="15">
        <v>56.566186828009762</v>
      </c>
      <c r="BN65" s="15">
        <v>83.948901515039253</v>
      </c>
      <c r="BP65" s="15">
        <v>52.02240388374365</v>
      </c>
      <c r="BQ65" s="15">
        <v>62.989095111062859</v>
      </c>
      <c r="BR65" s="15">
        <v>9.2537760121962336</v>
      </c>
      <c r="BS65" s="15">
        <v>34.464415238324634</v>
      </c>
      <c r="BT65" s="15">
        <v>34.536778519553891</v>
      </c>
      <c r="BU65" s="15">
        <v>36.170147969652326</v>
      </c>
      <c r="BV65" s="15">
        <v>59.130640221126555</v>
      </c>
      <c r="BW65" s="15">
        <v>29.714691548978305</v>
      </c>
      <c r="BX65" s="15">
        <v>61.455822373958576</v>
      </c>
      <c r="BY65" s="15">
        <v>81.275945139561728</v>
      </c>
      <c r="BZ65" s="15">
        <v>72.827797692750607</v>
      </c>
      <c r="CA65" s="15">
        <v>25.5096728534424</v>
      </c>
      <c r="CB65" s="15">
        <v>71.685802892923931</v>
      </c>
      <c r="CC65" s="15">
        <v>36.012726973259561</v>
      </c>
      <c r="CD65" s="15">
        <v>28.529659137753914</v>
      </c>
      <c r="CE65" s="15">
        <v>142.46063958101161</v>
      </c>
      <c r="CF65" s="15">
        <v>48.941672650119997</v>
      </c>
      <c r="CG65" s="15">
        <v>26.927032901679251</v>
      </c>
      <c r="CH65" s="15">
        <v>8.8457442375307043</v>
      </c>
      <c r="CI65" s="15">
        <v>53.281950905355927</v>
      </c>
      <c r="CJ65" s="15">
        <v>27.682921977162106</v>
      </c>
      <c r="CK65" s="15">
        <v>49.203410357912972</v>
      </c>
      <c r="CL65" s="15">
        <v>51.589550294800731</v>
      </c>
      <c r="CM65" s="15">
        <v>9.8897129869054279</v>
      </c>
      <c r="CN65" s="15">
        <v>12.114704083646258</v>
      </c>
      <c r="CO65" s="15">
        <v>101.68920199487745</v>
      </c>
      <c r="CP65" s="15">
        <v>29.781335329326573</v>
      </c>
      <c r="CQ65" s="15">
        <v>27.481739681407589</v>
      </c>
      <c r="CR65" s="15">
        <v>46.414179561651288</v>
      </c>
      <c r="CS65" s="15">
        <v>34.857614246654563</v>
      </c>
      <c r="CT65" s="15">
        <v>20.138698195562952</v>
      </c>
      <c r="CU65" s="15">
        <v>35.218690662725585</v>
      </c>
      <c r="CV65" s="37"/>
      <c r="CW65" s="15">
        <v>4.894778841302597</v>
      </c>
      <c r="CX65" s="15">
        <v>26.860085571342317</v>
      </c>
      <c r="CY65" s="15">
        <v>40.604128444261882</v>
      </c>
      <c r="CZ65" s="15">
        <v>29.183787333878762</v>
      </c>
      <c r="DA65" s="15">
        <v>1.1272902342948186</v>
      </c>
      <c r="DB65" s="15">
        <v>25.325384770584225</v>
      </c>
      <c r="DC65" s="15">
        <v>2.4301096668160769</v>
      </c>
      <c r="DD65" s="15">
        <v>1.6276481824046511</v>
      </c>
      <c r="DE65" s="15">
        <v>125.56083361144009</v>
      </c>
      <c r="DF65" s="15">
        <v>12.591078296917704</v>
      </c>
      <c r="DG65" s="15">
        <v>6.8469765800597191</v>
      </c>
      <c r="DH65" s="15">
        <v>13.798930742645917</v>
      </c>
      <c r="DI65" s="15">
        <v>13.202934625834905</v>
      </c>
      <c r="DJ65" s="15">
        <v>1.0648570830792243</v>
      </c>
      <c r="DK65" s="15">
        <v>62.580757583400967</v>
      </c>
      <c r="DL65" s="15">
        <v>14.300056409339186</v>
      </c>
      <c r="DM65" s="15">
        <v>27.121822592226042</v>
      </c>
      <c r="DN65" s="15">
        <v>16.048912636268678</v>
      </c>
      <c r="DO65" s="15">
        <v>1.024375862329773</v>
      </c>
      <c r="DP65" s="15">
        <v>0.87513715039914419</v>
      </c>
      <c r="DQ65" s="15">
        <v>8.441479555974059</v>
      </c>
      <c r="DR65" s="15">
        <v>9.1434810740860559</v>
      </c>
      <c r="DS65" s="15">
        <v>26.014234035904522</v>
      </c>
      <c r="DT65" s="15">
        <v>10.139467935327731</v>
      </c>
      <c r="DU65" s="15">
        <v>11.208941897171579</v>
      </c>
      <c r="DV65" s="15">
        <v>195.41897380775757</v>
      </c>
      <c r="DW65" s="15">
        <v>19.786496022376134</v>
      </c>
      <c r="DX65" s="15">
        <v>39.683723361745344</v>
      </c>
      <c r="DY65" s="15">
        <v>9.3055626052758491</v>
      </c>
      <c r="DZ65" s="15">
        <v>43.551512516424218</v>
      </c>
      <c r="EA65" s="15">
        <v>23.617883681367353</v>
      </c>
      <c r="EB65" s="15">
        <v>5.2618806826995801</v>
      </c>
      <c r="ED65" s="16">
        <v>40238</v>
      </c>
      <c r="EE65" s="15">
        <v>26.882760084495317</v>
      </c>
      <c r="EF65" s="15">
        <v>78.928337398483791</v>
      </c>
      <c r="EG65" s="15">
        <v>39.108804202384441</v>
      </c>
      <c r="EH65" s="15">
        <v>26.405806688432964</v>
      </c>
      <c r="EI65" s="15">
        <v>171.32570837379652</v>
      </c>
      <c r="EK65" s="16">
        <v>40238</v>
      </c>
      <c r="EL65" s="15">
        <v>4.930086142369654</v>
      </c>
      <c r="EM65" s="15">
        <v>12.909857475953693</v>
      </c>
      <c r="EN65" s="15">
        <v>7.4216705304064954</v>
      </c>
      <c r="EO65" s="15">
        <v>4.7543373354222851</v>
      </c>
      <c r="EP65" s="15">
        <v>30.015951484152126</v>
      </c>
    </row>
    <row r="66" spans="1:146">
      <c r="A66" s="12" t="s">
        <v>131</v>
      </c>
      <c r="B66" s="15">
        <v>4.6775945066743416</v>
      </c>
      <c r="C66" s="15">
        <v>20.482191817312302</v>
      </c>
      <c r="D66" s="15">
        <v>33.344597697237411</v>
      </c>
      <c r="E66" s="15">
        <v>26.742918414691193</v>
      </c>
      <c r="F66" s="15">
        <v>17.436855472154178</v>
      </c>
      <c r="G66" s="15">
        <v>27.997683101513026</v>
      </c>
      <c r="H66" s="15">
        <v>6.6906770495349335</v>
      </c>
      <c r="I66" s="15">
        <v>4.1327235347213964</v>
      </c>
      <c r="J66" s="15">
        <v>56.552063506366373</v>
      </c>
      <c r="K66" s="15">
        <v>40.893886105350482</v>
      </c>
      <c r="L66" s="15">
        <v>36.397050251555292</v>
      </c>
      <c r="M66" s="15">
        <v>12.653871432244873</v>
      </c>
      <c r="N66" s="15">
        <v>38.417646414275289</v>
      </c>
      <c r="O66" s="15">
        <v>20.325169343635633</v>
      </c>
      <c r="P66" s="15">
        <v>72.273348995601026</v>
      </c>
      <c r="Q66" s="15">
        <v>31.407141977110825</v>
      </c>
      <c r="R66" s="15">
        <v>57.754385612857014</v>
      </c>
      <c r="S66" s="15">
        <v>12.872262543104464</v>
      </c>
      <c r="T66" s="15">
        <v>7.0311282538411044</v>
      </c>
      <c r="U66" s="15">
        <v>2.5889104538841159</v>
      </c>
      <c r="V66" s="15">
        <v>8.8377305196576295</v>
      </c>
      <c r="W66" s="15">
        <v>10.941638466000343</v>
      </c>
      <c r="X66" s="15">
        <v>33.736870234454997</v>
      </c>
      <c r="Y66" s="15">
        <v>10.101930556444124</v>
      </c>
      <c r="Z66" s="15">
        <v>11.34861150622579</v>
      </c>
      <c r="AA66" s="15">
        <v>50.442018355348573</v>
      </c>
      <c r="AB66" s="15">
        <v>39.693337423081609</v>
      </c>
      <c r="AC66" s="15">
        <v>56.785403391012423</v>
      </c>
      <c r="AD66" s="15">
        <v>14.985091987426811</v>
      </c>
      <c r="AE66" s="15">
        <v>22.524413769233512</v>
      </c>
      <c r="AF66" s="15">
        <v>19.289439320059547</v>
      </c>
      <c r="AG66" s="15">
        <v>18.627577812104541</v>
      </c>
      <c r="AI66" s="15">
        <v>16.739725852256882</v>
      </c>
      <c r="AJ66" s="15">
        <v>35.12655953574442</v>
      </c>
      <c r="AK66" s="15">
        <v>77.076851637963912</v>
      </c>
      <c r="AL66" s="15">
        <v>119.0977650538486</v>
      </c>
      <c r="AM66" s="15">
        <v>28.253621958717275</v>
      </c>
      <c r="AN66" s="15">
        <v>54.124122231039927</v>
      </c>
      <c r="AO66" s="15">
        <v>25.574030302555482</v>
      </c>
      <c r="AP66" s="15">
        <v>8.8750490261037207</v>
      </c>
      <c r="AQ66" s="15">
        <v>155.22021793304728</v>
      </c>
      <c r="AR66" s="15">
        <v>93.99915141607255</v>
      </c>
      <c r="AS66" s="15">
        <v>75.439658606129854</v>
      </c>
      <c r="AT66" s="15">
        <v>14.377846526337255</v>
      </c>
      <c r="AU66" s="15">
        <v>83.441274592772373</v>
      </c>
      <c r="AV66" s="15">
        <v>16.421486496715684</v>
      </c>
      <c r="AW66" s="15">
        <v>96.475073197783871</v>
      </c>
      <c r="AX66" s="15"/>
      <c r="AY66" s="15">
        <v>59.898435138582485</v>
      </c>
      <c r="AZ66" s="15">
        <v>16.150671662118292</v>
      </c>
      <c r="BA66" s="15">
        <v>11.799204210256987</v>
      </c>
      <c r="BB66" s="15">
        <v>2.1333975657331576</v>
      </c>
      <c r="BC66" s="15">
        <v>8.4028408904043683</v>
      </c>
      <c r="BD66" s="15">
        <v>17.950008873811697</v>
      </c>
      <c r="BE66" s="15">
        <v>38.829766036900828</v>
      </c>
      <c r="BF66" s="15">
        <v>55.055366443924299</v>
      </c>
      <c r="BG66" s="15">
        <v>40.002243035647851</v>
      </c>
      <c r="BH66" s="15">
        <v>90.947745604222561</v>
      </c>
      <c r="BI66" s="15">
        <v>33.677466229589101</v>
      </c>
      <c r="BJ66" s="15">
        <v>70.264786859445564</v>
      </c>
      <c r="BK66" s="15">
        <v>37.875710840147349</v>
      </c>
      <c r="BL66" s="15">
        <v>52.592712009180765</v>
      </c>
      <c r="BM66" s="15">
        <v>55.620946094604797</v>
      </c>
      <c r="BN66" s="15">
        <v>80.452356616818079</v>
      </c>
      <c r="BP66" s="15">
        <v>50.349923489710463</v>
      </c>
      <c r="BQ66" s="15">
        <v>64.139564141617484</v>
      </c>
      <c r="BR66" s="15">
        <v>9.7857311501547564</v>
      </c>
      <c r="BS66" s="15">
        <v>34.270226800388009</v>
      </c>
      <c r="BT66" s="15">
        <v>35.4518445452752</v>
      </c>
      <c r="BU66" s="15">
        <v>36.577656119846473</v>
      </c>
      <c r="BV66" s="15">
        <v>59.267322806258548</v>
      </c>
      <c r="BW66" s="15">
        <v>32.650419189435176</v>
      </c>
      <c r="BX66" s="15">
        <v>61.049397416235969</v>
      </c>
      <c r="BY66" s="15">
        <v>83.582226608549988</v>
      </c>
      <c r="BZ66" s="15">
        <v>71.447775712011378</v>
      </c>
      <c r="CA66" s="15">
        <v>24.975584336460361</v>
      </c>
      <c r="CB66" s="15">
        <v>70.36534502735833</v>
      </c>
      <c r="CC66" s="15">
        <v>36.201598558706038</v>
      </c>
      <c r="CD66" s="15">
        <v>28.594144619429951</v>
      </c>
      <c r="CE66" s="15">
        <v>140.50611306246014</v>
      </c>
      <c r="CF66" s="15">
        <v>48.679393420232451</v>
      </c>
      <c r="CG66" s="15">
        <v>26.820280370353743</v>
      </c>
      <c r="CH66" s="15">
        <v>9.0486382893393813</v>
      </c>
      <c r="CI66" s="15">
        <v>53.71661024915759</v>
      </c>
      <c r="CJ66" s="15">
        <v>26.832281647572959</v>
      </c>
      <c r="CK66" s="15">
        <v>48.496317601722502</v>
      </c>
      <c r="CL66" s="15">
        <v>53.302458484237583</v>
      </c>
      <c r="CM66" s="15">
        <v>10.163714539730726</v>
      </c>
      <c r="CN66" s="15">
        <v>10.72553996980108</v>
      </c>
      <c r="CO66" s="15">
        <v>99.469941227467316</v>
      </c>
      <c r="CP66" s="15">
        <v>31.348194656024184</v>
      </c>
      <c r="CQ66" s="15">
        <v>27.653172903485132</v>
      </c>
      <c r="CR66" s="15">
        <v>44.852694461263425</v>
      </c>
      <c r="CS66" s="15">
        <v>34.680633388813391</v>
      </c>
      <c r="CT66" s="15">
        <v>19.72174775450161</v>
      </c>
      <c r="CU66" s="15">
        <v>36.144346672174279</v>
      </c>
      <c r="CV66" s="37"/>
      <c r="CW66" s="15">
        <v>4.998006401913285</v>
      </c>
      <c r="CX66" s="15">
        <v>27.028566882277062</v>
      </c>
      <c r="CY66" s="15">
        <v>38.921518061756863</v>
      </c>
      <c r="CZ66" s="15">
        <v>29.879021739694757</v>
      </c>
      <c r="DA66" s="15">
        <v>1.4124572319467084</v>
      </c>
      <c r="DB66" s="15">
        <v>26.477180595116682</v>
      </c>
      <c r="DC66" s="15">
        <v>2.5640458792991563</v>
      </c>
      <c r="DD66" s="15">
        <v>1.7378766721880194</v>
      </c>
      <c r="DE66" s="15">
        <v>132.00497209864852</v>
      </c>
      <c r="DF66" s="15">
        <v>14.910041354632485</v>
      </c>
      <c r="DG66" s="15">
        <v>6.7725850963821692</v>
      </c>
      <c r="DH66" s="15">
        <v>12.269789024808297</v>
      </c>
      <c r="DI66" s="15">
        <v>14.039103038495739</v>
      </c>
      <c r="DJ66" s="15">
        <v>1.2583500882404175</v>
      </c>
      <c r="DK66" s="15">
        <v>62.703348670312636</v>
      </c>
      <c r="DL66" s="15">
        <v>13.36069763472543</v>
      </c>
      <c r="DM66" s="15">
        <v>30.688580725753553</v>
      </c>
      <c r="DN66" s="15">
        <v>15.876267197149254</v>
      </c>
      <c r="DO66" s="15">
        <v>0.92981704672511167</v>
      </c>
      <c r="DP66" s="15">
        <v>0.7665898284378434</v>
      </c>
      <c r="DQ66" s="15">
        <v>7.9134380934877173</v>
      </c>
      <c r="DR66" s="15">
        <v>9.6025736317099479</v>
      </c>
      <c r="DS66" s="15">
        <v>28.018610151090805</v>
      </c>
      <c r="DT66" s="15">
        <v>10.283309764852005</v>
      </c>
      <c r="DU66" s="15">
        <v>7.9715298597282089</v>
      </c>
      <c r="DV66" s="15">
        <v>193.97817379298357</v>
      </c>
      <c r="DW66" s="15">
        <v>19.630314630731718</v>
      </c>
      <c r="DX66" s="15">
        <v>39.77177739817995</v>
      </c>
      <c r="DY66" s="15">
        <v>10.143994647781399</v>
      </c>
      <c r="DZ66" s="15">
        <v>41.863913023561217</v>
      </c>
      <c r="EA66" s="15">
        <v>21.72744481051226</v>
      </c>
      <c r="EB66" s="15">
        <v>5.2668160749578412</v>
      </c>
      <c r="ED66" s="16">
        <v>40330</v>
      </c>
      <c r="EE66" s="15">
        <v>27.275258746413719</v>
      </c>
      <c r="EF66" s="15">
        <v>79.267671381601957</v>
      </c>
      <c r="EG66" s="15">
        <v>38.916210261131226</v>
      </c>
      <c r="EH66" s="15">
        <v>26.721645873211664</v>
      </c>
      <c r="EI66" s="15">
        <v>172.18078626235857</v>
      </c>
      <c r="EK66" s="16">
        <v>40330</v>
      </c>
      <c r="EL66" s="15">
        <v>5.01652831287831</v>
      </c>
      <c r="EM66" s="15">
        <v>13.217437363939094</v>
      </c>
      <c r="EN66" s="15">
        <v>7.5145433349855919</v>
      </c>
      <c r="EO66" s="15">
        <v>4.8704226277937099</v>
      </c>
      <c r="EP66" s="15">
        <v>30.61893163959671</v>
      </c>
    </row>
    <row r="67" spans="1:146">
      <c r="A67" s="12" t="s">
        <v>132</v>
      </c>
      <c r="B67" s="15">
        <v>4.6614019399852298</v>
      </c>
      <c r="C67" s="15">
        <v>21.403404509346434</v>
      </c>
      <c r="D67" s="15">
        <v>32.873477903103712</v>
      </c>
      <c r="E67" s="15">
        <v>27.210799155163294</v>
      </c>
      <c r="F67" s="15">
        <v>17.983508861721766</v>
      </c>
      <c r="G67" s="15">
        <v>28.228677323285059</v>
      </c>
      <c r="H67" s="15">
        <v>6.4608425414364641</v>
      </c>
      <c r="I67" s="15">
        <v>4.0503097827532111</v>
      </c>
      <c r="J67" s="15">
        <v>57.745654601273415</v>
      </c>
      <c r="K67" s="15">
        <v>38.950994748328249</v>
      </c>
      <c r="L67" s="15">
        <v>37.171470683499706</v>
      </c>
      <c r="M67" s="15">
        <v>13.315659791277715</v>
      </c>
      <c r="N67" s="15">
        <v>38.931141932776768</v>
      </c>
      <c r="O67" s="15">
        <v>18.725894778350202</v>
      </c>
      <c r="P67" s="15">
        <v>72.63414927426993</v>
      </c>
      <c r="Q67" s="15">
        <v>32.293030133962958</v>
      </c>
      <c r="R67" s="15">
        <v>58.22308901338122</v>
      </c>
      <c r="S67" s="15">
        <v>12.9858677458675</v>
      </c>
      <c r="T67" s="15">
        <v>6.7775247875980105</v>
      </c>
      <c r="U67" s="15">
        <v>2.495598606027718</v>
      </c>
      <c r="V67" s="15">
        <v>8.9416949617914998</v>
      </c>
      <c r="W67" s="15">
        <v>10.778917274836838</v>
      </c>
      <c r="X67" s="15">
        <v>33.541936561228347</v>
      </c>
      <c r="Y67" s="15">
        <v>10.242128402679493</v>
      </c>
      <c r="Z67" s="15">
        <v>11.138982752299809</v>
      </c>
      <c r="AA67" s="15">
        <v>51.40602244495846</v>
      </c>
      <c r="AB67" s="15">
        <v>40.056646651158594</v>
      </c>
      <c r="AC67" s="15">
        <v>57.440369170914323</v>
      </c>
      <c r="AD67" s="15">
        <v>15.31162486615623</v>
      </c>
      <c r="AE67" s="15">
        <v>21.17634128935364</v>
      </c>
      <c r="AF67" s="15">
        <v>18.674181346550615</v>
      </c>
      <c r="AG67" s="15">
        <v>19.056552564723308</v>
      </c>
      <c r="AI67" s="15">
        <v>16.336415125828648</v>
      </c>
      <c r="AJ67" s="15">
        <v>36.107047030797006</v>
      </c>
      <c r="AK67" s="15">
        <v>72.271981153619549</v>
      </c>
      <c r="AL67" s="15">
        <v>118.45483492201721</v>
      </c>
      <c r="AM67" s="15">
        <v>29.156545292721887</v>
      </c>
      <c r="AN67" s="15">
        <v>53.869967018418301</v>
      </c>
      <c r="AO67" s="15">
        <v>24.880142170771734</v>
      </c>
      <c r="AP67" s="15">
        <v>8.6647879280617932</v>
      </c>
      <c r="AQ67" s="15">
        <v>166.76265788683276</v>
      </c>
      <c r="AR67" s="15">
        <v>88.026270920367423</v>
      </c>
      <c r="AS67" s="15">
        <v>74.71915043835547</v>
      </c>
      <c r="AT67" s="15">
        <v>13.737673022618811</v>
      </c>
      <c r="AU67" s="15">
        <v>82.951374478651957</v>
      </c>
      <c r="AV67" s="15">
        <v>16.487010908582171</v>
      </c>
      <c r="AW67" s="15">
        <v>95.415250943486583</v>
      </c>
      <c r="AX67" s="15"/>
      <c r="AY67" s="15">
        <v>58.398026198926125</v>
      </c>
      <c r="AZ67" s="15">
        <v>16.26222186116587</v>
      </c>
      <c r="BA67" s="15">
        <v>10.191328102656357</v>
      </c>
      <c r="BB67" s="15">
        <v>15.420919159291763</v>
      </c>
      <c r="BC67" s="15">
        <v>8.5142576421966325</v>
      </c>
      <c r="BD67" s="15">
        <v>17.435349978147556</v>
      </c>
      <c r="BE67" s="15">
        <v>38.39822814403361</v>
      </c>
      <c r="BF67" s="15">
        <v>54.441505422431959</v>
      </c>
      <c r="BG67" s="15">
        <v>39.502586704059937</v>
      </c>
      <c r="BH67" s="15">
        <v>92.318056752384848</v>
      </c>
      <c r="BI67" s="15">
        <v>33.704690314523504</v>
      </c>
      <c r="BJ67" s="15">
        <v>68.442920355857112</v>
      </c>
      <c r="BK67" s="15">
        <v>37.519985620597382</v>
      </c>
      <c r="BL67" s="15">
        <v>52.439788494918815</v>
      </c>
      <c r="BM67" s="15">
        <v>54.463232694757977</v>
      </c>
      <c r="BN67" s="15">
        <v>77.016533987009495</v>
      </c>
      <c r="BP67" s="15">
        <v>48.344952438540467</v>
      </c>
      <c r="BQ67" s="15">
        <v>62.32150759315428</v>
      </c>
      <c r="BR67" s="15">
        <v>10.646025967951434</v>
      </c>
      <c r="BS67" s="15">
        <v>34.036328283179834</v>
      </c>
      <c r="BT67" s="15">
        <v>34.982851970954556</v>
      </c>
      <c r="BU67" s="15">
        <v>40.709559886399283</v>
      </c>
      <c r="BV67" s="15">
        <v>58.869768646408836</v>
      </c>
      <c r="BW67" s="15">
        <v>34.321181340353299</v>
      </c>
      <c r="BX67" s="15">
        <v>60.31150908744906</v>
      </c>
      <c r="BY67" s="15">
        <v>81.8232362650363</v>
      </c>
      <c r="BZ67" s="15">
        <v>70.458400812295068</v>
      </c>
      <c r="CA67" s="15">
        <v>24.822398312435116</v>
      </c>
      <c r="CB67" s="15">
        <v>69.819136081297046</v>
      </c>
      <c r="CC67" s="15">
        <v>36.494807271297489</v>
      </c>
      <c r="CD67" s="15">
        <v>28.906186949200787</v>
      </c>
      <c r="CE67" s="15">
        <v>138.6305324631316</v>
      </c>
      <c r="CF67" s="15">
        <v>48.728336516422409</v>
      </c>
      <c r="CG67" s="15">
        <v>27.10979730157532</v>
      </c>
      <c r="CH67" s="15">
        <v>9.2299927754763829</v>
      </c>
      <c r="CI67" s="15">
        <v>54.126193676460311</v>
      </c>
      <c r="CJ67" s="15">
        <v>26.045154512868073</v>
      </c>
      <c r="CK67" s="15">
        <v>48.061913349256471</v>
      </c>
      <c r="CL67" s="15">
        <v>55.092978493395094</v>
      </c>
      <c r="CM67" s="15">
        <v>10.323733298251792</v>
      </c>
      <c r="CN67" s="15">
        <v>9.6307838739918878</v>
      </c>
      <c r="CO67" s="15">
        <v>98.266298295211186</v>
      </c>
      <c r="CP67" s="15">
        <v>31.955584836901746</v>
      </c>
      <c r="CQ67" s="15">
        <v>27.376318845860688</v>
      </c>
      <c r="CR67" s="15">
        <v>43.197848217966438</v>
      </c>
      <c r="CS67" s="15">
        <v>39.149081211830129</v>
      </c>
      <c r="CT67" s="15">
        <v>19.33170997038938</v>
      </c>
      <c r="CU67" s="15">
        <v>36.623053713082818</v>
      </c>
      <c r="CV67" s="37"/>
      <c r="CW67" s="15">
        <v>5.6073169569680799</v>
      </c>
      <c r="CX67" s="15">
        <v>27.652044516772477</v>
      </c>
      <c r="CY67" s="15">
        <v>37.904005806787296</v>
      </c>
      <c r="CZ67" s="15">
        <v>29.153203829557192</v>
      </c>
      <c r="DA67" s="15">
        <v>1.6419195887423486</v>
      </c>
      <c r="DB67" s="15">
        <v>26.189902677835175</v>
      </c>
      <c r="DC67" s="15">
        <v>2.6157592748618788</v>
      </c>
      <c r="DD67" s="15">
        <v>1.4754550128078989</v>
      </c>
      <c r="DE67" s="15">
        <v>135.38977383979403</v>
      </c>
      <c r="DF67" s="15">
        <v>12.273903545956854</v>
      </c>
      <c r="DG67" s="15">
        <v>6.6793696694939682</v>
      </c>
      <c r="DH67" s="15">
        <v>11.750313193963272</v>
      </c>
      <c r="DI67" s="15">
        <v>14.531639666242178</v>
      </c>
      <c r="DJ67" s="15">
        <v>1.4756080958612152</v>
      </c>
      <c r="DK67" s="15">
        <v>61.644384574677943</v>
      </c>
      <c r="DL67" s="15">
        <v>12.761806475462862</v>
      </c>
      <c r="DM67" s="15">
        <v>31.467957890120335</v>
      </c>
      <c r="DN67" s="15">
        <v>16.314627659363232</v>
      </c>
      <c r="DO67" s="15">
        <v>0.89620306861373988</v>
      </c>
      <c r="DP67" s="15">
        <v>0.7393377386572817</v>
      </c>
      <c r="DQ67" s="15">
        <v>8.569516644483862</v>
      </c>
      <c r="DR67" s="15">
        <v>10.015435102726801</v>
      </c>
      <c r="DS67" s="15">
        <v>28.700138890739286</v>
      </c>
      <c r="DT67" s="15">
        <v>11.006835383410817</v>
      </c>
      <c r="DU67" s="15">
        <v>9.5873317024178828</v>
      </c>
      <c r="DV67" s="15">
        <v>189.47971547588452</v>
      </c>
      <c r="DW67" s="15">
        <v>19.351985535939814</v>
      </c>
      <c r="DX67" s="15">
        <v>41.805053530629991</v>
      </c>
      <c r="DY67" s="15">
        <v>10.263437341262485</v>
      </c>
      <c r="DZ67" s="15">
        <v>39.100234429694815</v>
      </c>
      <c r="EA67" s="15">
        <v>21.839370865579255</v>
      </c>
      <c r="EB67" s="15">
        <v>5.772823301830778</v>
      </c>
      <c r="ED67" s="16">
        <v>40422</v>
      </c>
      <c r="EE67" s="15">
        <v>27.667776592530181</v>
      </c>
      <c r="EF67" s="15">
        <v>78.952648894848707</v>
      </c>
      <c r="EG67" s="15">
        <v>38.580393054008034</v>
      </c>
      <c r="EH67" s="15">
        <v>26.52279999552897</v>
      </c>
      <c r="EI67" s="15">
        <v>171.72361853691589</v>
      </c>
      <c r="EK67" s="16">
        <v>40422</v>
      </c>
      <c r="EL67" s="15">
        <v>5.4972310059053653</v>
      </c>
      <c r="EM67" s="15">
        <v>14.101965974833723</v>
      </c>
      <c r="EN67" s="15">
        <v>8.039693230881694</v>
      </c>
      <c r="EO67" s="15">
        <v>5.2329702283207622</v>
      </c>
      <c r="EP67" s="15">
        <v>32.871860439941543</v>
      </c>
    </row>
    <row r="68" spans="1:146">
      <c r="A68" s="12" t="s">
        <v>133</v>
      </c>
      <c r="B68" s="15">
        <v>4.7991904829632297</v>
      </c>
      <c r="C68" s="15">
        <v>22.113840303027885</v>
      </c>
      <c r="D68" s="15">
        <v>32.583076364884327</v>
      </c>
      <c r="E68" s="15">
        <v>27.199499562262567</v>
      </c>
      <c r="F68" s="15">
        <v>18.703146522173064</v>
      </c>
      <c r="G68" s="15">
        <v>28.616433793236443</v>
      </c>
      <c r="H68" s="15">
        <v>6.3669572160489709</v>
      </c>
      <c r="I68" s="15">
        <v>4.5455316521402809</v>
      </c>
      <c r="J68" s="15">
        <v>59.229749844060677</v>
      </c>
      <c r="K68" s="15">
        <v>39.404742054174605</v>
      </c>
      <c r="L68" s="15">
        <v>37.974374538142754</v>
      </c>
      <c r="M68" s="15">
        <v>13.610180912721519</v>
      </c>
      <c r="N68" s="15">
        <v>38.72146241684311</v>
      </c>
      <c r="O68" s="15">
        <v>18.198106253283413</v>
      </c>
      <c r="P68" s="15">
        <v>73.167768426579187</v>
      </c>
      <c r="Q68" s="15">
        <v>33.143844432653488</v>
      </c>
      <c r="R68" s="15">
        <v>58.748007451650693</v>
      </c>
      <c r="S68" s="15">
        <v>12.588539260213041</v>
      </c>
      <c r="T68" s="15">
        <v>6.4625635023305668</v>
      </c>
      <c r="U68" s="15">
        <v>3.3275133043817968</v>
      </c>
      <c r="V68" s="15">
        <v>9.2232370115286724</v>
      </c>
      <c r="W68" s="15">
        <v>11.092336882228548</v>
      </c>
      <c r="X68" s="15">
        <v>34.15263193053049</v>
      </c>
      <c r="Y68" s="15">
        <v>10.237767256717227</v>
      </c>
      <c r="Z68" s="15">
        <v>10.617601072710356</v>
      </c>
      <c r="AA68" s="15">
        <v>52.261590231332121</v>
      </c>
      <c r="AB68" s="15">
        <v>39.610153510932179</v>
      </c>
      <c r="AC68" s="15">
        <v>59.392356412686915</v>
      </c>
      <c r="AD68" s="15">
        <v>15.963833155532546</v>
      </c>
      <c r="AE68" s="15">
        <v>19.413459632036435</v>
      </c>
      <c r="AF68" s="15">
        <v>18.020338342623855</v>
      </c>
      <c r="AG68" s="15">
        <v>18.970957439516585</v>
      </c>
      <c r="AI68" s="15">
        <v>16.222007055970717</v>
      </c>
      <c r="AJ68" s="15">
        <v>36.796070457740612</v>
      </c>
      <c r="AK68" s="15">
        <v>70.024144805026793</v>
      </c>
      <c r="AL68" s="15">
        <v>117.40192643293496</v>
      </c>
      <c r="AM68" s="15">
        <v>30.169822317718047</v>
      </c>
      <c r="AN68" s="15">
        <v>53.591251405630544</v>
      </c>
      <c r="AO68" s="15">
        <v>23.285857898078334</v>
      </c>
      <c r="AP68" s="15">
        <v>9.525561650832902</v>
      </c>
      <c r="AQ68" s="15">
        <v>165.50898142914727</v>
      </c>
      <c r="AR68" s="15">
        <v>86.111384087366929</v>
      </c>
      <c r="AS68" s="15">
        <v>78.136574564511776</v>
      </c>
      <c r="AT68" s="15">
        <v>14.84157147244129</v>
      </c>
      <c r="AU68" s="15">
        <v>82.635931856509544</v>
      </c>
      <c r="AV68" s="15">
        <v>16.965954781834164</v>
      </c>
      <c r="AW68" s="15">
        <v>93.244628353366437</v>
      </c>
      <c r="AX68" s="15"/>
      <c r="AY68" s="15">
        <v>59.521740382953382</v>
      </c>
      <c r="AZ68" s="15">
        <v>15.772108528063406</v>
      </c>
      <c r="BA68" s="15">
        <v>8.6125012426465108</v>
      </c>
      <c r="BB68" s="15">
        <v>16.212791271041986</v>
      </c>
      <c r="BC68" s="15">
        <v>27.869877558217915</v>
      </c>
      <c r="BD68" s="15">
        <v>17.895330874117292</v>
      </c>
      <c r="BE68" s="15">
        <v>38.304653940769683</v>
      </c>
      <c r="BF68" s="15">
        <v>52.652250133188581</v>
      </c>
      <c r="BG68" s="15">
        <v>37.633110642944665</v>
      </c>
      <c r="BH68" s="15">
        <v>92.896479021200378</v>
      </c>
      <c r="BI68" s="15">
        <v>32.6027216142882</v>
      </c>
      <c r="BJ68" s="15">
        <v>70.315470416061217</v>
      </c>
      <c r="BK68" s="15">
        <v>39.724639480986532</v>
      </c>
      <c r="BL68" s="15">
        <v>51.38749972028743</v>
      </c>
      <c r="BM68" s="15">
        <v>53.030388925366644</v>
      </c>
      <c r="BN68" s="15">
        <v>74.075258550282655</v>
      </c>
      <c r="BP68" s="15">
        <v>42.064951679741839</v>
      </c>
      <c r="BQ68" s="15">
        <v>62.433209542218215</v>
      </c>
      <c r="BR68" s="15">
        <v>10.949359586423521</v>
      </c>
      <c r="BS68" s="15">
        <v>33.626809913248408</v>
      </c>
      <c r="BT68" s="15">
        <v>35.118242255923512</v>
      </c>
      <c r="BU68" s="15">
        <v>38.598426695584884</v>
      </c>
      <c r="BV68" s="15">
        <v>58.745758200811757</v>
      </c>
      <c r="BW68" s="15">
        <v>36.293345908919726</v>
      </c>
      <c r="BX68" s="15">
        <v>61.049567310615359</v>
      </c>
      <c r="BY68" s="15">
        <v>79.203552267405456</v>
      </c>
      <c r="BZ68" s="15">
        <v>69.094691033047269</v>
      </c>
      <c r="CA68" s="15">
        <v>24.475750637760793</v>
      </c>
      <c r="CB68" s="15">
        <v>69.401292809881099</v>
      </c>
      <c r="CC68" s="15">
        <v>36.694657316066412</v>
      </c>
      <c r="CD68" s="15">
        <v>27.317196467109913</v>
      </c>
      <c r="CE68" s="15">
        <v>136.82920937295097</v>
      </c>
      <c r="CF68" s="15">
        <v>48.865567804259726</v>
      </c>
      <c r="CG68" s="15">
        <v>25.579490487605121</v>
      </c>
      <c r="CH68" s="15">
        <v>9.3930648186791448</v>
      </c>
      <c r="CI68" s="15">
        <v>54.512810328750547</v>
      </c>
      <c r="CJ68" s="15">
        <v>25.337886814155713</v>
      </c>
      <c r="CK68" s="15">
        <v>47.586513297425562</v>
      </c>
      <c r="CL68" s="15">
        <v>54.054635304316335</v>
      </c>
      <c r="CM68" s="15">
        <v>10.904375621965562</v>
      </c>
      <c r="CN68" s="15">
        <v>8.4309844066242672</v>
      </c>
      <c r="CO68" s="15">
        <v>98.226772821954611</v>
      </c>
      <c r="CP68" s="15">
        <v>32.827357391135592</v>
      </c>
      <c r="CQ68" s="15">
        <v>27.780215753952223</v>
      </c>
      <c r="CR68" s="15">
        <v>42.573273766336776</v>
      </c>
      <c r="CS68" s="15">
        <v>40.052031507968714</v>
      </c>
      <c r="CT68" s="15">
        <v>18.966060634191958</v>
      </c>
      <c r="CU68" s="15">
        <v>36.847693407138074</v>
      </c>
      <c r="CV68" s="37"/>
      <c r="CW68" s="15">
        <v>5.2677222307440532</v>
      </c>
      <c r="CX68" s="15">
        <v>28.561064035717305</v>
      </c>
      <c r="CY68" s="15">
        <v>35.089951479206583</v>
      </c>
      <c r="CZ68" s="15">
        <v>27.851969007995741</v>
      </c>
      <c r="DA68" s="15">
        <v>2.509706323371828</v>
      </c>
      <c r="DB68" s="15">
        <v>25.595849601915415</v>
      </c>
      <c r="DC68" s="15">
        <v>3.7789715350322712</v>
      </c>
      <c r="DD68" s="15">
        <v>1.5850250720099337</v>
      </c>
      <c r="DE68" s="15">
        <v>152.59918894666089</v>
      </c>
      <c r="DF68" s="15">
        <v>13.991220622757213</v>
      </c>
      <c r="DG68" s="15">
        <v>6.8145105824589214</v>
      </c>
      <c r="DH68" s="15">
        <v>10.198116452607831</v>
      </c>
      <c r="DI68" s="15">
        <v>13.693378329541199</v>
      </c>
      <c r="DJ68" s="15">
        <v>1.3579762232358525</v>
      </c>
      <c r="DK68" s="15">
        <v>59.638735858277933</v>
      </c>
      <c r="DL68" s="15">
        <v>13.104850398591989</v>
      </c>
      <c r="DM68" s="15">
        <v>32.189868071693319</v>
      </c>
      <c r="DN68" s="15">
        <v>16.074686886240368</v>
      </c>
      <c r="DO68" s="15">
        <v>0.90962006946178386</v>
      </c>
      <c r="DP68" s="15">
        <v>0.74464377054209163</v>
      </c>
      <c r="DQ68" s="15">
        <v>8.7181004427523359</v>
      </c>
      <c r="DR68" s="15">
        <v>10.885049456611879</v>
      </c>
      <c r="DS68" s="15">
        <v>27.400874064947178</v>
      </c>
      <c r="DT68" s="15">
        <v>10.492242815355388</v>
      </c>
      <c r="DU68" s="15">
        <v>9.3851428000224146</v>
      </c>
      <c r="DV68" s="15">
        <v>186.86108879408872</v>
      </c>
      <c r="DW68" s="15">
        <v>18.853404930532765</v>
      </c>
      <c r="DX68" s="15">
        <v>44.206832134468954</v>
      </c>
      <c r="DY68" s="15">
        <v>12.739781911579904</v>
      </c>
      <c r="DZ68" s="15">
        <v>36.775663225694082</v>
      </c>
      <c r="EA68" s="15">
        <v>21.325472840529017</v>
      </c>
      <c r="EB68" s="15">
        <v>6.5740252540109978</v>
      </c>
      <c r="ED68" s="16">
        <v>40513</v>
      </c>
      <c r="EE68" s="15">
        <v>27.875248630361106</v>
      </c>
      <c r="EF68" s="15">
        <v>78.723643249767704</v>
      </c>
      <c r="EG68" s="15">
        <v>38.002227851658596</v>
      </c>
      <c r="EH68" s="15">
        <v>26.097664231763527</v>
      </c>
      <c r="EI68" s="15">
        <v>170.69878396355094</v>
      </c>
      <c r="EK68" s="16">
        <v>40513</v>
      </c>
      <c r="EL68" s="15">
        <v>5.7856826800621599</v>
      </c>
      <c r="EM68" s="15">
        <v>14.752024796281797</v>
      </c>
      <c r="EN68" s="15">
        <v>8.269857260433616</v>
      </c>
      <c r="EO68" s="15">
        <v>5.4152432054022501</v>
      </c>
      <c r="EP68" s="15">
        <v>34.22280794217982</v>
      </c>
    </row>
    <row r="69" spans="1:146">
      <c r="A69" s="12" t="s">
        <v>134</v>
      </c>
      <c r="B69" s="15">
        <v>4.7771186070279832</v>
      </c>
      <c r="C69" s="15">
        <v>22.042659066365104</v>
      </c>
      <c r="D69" s="15">
        <v>32.259141309019306</v>
      </c>
      <c r="E69" s="15">
        <v>27.709790397210082</v>
      </c>
      <c r="F69" s="15">
        <v>18.930560078848131</v>
      </c>
      <c r="G69" s="15">
        <v>28.619518296564724</v>
      </c>
      <c r="H69" s="15">
        <v>6.2862837352153162</v>
      </c>
      <c r="I69" s="15">
        <v>3.2805662195680672</v>
      </c>
      <c r="J69" s="15">
        <v>59.02732832292066</v>
      </c>
      <c r="K69" s="15">
        <v>36.545168367241637</v>
      </c>
      <c r="L69" s="15">
        <v>37.494874980803118</v>
      </c>
      <c r="M69" s="15">
        <v>13.824077222087089</v>
      </c>
      <c r="N69" s="15">
        <v>38.670543258405949</v>
      </c>
      <c r="O69" s="15">
        <v>18.055147362516855</v>
      </c>
      <c r="P69" s="15">
        <v>73.179252868997082</v>
      </c>
      <c r="Q69" s="15">
        <v>32.845521581742517</v>
      </c>
      <c r="R69" s="15">
        <v>58.966223383415659</v>
      </c>
      <c r="S69" s="15">
        <v>13.218793814019348</v>
      </c>
      <c r="T69" s="15">
        <v>6.2529291192830199</v>
      </c>
      <c r="U69" s="15">
        <v>3.1573397695556906</v>
      </c>
      <c r="V69" s="15">
        <v>9.3948715707740735</v>
      </c>
      <c r="W69" s="15">
        <v>11.000026252608855</v>
      </c>
      <c r="X69" s="15">
        <v>33.652871348046119</v>
      </c>
      <c r="Y69" s="15">
        <v>10.060004420569101</v>
      </c>
      <c r="Z69" s="15">
        <v>10.29696563055756</v>
      </c>
      <c r="AA69" s="15">
        <v>52.592828312985567</v>
      </c>
      <c r="AB69" s="15">
        <v>39.691566965577834</v>
      </c>
      <c r="AC69" s="15">
        <v>60.5950635073375</v>
      </c>
      <c r="AD69" s="15">
        <v>16.321510982699525</v>
      </c>
      <c r="AE69" s="15">
        <v>18.517419167195275</v>
      </c>
      <c r="AF69" s="15">
        <v>17.340680200801287</v>
      </c>
      <c r="AG69" s="15">
        <v>19.634832579699335</v>
      </c>
      <c r="AI69" s="15">
        <v>15.956143749757954</v>
      </c>
      <c r="AJ69" s="15">
        <v>36.815662225493597</v>
      </c>
      <c r="AK69" s="15">
        <v>70.285967920094564</v>
      </c>
      <c r="AL69" s="15">
        <v>117.83263705003965</v>
      </c>
      <c r="AM69" s="15">
        <v>30.065811942920806</v>
      </c>
      <c r="AN69" s="15">
        <v>53.778908761702219</v>
      </c>
      <c r="AO69" s="15">
        <v>23.287206475047082</v>
      </c>
      <c r="AP69" s="15">
        <v>9.0925658357847379</v>
      </c>
      <c r="AQ69" s="15">
        <v>177.7158263878799</v>
      </c>
      <c r="AR69" s="15">
        <v>82.721728647608117</v>
      </c>
      <c r="AS69" s="15">
        <v>77.777919412476876</v>
      </c>
      <c r="AT69" s="15">
        <v>14.08371476390113</v>
      </c>
      <c r="AU69" s="15">
        <v>82.044388589438555</v>
      </c>
      <c r="AV69" s="15">
        <v>18.183095614578033</v>
      </c>
      <c r="AW69" s="15">
        <v>93.549893508362416</v>
      </c>
      <c r="AX69" s="15"/>
      <c r="AY69" s="15">
        <v>58.103709802481475</v>
      </c>
      <c r="AZ69" s="15">
        <v>16.396806151089582</v>
      </c>
      <c r="BA69" s="15">
        <v>7.8805021905650818</v>
      </c>
      <c r="BB69" s="15">
        <v>15.572835883574175</v>
      </c>
      <c r="BC69" s="15">
        <v>27.729795073336767</v>
      </c>
      <c r="BD69" s="15">
        <v>17.65851955933659</v>
      </c>
      <c r="BE69" s="15">
        <v>38.153401989404806</v>
      </c>
      <c r="BF69" s="15">
        <v>50.009321634841776</v>
      </c>
      <c r="BG69" s="15">
        <v>37.059612331140649</v>
      </c>
      <c r="BH69" s="15">
        <v>99.861686424471927</v>
      </c>
      <c r="BI69" s="15">
        <v>32.006482811967722</v>
      </c>
      <c r="BJ69" s="15">
        <v>70.366258835035964</v>
      </c>
      <c r="BK69" s="15">
        <v>41.356701752453361</v>
      </c>
      <c r="BL69" s="15">
        <v>51.365864192045443</v>
      </c>
      <c r="BM69" s="15">
        <v>50.945131472393584</v>
      </c>
      <c r="BN69" s="15">
        <v>71.040412055736525</v>
      </c>
      <c r="BP69" s="15">
        <v>42.158823218516488</v>
      </c>
      <c r="BQ69" s="15">
        <v>60.363532596394258</v>
      </c>
      <c r="BR69" s="15">
        <v>11.074961857193349</v>
      </c>
      <c r="BS69" s="15">
        <v>33.748284150702965</v>
      </c>
      <c r="BT69" s="15">
        <v>35.121804472346021</v>
      </c>
      <c r="BU69" s="15">
        <v>39.121043031063508</v>
      </c>
      <c r="BV69" s="15">
        <v>60.423511729726187</v>
      </c>
      <c r="BW69" s="15">
        <v>35.403731614452497</v>
      </c>
      <c r="BX69" s="15">
        <v>60.288021679500893</v>
      </c>
      <c r="BY69" s="15">
        <v>81.37954469455677</v>
      </c>
      <c r="BZ69" s="15">
        <v>67.665292883699991</v>
      </c>
      <c r="CA69" s="15">
        <v>23.874741813143395</v>
      </c>
      <c r="CB69" s="15">
        <v>68.619305338823935</v>
      </c>
      <c r="CC69" s="15">
        <v>36.873481463666579</v>
      </c>
      <c r="CD69" s="15">
        <v>28.801663597224447</v>
      </c>
      <c r="CE69" s="15">
        <v>136.20092970792814</v>
      </c>
      <c r="CF69" s="15">
        <v>50.306587030836468</v>
      </c>
      <c r="CG69" s="15">
        <v>26.406803077882753</v>
      </c>
      <c r="CH69" s="15">
        <v>11.651926136946029</v>
      </c>
      <c r="CI69" s="15">
        <v>54.020319470277734</v>
      </c>
      <c r="CJ69" s="15">
        <v>24.61130839573865</v>
      </c>
      <c r="CK69" s="15">
        <v>46.951801251916088</v>
      </c>
      <c r="CL69" s="15">
        <v>54.78749077016429</v>
      </c>
      <c r="CM69" s="15">
        <v>10.78272902872409</v>
      </c>
      <c r="CN69" s="15">
        <v>7.5827784904588622</v>
      </c>
      <c r="CO69" s="15">
        <v>98.673715236125318</v>
      </c>
      <c r="CP69" s="15">
        <v>33.524347044314162</v>
      </c>
      <c r="CQ69" s="15">
        <v>27.125650153542701</v>
      </c>
      <c r="CR69" s="15">
        <v>41.370026613615593</v>
      </c>
      <c r="CS69" s="15">
        <v>40.062880120050352</v>
      </c>
      <c r="CT69" s="15">
        <v>19.52420950464802</v>
      </c>
      <c r="CU69" s="15">
        <v>37.103739919344392</v>
      </c>
      <c r="CV69" s="37"/>
      <c r="CW69" s="15">
        <v>5.4893225039816729</v>
      </c>
      <c r="CX69" s="15">
        <v>30.137964537182821</v>
      </c>
      <c r="CY69" s="15">
        <v>37.367759946721129</v>
      </c>
      <c r="CZ69" s="15">
        <v>26.697087475337213</v>
      </c>
      <c r="DA69" s="15">
        <v>3.0433867254456635</v>
      </c>
      <c r="DB69" s="15">
        <v>25.121677153111062</v>
      </c>
      <c r="DC69" s="15">
        <v>2.41215075475397</v>
      </c>
      <c r="DD69" s="15">
        <v>1.8286459073889756</v>
      </c>
      <c r="DE69" s="15">
        <v>148.90613753538767</v>
      </c>
      <c r="DF69" s="15">
        <v>19.295184206625812</v>
      </c>
      <c r="DG69" s="15">
        <v>7.1650184289269028</v>
      </c>
      <c r="DH69" s="15">
        <v>10.904423169112482</v>
      </c>
      <c r="DI69" s="15">
        <v>13.240505917390738</v>
      </c>
      <c r="DJ69" s="15">
        <v>1.6093031720973088</v>
      </c>
      <c r="DK69" s="15">
        <v>61.078402909135747</v>
      </c>
      <c r="DL69" s="15">
        <v>16.091885563891786</v>
      </c>
      <c r="DM69" s="15">
        <v>34.13935165877443</v>
      </c>
      <c r="DN69" s="15">
        <v>16.522091781857284</v>
      </c>
      <c r="DO69" s="15">
        <v>0.94838207494873183</v>
      </c>
      <c r="DP69" s="15">
        <v>0.74396649978819251</v>
      </c>
      <c r="DQ69" s="15">
        <v>8.9664646543634667</v>
      </c>
      <c r="DR69" s="15">
        <v>10.961335449376952</v>
      </c>
      <c r="DS69" s="15">
        <v>32.178165691850481</v>
      </c>
      <c r="DT69" s="15">
        <v>9.5869525942013674</v>
      </c>
      <c r="DU69" s="15">
        <v>8.2425260615718337</v>
      </c>
      <c r="DV69" s="15">
        <v>186.76618024505527</v>
      </c>
      <c r="DW69" s="15">
        <v>21.429195578061414</v>
      </c>
      <c r="DX69" s="15">
        <v>46.159154483180011</v>
      </c>
      <c r="DY69" s="15">
        <v>12.673159014509368</v>
      </c>
      <c r="DZ69" s="15">
        <v>39.188025655231719</v>
      </c>
      <c r="EA69" s="15">
        <v>20.157025863921138</v>
      </c>
      <c r="EB69" s="15">
        <v>6.8096699311998181</v>
      </c>
      <c r="ED69" s="16">
        <v>40603</v>
      </c>
      <c r="EE69" s="15">
        <v>28.05557128022733</v>
      </c>
      <c r="EF69" s="15">
        <v>78.880202481282836</v>
      </c>
      <c r="EG69" s="15">
        <v>37.912283682023201</v>
      </c>
      <c r="EH69" s="15">
        <v>25.939628815973684</v>
      </c>
      <c r="EI69" s="15">
        <v>170.78768625950707</v>
      </c>
      <c r="EK69" s="16">
        <v>40603</v>
      </c>
      <c r="EL69" s="15">
        <v>6.098258644288542</v>
      </c>
      <c r="EM69" s="15">
        <v>15.543075073241877</v>
      </c>
      <c r="EN69" s="15">
        <v>8.6501173347388516</v>
      </c>
      <c r="EO69" s="15">
        <v>5.7045138272575846</v>
      </c>
      <c r="EP69" s="15">
        <v>35.995964879526852</v>
      </c>
    </row>
    <row r="70" spans="1:146">
      <c r="A70" s="12" t="s">
        <v>135</v>
      </c>
      <c r="B70" s="15">
        <v>4.9106576298588696</v>
      </c>
      <c r="C70" s="15">
        <v>22.173893387788237</v>
      </c>
      <c r="D70" s="15">
        <v>32.511458383543385</v>
      </c>
      <c r="E70" s="15">
        <v>28.051461729690619</v>
      </c>
      <c r="F70" s="15">
        <v>19.374849161759848</v>
      </c>
      <c r="G70" s="15">
        <v>28.896629035936773</v>
      </c>
      <c r="H70" s="15">
        <v>6.2944610113571473</v>
      </c>
      <c r="I70" s="15">
        <v>3.59831158153162</v>
      </c>
      <c r="J70" s="15">
        <v>59.714701037963728</v>
      </c>
      <c r="K70" s="15">
        <v>37.398779033979423</v>
      </c>
      <c r="L70" s="15">
        <v>36.477534375498117</v>
      </c>
      <c r="M70" s="15">
        <v>14.545265989358329</v>
      </c>
      <c r="N70" s="15">
        <v>39.170265757285577</v>
      </c>
      <c r="O70" s="15">
        <v>17.719052629049465</v>
      </c>
      <c r="P70" s="15">
        <v>74.43563876548437</v>
      </c>
      <c r="Q70" s="15">
        <v>32.552844805914802</v>
      </c>
      <c r="R70" s="15">
        <v>59.035124697049056</v>
      </c>
      <c r="S70" s="15">
        <v>13.173604626723428</v>
      </c>
      <c r="T70" s="15">
        <v>5.9526207333330738</v>
      </c>
      <c r="U70" s="15">
        <v>2.9394178083559677</v>
      </c>
      <c r="V70" s="15">
        <v>9.6727300410195785</v>
      </c>
      <c r="W70" s="15">
        <v>11.187157971692278</v>
      </c>
      <c r="X70" s="15">
        <v>34.435725863164841</v>
      </c>
      <c r="Y70" s="15">
        <v>10.414724839776417</v>
      </c>
      <c r="Z70" s="15">
        <v>10.09884409590328</v>
      </c>
      <c r="AA70" s="15">
        <v>54.605856721811286</v>
      </c>
      <c r="AB70" s="15">
        <v>39.330268958113464</v>
      </c>
      <c r="AC70" s="15">
        <v>61.342970305923856</v>
      </c>
      <c r="AD70" s="15">
        <v>17.199611406811851</v>
      </c>
      <c r="AE70" s="15">
        <v>17.730927742972703</v>
      </c>
      <c r="AF70" s="15">
        <v>16.664011883989865</v>
      </c>
      <c r="AG70" s="15">
        <v>18.334618560621543</v>
      </c>
      <c r="AI70" s="15">
        <v>15.733419576527174</v>
      </c>
      <c r="AJ70" s="15">
        <v>37.139501576030867</v>
      </c>
      <c r="AK70" s="15">
        <v>70.127659411011024</v>
      </c>
      <c r="AL70" s="15">
        <v>117.39084866739495</v>
      </c>
      <c r="AM70" s="15">
        <v>30.179899193164651</v>
      </c>
      <c r="AN70" s="15">
        <v>54.688710433198118</v>
      </c>
      <c r="AO70" s="15">
        <v>22.727029440056828</v>
      </c>
      <c r="AP70" s="15">
        <v>8.5250731241119464</v>
      </c>
      <c r="AQ70" s="15">
        <v>183.1860623208149</v>
      </c>
      <c r="AR70" s="15">
        <v>82.431750226766511</v>
      </c>
      <c r="AS70" s="15">
        <v>76.364948851455296</v>
      </c>
      <c r="AT70" s="15">
        <v>14.606606607960707</v>
      </c>
      <c r="AU70" s="15">
        <v>80.560025014494059</v>
      </c>
      <c r="AV70" s="15">
        <v>19.33821392235178</v>
      </c>
      <c r="AW70" s="15">
        <v>93.505680398530131</v>
      </c>
      <c r="AX70" s="15">
        <v>86.649513675283487</v>
      </c>
      <c r="AY70" s="15">
        <v>58.778788150797709</v>
      </c>
      <c r="AZ70" s="15">
        <v>15.979548515149562</v>
      </c>
      <c r="BA70" s="15">
        <v>7.2023381870523604</v>
      </c>
      <c r="BB70" s="15">
        <v>14.598555338714952</v>
      </c>
      <c r="BC70" s="15">
        <v>28.342524187287708</v>
      </c>
      <c r="BD70" s="15">
        <v>18.43739265498618</v>
      </c>
      <c r="BE70" s="15">
        <v>38.208373264157473</v>
      </c>
      <c r="BF70" s="15">
        <v>49.57805778291533</v>
      </c>
      <c r="BG70" s="15">
        <v>35.471462896171076</v>
      </c>
      <c r="BH70" s="15">
        <v>102.32152154784538</v>
      </c>
      <c r="BI70" s="15">
        <v>32.065194012379536</v>
      </c>
      <c r="BJ70" s="15">
        <v>71.585577610385471</v>
      </c>
      <c r="BK70" s="15">
        <v>43.991275935373274</v>
      </c>
      <c r="BL70" s="15">
        <v>50.788255591977226</v>
      </c>
      <c r="BM70" s="15">
        <v>48.991397717530972</v>
      </c>
      <c r="BN70" s="15">
        <v>69.734182736420038</v>
      </c>
      <c r="BP70" s="15">
        <v>40.499968256737169</v>
      </c>
      <c r="BQ70" s="15">
        <v>61.081752573253937</v>
      </c>
      <c r="BR70" s="15">
        <v>11.266331651233635</v>
      </c>
      <c r="BS70" s="15">
        <v>33.665802343680163</v>
      </c>
      <c r="BT70" s="15">
        <v>32.968738288083308</v>
      </c>
      <c r="BU70" s="15">
        <v>38.895058811369822</v>
      </c>
      <c r="BV70" s="15">
        <v>61.317936679144722</v>
      </c>
      <c r="BW70" s="15">
        <v>33.907333850590014</v>
      </c>
      <c r="BX70" s="15">
        <v>59.403231310338519</v>
      </c>
      <c r="BY70" s="15">
        <v>76.678058880675337</v>
      </c>
      <c r="BZ70" s="15">
        <v>67.382795866220349</v>
      </c>
      <c r="CA70" s="15">
        <v>23.502397874606981</v>
      </c>
      <c r="CB70" s="15">
        <v>67.09367189756216</v>
      </c>
      <c r="CC70" s="15">
        <v>36.641015407472111</v>
      </c>
      <c r="CD70" s="15">
        <v>29.066929193906923</v>
      </c>
      <c r="CE70" s="15">
        <v>135.5845408992416</v>
      </c>
      <c r="CF70" s="15">
        <v>49.674523033361254</v>
      </c>
      <c r="CG70" s="15">
        <v>26.216135497278064</v>
      </c>
      <c r="CH70" s="15">
        <v>13.72167822922767</v>
      </c>
      <c r="CI70" s="15">
        <v>53.5784908306399</v>
      </c>
      <c r="CJ70" s="15">
        <v>24.047503895964319</v>
      </c>
      <c r="CK70" s="15">
        <v>46.378928732691186</v>
      </c>
      <c r="CL70" s="15">
        <v>55.034039834874775</v>
      </c>
      <c r="CM70" s="15">
        <v>10.781803283485996</v>
      </c>
      <c r="CN70" s="15">
        <v>6.7149077709644134</v>
      </c>
      <c r="CO70" s="15">
        <v>100.43872290193421</v>
      </c>
      <c r="CP70" s="15">
        <v>34.446464125678105</v>
      </c>
      <c r="CQ70" s="15">
        <v>26.84590462217329</v>
      </c>
      <c r="CR70" s="15">
        <v>39.816062173406387</v>
      </c>
      <c r="CS70" s="15">
        <v>40.794661426766872</v>
      </c>
      <c r="CT70" s="15">
        <v>20.029303187424336</v>
      </c>
      <c r="CU70" s="15">
        <v>36.629501638481017</v>
      </c>
      <c r="CV70" s="37"/>
      <c r="CW70" s="15">
        <v>5.5332544504024028</v>
      </c>
      <c r="CX70" s="15">
        <v>31.180275608217094</v>
      </c>
      <c r="CY70" s="15">
        <v>38.978023127028493</v>
      </c>
      <c r="CZ70" s="15">
        <v>26.181230663680125</v>
      </c>
      <c r="DA70" s="15">
        <v>3.152273939893103</v>
      </c>
      <c r="DB70" s="15">
        <v>24.067269215498911</v>
      </c>
      <c r="DC70" s="15">
        <v>3.1948248968974053</v>
      </c>
      <c r="DD70" s="15">
        <v>1.660581349229326</v>
      </c>
      <c r="DE70" s="15">
        <v>160.28865408642801</v>
      </c>
      <c r="DF70" s="15">
        <v>8.3059156405974139</v>
      </c>
      <c r="DG70" s="15">
        <v>7.1534364448944885</v>
      </c>
      <c r="DH70" s="15">
        <v>9.5543374725491326</v>
      </c>
      <c r="DI70" s="15">
        <v>14.054011472736525</v>
      </c>
      <c r="DJ70" s="15">
        <v>1.9364550172233119</v>
      </c>
      <c r="DK70" s="15">
        <v>61.057455636818787</v>
      </c>
      <c r="DL70" s="15">
        <v>14.428841075297941</v>
      </c>
      <c r="DM70" s="15">
        <v>35.148727123156306</v>
      </c>
      <c r="DN70" s="15">
        <v>16.580203513865989</v>
      </c>
      <c r="DO70" s="15">
        <v>1.0938522112620006</v>
      </c>
      <c r="DP70" s="15">
        <v>0.72729653079271195</v>
      </c>
      <c r="DQ70" s="15">
        <v>8.8813031776738853</v>
      </c>
      <c r="DR70" s="15">
        <v>10.914991493752602</v>
      </c>
      <c r="DS70" s="15">
        <v>31.27653530039937</v>
      </c>
      <c r="DT70" s="15">
        <v>8.7307282491001121</v>
      </c>
      <c r="DU70" s="15">
        <v>7.7228054426407668</v>
      </c>
      <c r="DV70" s="15">
        <v>180.47311927052485</v>
      </c>
      <c r="DW70" s="15">
        <v>21.048459220458863</v>
      </c>
      <c r="DX70" s="15">
        <v>47.760090811654663</v>
      </c>
      <c r="DY70" s="15">
        <v>14.313342550116227</v>
      </c>
      <c r="DZ70" s="15">
        <v>36.34226923387731</v>
      </c>
      <c r="EA70" s="15">
        <v>19.763263185117594</v>
      </c>
      <c r="EB70" s="15">
        <v>6.7384104947758825</v>
      </c>
      <c r="ED70" s="16">
        <v>40695</v>
      </c>
      <c r="EE70" s="15">
        <v>28.296516625700086</v>
      </c>
      <c r="EF70" s="15">
        <v>78.664413096987516</v>
      </c>
      <c r="EG70" s="15">
        <v>37.778772549314226</v>
      </c>
      <c r="EH70" s="15">
        <v>25.776996882695443</v>
      </c>
      <c r="EI70" s="15">
        <v>170.51669915469728</v>
      </c>
      <c r="EK70" s="16">
        <v>40695</v>
      </c>
      <c r="EL70" s="15">
        <v>6.4438912864786246</v>
      </c>
      <c r="EM70" s="15">
        <v>16.319240432625964</v>
      </c>
      <c r="EN70" s="15">
        <v>9.0647914713375748</v>
      </c>
      <c r="EO70" s="15">
        <v>5.9595293702185277</v>
      </c>
      <c r="EP70" s="15">
        <v>37.787452560660689</v>
      </c>
    </row>
    <row r="71" spans="1:146">
      <c r="A71" s="12" t="s">
        <v>136</v>
      </c>
      <c r="B71" s="15">
        <v>5.044902614205804</v>
      </c>
      <c r="C71" s="15">
        <v>22.399973601357562</v>
      </c>
      <c r="D71" s="15">
        <v>32.986069933391157</v>
      </c>
      <c r="E71" s="15">
        <v>27.963767819437095</v>
      </c>
      <c r="F71" s="15">
        <v>19.778903449118104</v>
      </c>
      <c r="G71" s="15">
        <v>29.190929234373492</v>
      </c>
      <c r="H71" s="15">
        <v>6.3542626011200989</v>
      </c>
      <c r="I71" s="15">
        <v>3.5760012485825681</v>
      </c>
      <c r="J71" s="15">
        <v>59.413853463365832</v>
      </c>
      <c r="K71" s="15">
        <v>38.755440250091233</v>
      </c>
      <c r="L71" s="15">
        <v>35.912413027384403</v>
      </c>
      <c r="M71" s="15">
        <v>14.850737112931446</v>
      </c>
      <c r="N71" s="15">
        <v>39.201965547467672</v>
      </c>
      <c r="O71" s="15">
        <v>17.608189376175858</v>
      </c>
      <c r="P71" s="15">
        <v>74.998413271535327</v>
      </c>
      <c r="Q71" s="15">
        <v>32.265655320848211</v>
      </c>
      <c r="R71" s="15">
        <v>59.133015668351568</v>
      </c>
      <c r="S71" s="15">
        <v>13.274999619239061</v>
      </c>
      <c r="T71" s="15">
        <v>5.7893289934361718</v>
      </c>
      <c r="U71" s="15">
        <v>2.7071929237464158</v>
      </c>
      <c r="V71" s="15">
        <v>9.854261074531836</v>
      </c>
      <c r="W71" s="15">
        <v>11.032668671826697</v>
      </c>
      <c r="X71" s="15">
        <v>35.612111726140611</v>
      </c>
      <c r="Y71" s="15">
        <v>11.005010733555375</v>
      </c>
      <c r="Z71" s="15">
        <v>10.004442425664241</v>
      </c>
      <c r="AA71" s="15">
        <v>55.846894044198606</v>
      </c>
      <c r="AB71" s="15">
        <v>38.793163564199489</v>
      </c>
      <c r="AC71" s="15">
        <v>63.00071657974177</v>
      </c>
      <c r="AD71" s="15">
        <v>17.178742007259615</v>
      </c>
      <c r="AE71" s="15">
        <v>16.67689205129793</v>
      </c>
      <c r="AF71" s="15">
        <v>15.885647571048233</v>
      </c>
      <c r="AG71" s="15">
        <v>17.684753837131471</v>
      </c>
      <c r="AI71" s="15">
        <v>16.065894358736255</v>
      </c>
      <c r="AJ71" s="15">
        <v>37.622699275230886</v>
      </c>
      <c r="AK71" s="15">
        <v>73.577259956197963</v>
      </c>
      <c r="AL71" s="15">
        <v>115.89037940067533</v>
      </c>
      <c r="AM71" s="15">
        <v>30.24220414322447</v>
      </c>
      <c r="AN71" s="15">
        <v>55.185078740557067</v>
      </c>
      <c r="AO71" s="15">
        <v>22.311207245598919</v>
      </c>
      <c r="AP71" s="15">
        <v>8.7614570245789398</v>
      </c>
      <c r="AQ71" s="15">
        <v>185.43056816835787</v>
      </c>
      <c r="AR71" s="15">
        <v>85.705563584339956</v>
      </c>
      <c r="AS71" s="15">
        <v>75.880666038273162</v>
      </c>
      <c r="AT71" s="15">
        <v>15.843995960869016</v>
      </c>
      <c r="AU71" s="15">
        <v>80.669663899060936</v>
      </c>
      <c r="AV71" s="15">
        <v>21.022215075967935</v>
      </c>
      <c r="AW71" s="15">
        <v>95.47780908322801</v>
      </c>
      <c r="AX71" s="15">
        <v>87.943201254120098</v>
      </c>
      <c r="AY71" s="15">
        <v>59.710032101929983</v>
      </c>
      <c r="AZ71" s="15">
        <v>17.564266470369322</v>
      </c>
      <c r="BA71" s="15">
        <v>6.4337156043683494</v>
      </c>
      <c r="BB71" s="15">
        <v>13.319704293835727</v>
      </c>
      <c r="BC71" s="15">
        <v>27.875186668307485</v>
      </c>
      <c r="BD71" s="15">
        <v>18.944005899952643</v>
      </c>
      <c r="BE71" s="15">
        <v>40.186203707299633</v>
      </c>
      <c r="BF71" s="15">
        <v>51.769328669648502</v>
      </c>
      <c r="BG71" s="15">
        <v>34.979734552587836</v>
      </c>
      <c r="BH71" s="15">
        <v>100.98199592494313</v>
      </c>
      <c r="BI71" s="15">
        <v>31.891693457094107</v>
      </c>
      <c r="BJ71" s="15">
        <v>71.967856003788938</v>
      </c>
      <c r="BK71" s="15">
        <v>44.726589627909213</v>
      </c>
      <c r="BL71" s="15">
        <v>49.852529782030366</v>
      </c>
      <c r="BM71" s="15">
        <v>48.053900712545357</v>
      </c>
      <c r="BN71" s="15">
        <v>67.577815859957298</v>
      </c>
      <c r="BP71" s="15">
        <v>38.421670980561025</v>
      </c>
      <c r="BQ71" s="15">
        <v>59.985836473047755</v>
      </c>
      <c r="BR71" s="15">
        <v>12.802396539193715</v>
      </c>
      <c r="BS71" s="15">
        <v>33.515044067490308</v>
      </c>
      <c r="BT71" s="15">
        <v>34.125584402765718</v>
      </c>
      <c r="BU71" s="15">
        <v>41.395994067816119</v>
      </c>
      <c r="BV71" s="15">
        <v>62.738207840696944</v>
      </c>
      <c r="BW71" s="15">
        <v>33.753855205857285</v>
      </c>
      <c r="BX71" s="15">
        <v>59.019702293994555</v>
      </c>
      <c r="BY71" s="15">
        <v>81.959518128343106</v>
      </c>
      <c r="BZ71" s="15">
        <v>67.369766181469899</v>
      </c>
      <c r="CA71" s="15">
        <v>23.794093457725126</v>
      </c>
      <c r="CB71" s="15">
        <v>67.461722370685706</v>
      </c>
      <c r="CC71" s="15">
        <v>36.371914439203032</v>
      </c>
      <c r="CD71" s="15">
        <v>29.18104043479639</v>
      </c>
      <c r="CE71" s="15">
        <v>134.9797085408596</v>
      </c>
      <c r="CF71" s="15">
        <v>48.639013078523107</v>
      </c>
      <c r="CG71" s="15">
        <v>27.240689336433057</v>
      </c>
      <c r="CH71" s="15">
        <v>15.711208337887014</v>
      </c>
      <c r="CI71" s="15">
        <v>53.179889440166662</v>
      </c>
      <c r="CJ71" s="15">
        <v>23.438954171051826</v>
      </c>
      <c r="CK71" s="15">
        <v>45.978715475509951</v>
      </c>
      <c r="CL71" s="15">
        <v>55.074928912257192</v>
      </c>
      <c r="CM71" s="15">
        <v>11.210602280423492</v>
      </c>
      <c r="CN71" s="15">
        <v>5.9637484755159118</v>
      </c>
      <c r="CO71" s="15">
        <v>99.693376606199735</v>
      </c>
      <c r="CP71" s="15">
        <v>35.912730534636061</v>
      </c>
      <c r="CQ71" s="15">
        <v>27.943883953652442</v>
      </c>
      <c r="CR71" s="15">
        <v>38.746991723185914</v>
      </c>
      <c r="CS71" s="15">
        <v>37.4224954709453</v>
      </c>
      <c r="CT71" s="15">
        <v>20.488563248066022</v>
      </c>
      <c r="CU71" s="15">
        <v>36.184902263591241</v>
      </c>
      <c r="CV71" s="37"/>
      <c r="CW71" s="15">
        <v>4.7577020634010179</v>
      </c>
      <c r="CX71" s="15">
        <v>33.001739502034539</v>
      </c>
      <c r="CY71" s="15">
        <v>40.812238015539151</v>
      </c>
      <c r="CZ71" s="15">
        <v>24.592289137122826</v>
      </c>
      <c r="DA71" s="15">
        <v>3.2618537776015604</v>
      </c>
      <c r="DB71" s="15">
        <v>24.512489791836391</v>
      </c>
      <c r="DC71" s="15">
        <v>2.3290518046048536</v>
      </c>
      <c r="DD71" s="15">
        <v>1.5146401140298418</v>
      </c>
      <c r="DE71" s="15">
        <v>166.14154886089938</v>
      </c>
      <c r="DF71" s="15">
        <v>8.770529970295085</v>
      </c>
      <c r="DG71" s="15">
        <v>7.9273753600190942</v>
      </c>
      <c r="DH71" s="15">
        <v>8.2842818553290147</v>
      </c>
      <c r="DI71" s="15">
        <v>14.195807433673849</v>
      </c>
      <c r="DJ71" s="15">
        <v>1.8857527118682487</v>
      </c>
      <c r="DK71" s="15">
        <v>62.351906861407379</v>
      </c>
      <c r="DL71" s="15">
        <v>16.159279569351511</v>
      </c>
      <c r="DM71" s="15">
        <v>37.514337829962614</v>
      </c>
      <c r="DN71" s="15">
        <v>15.801081168465508</v>
      </c>
      <c r="DO71" s="15">
        <v>1.0516588734815848</v>
      </c>
      <c r="DP71" s="15">
        <v>0.67133508789640461</v>
      </c>
      <c r="DQ71" s="15">
        <v>8.6885540701568225</v>
      </c>
      <c r="DR71" s="15">
        <v>11.505929573376877</v>
      </c>
      <c r="DS71" s="15">
        <v>29.145636548925975</v>
      </c>
      <c r="DT71" s="15">
        <v>9.0813821128302976</v>
      </c>
      <c r="DU71" s="15">
        <v>6.1852354236027578</v>
      </c>
      <c r="DV71" s="15">
        <v>200.08895441163378</v>
      </c>
      <c r="DW71" s="15">
        <v>22.371682102970475</v>
      </c>
      <c r="DX71" s="15">
        <v>48.832811218214587</v>
      </c>
      <c r="DY71" s="15">
        <v>14.672620563924157</v>
      </c>
      <c r="DZ71" s="15">
        <v>32.68429935744917</v>
      </c>
      <c r="EA71" s="15">
        <v>19.802624236855561</v>
      </c>
      <c r="EB71" s="15">
        <v>6.1723215715357194</v>
      </c>
      <c r="ED71" s="16">
        <v>40787</v>
      </c>
      <c r="EE71" s="15">
        <v>28.349870348904371</v>
      </c>
      <c r="EF71" s="15">
        <v>78.428198306694483</v>
      </c>
      <c r="EG71" s="15">
        <v>37.758289907359604</v>
      </c>
      <c r="EH71" s="15">
        <v>25.600757906060995</v>
      </c>
      <c r="EI71" s="15">
        <v>170.13711646901947</v>
      </c>
      <c r="EK71" s="16">
        <v>40787</v>
      </c>
      <c r="EL71" s="15">
        <v>6.2843791535107325</v>
      </c>
      <c r="EM71" s="15">
        <v>16.354144766966154</v>
      </c>
      <c r="EN71" s="15">
        <v>8.7435087398703732</v>
      </c>
      <c r="EO71" s="15">
        <v>5.8008735273145353</v>
      </c>
      <c r="EP71" s="15">
        <v>37.182906187661793</v>
      </c>
    </row>
    <row r="72" spans="1:146">
      <c r="A72" s="12" t="s">
        <v>137</v>
      </c>
      <c r="B72" s="15">
        <v>5.3127860382518479</v>
      </c>
      <c r="C72" s="15">
        <v>23.224252361882488</v>
      </c>
      <c r="D72" s="15">
        <v>33.805600343394296</v>
      </c>
      <c r="E72" s="15">
        <v>27.711262099589678</v>
      </c>
      <c r="F72" s="15">
        <v>20.088913336014979</v>
      </c>
      <c r="G72" s="15">
        <v>29.516855257447524</v>
      </c>
      <c r="H72" s="15">
        <v>6.3722245622480305</v>
      </c>
      <c r="I72" s="15">
        <v>4.2198563975142314</v>
      </c>
      <c r="J72" s="15">
        <v>59.05367472588825</v>
      </c>
      <c r="K72" s="15">
        <v>37.465261476528894</v>
      </c>
      <c r="L72" s="15">
        <v>36.285100909699693</v>
      </c>
      <c r="M72" s="15">
        <v>15.219751763532075</v>
      </c>
      <c r="N72" s="15">
        <v>38.728911655484147</v>
      </c>
      <c r="O72" s="15">
        <v>17.472073961090331</v>
      </c>
      <c r="P72" s="15">
        <v>76.450828734373289</v>
      </c>
      <c r="Q72" s="15">
        <v>31.983800240903808</v>
      </c>
      <c r="R72" s="15">
        <v>59.753213256406241</v>
      </c>
      <c r="S72" s="15">
        <v>12.622615265656618</v>
      </c>
      <c r="T72" s="15">
        <v>5.5581525944907932</v>
      </c>
      <c r="U72" s="15">
        <v>2.6829682456345041</v>
      </c>
      <c r="V72" s="15">
        <v>10.117077139421951</v>
      </c>
      <c r="W72" s="15">
        <v>9.7757678423919572</v>
      </c>
      <c r="X72" s="15">
        <v>35.104537051294926</v>
      </c>
      <c r="Y72" s="15">
        <v>11.520053564893368</v>
      </c>
      <c r="Z72" s="15">
        <v>9.9603280858559664</v>
      </c>
      <c r="AA72" s="15">
        <v>57.62791649436388</v>
      </c>
      <c r="AB72" s="15">
        <v>38.746131329073506</v>
      </c>
      <c r="AC72" s="15">
        <v>66.53003040796483</v>
      </c>
      <c r="AD72" s="15">
        <v>17.008220943141687</v>
      </c>
      <c r="AE72" s="15">
        <v>15.478884084582123</v>
      </c>
      <c r="AF72" s="15">
        <v>15.184982799034302</v>
      </c>
      <c r="AG72" s="15">
        <v>17.068359709690807</v>
      </c>
      <c r="AI72" s="15">
        <v>15.590269000952953</v>
      </c>
      <c r="AJ72" s="15">
        <v>39.043849462866824</v>
      </c>
      <c r="AK72" s="15">
        <v>75.249692618175672</v>
      </c>
      <c r="AL72" s="15">
        <v>116.74501234885183</v>
      </c>
      <c r="AM72" s="15">
        <v>30.207084227888139</v>
      </c>
      <c r="AN72" s="15">
        <v>55.862470807958893</v>
      </c>
      <c r="AO72" s="15">
        <v>21.883789563638434</v>
      </c>
      <c r="AP72" s="15">
        <v>9.3576738296116133</v>
      </c>
      <c r="AQ72" s="15">
        <v>178.21673567924401</v>
      </c>
      <c r="AR72" s="15">
        <v>88.295727250090934</v>
      </c>
      <c r="AS72" s="15">
        <v>78.245966823718916</v>
      </c>
      <c r="AT72" s="15">
        <v>16.576283937921218</v>
      </c>
      <c r="AU72" s="15">
        <v>79.896293270061747</v>
      </c>
      <c r="AV72" s="15">
        <v>19.600693525483912</v>
      </c>
      <c r="AW72" s="15">
        <v>93.916728128528774</v>
      </c>
      <c r="AX72" s="15">
        <v>89.710893659169585</v>
      </c>
      <c r="AY72" s="15">
        <v>60.440474323688612</v>
      </c>
      <c r="AZ72" s="15">
        <v>17.068846879725953</v>
      </c>
      <c r="BA72" s="15">
        <v>5.6786875617672363</v>
      </c>
      <c r="BB72" s="15">
        <v>13.568034316939563</v>
      </c>
      <c r="BC72" s="15">
        <v>27.882082283394443</v>
      </c>
      <c r="BD72" s="15">
        <v>20.528689198646582</v>
      </c>
      <c r="BE72" s="15">
        <v>41.205896547734064</v>
      </c>
      <c r="BF72" s="15">
        <v>51.99070931896064</v>
      </c>
      <c r="BG72" s="15">
        <v>30.948423333410144</v>
      </c>
      <c r="BH72" s="15">
        <v>100.65404380992116</v>
      </c>
      <c r="BI72" s="15">
        <v>32.011089714091803</v>
      </c>
      <c r="BJ72" s="15">
        <v>74.020346503278603</v>
      </c>
      <c r="BK72" s="15">
        <v>43.951006415198854</v>
      </c>
      <c r="BL72" s="15">
        <v>48.042534400703602</v>
      </c>
      <c r="BM72" s="15">
        <v>46.385434067010181</v>
      </c>
      <c r="BN72" s="15">
        <v>65.445358806419009</v>
      </c>
      <c r="BP72" s="15">
        <v>36.848727566053256</v>
      </c>
      <c r="BQ72" s="15">
        <v>60.633715246977985</v>
      </c>
      <c r="BR72" s="15">
        <v>13.348214608661349</v>
      </c>
      <c r="BS72" s="15">
        <v>33.506467289734942</v>
      </c>
      <c r="BT72" s="15">
        <v>33.77895231679598</v>
      </c>
      <c r="BU72" s="15">
        <v>41.947107603211272</v>
      </c>
      <c r="BV72" s="15">
        <v>63.17913231843071</v>
      </c>
      <c r="BW72" s="15">
        <v>33.216231100299893</v>
      </c>
      <c r="BX72" s="15">
        <v>58.781708306839732</v>
      </c>
      <c r="BY72" s="15">
        <v>77.341768062332719</v>
      </c>
      <c r="BZ72" s="15">
        <v>67.310484750070643</v>
      </c>
      <c r="CA72" s="15">
        <v>23.094861809516829</v>
      </c>
      <c r="CB72" s="15">
        <v>67.53843172378393</v>
      </c>
      <c r="CC72" s="15">
        <v>35.68728794360522</v>
      </c>
      <c r="CD72" s="15">
        <v>29.379377267741116</v>
      </c>
      <c r="CE72" s="15">
        <v>134.38611064960958</v>
      </c>
      <c r="CF72" s="15">
        <v>49.327933296203568</v>
      </c>
      <c r="CG72" s="15">
        <v>25.776951837814394</v>
      </c>
      <c r="CH72" s="15">
        <v>17.430775496815031</v>
      </c>
      <c r="CI72" s="15">
        <v>52.818467312254491</v>
      </c>
      <c r="CJ72" s="15">
        <v>22.980809672910496</v>
      </c>
      <c r="CK72" s="15">
        <v>45.43362714965312</v>
      </c>
      <c r="CL72" s="15">
        <v>54.975449762369117</v>
      </c>
      <c r="CM72" s="15">
        <v>11.196227168380078</v>
      </c>
      <c r="CN72" s="15">
        <v>5.3830409519352465</v>
      </c>
      <c r="CO72" s="15">
        <v>100.75564671673195</v>
      </c>
      <c r="CP72" s="15">
        <v>36.773180541182619</v>
      </c>
      <c r="CQ72" s="15">
        <v>27.318198276345445</v>
      </c>
      <c r="CR72" s="15">
        <v>36.534764947782612</v>
      </c>
      <c r="CS72" s="15">
        <v>36.394098112986939</v>
      </c>
      <c r="CT72" s="15">
        <v>20.907957525117411</v>
      </c>
      <c r="CU72" s="15">
        <v>35.777252681657941</v>
      </c>
      <c r="CV72" s="37"/>
      <c r="CW72" s="15">
        <v>3.9560776942073157</v>
      </c>
      <c r="CX72" s="15">
        <v>33.771995360551252</v>
      </c>
      <c r="CY72" s="15">
        <v>39.127106296613562</v>
      </c>
      <c r="CZ72" s="15">
        <v>23.744227974499328</v>
      </c>
      <c r="DA72" s="15">
        <v>3.479783077527006</v>
      </c>
      <c r="DB72" s="15">
        <v>25.227363752217634</v>
      </c>
      <c r="DC72" s="15">
        <v>2.0454796437812144</v>
      </c>
      <c r="DD72" s="15">
        <v>1.6516843016017604</v>
      </c>
      <c r="DE72" s="15">
        <v>149.69190521238812</v>
      </c>
      <c r="DF72" s="15">
        <v>11.675577879783738</v>
      </c>
      <c r="DG72" s="15">
        <v>7.8798851663767451</v>
      </c>
      <c r="DH72" s="15">
        <v>7.5860317891611633</v>
      </c>
      <c r="DI72" s="15">
        <v>14.570330626680267</v>
      </c>
      <c r="DJ72" s="15">
        <v>1.5920183792819385</v>
      </c>
      <c r="DK72" s="15">
        <v>62.211056050626325</v>
      </c>
      <c r="DL72" s="15">
        <v>14.431325801628178</v>
      </c>
      <c r="DM72" s="15">
        <v>33.605900820279345</v>
      </c>
      <c r="DN72" s="15">
        <v>15.625114412358538</v>
      </c>
      <c r="DO72" s="15">
        <v>1.046032482988259</v>
      </c>
      <c r="DP72" s="15">
        <v>0.7074832895811457</v>
      </c>
      <c r="DQ72" s="15">
        <v>7.9607690150778083</v>
      </c>
      <c r="DR72" s="15">
        <v>10.704155289580923</v>
      </c>
      <c r="DS72" s="15">
        <v>28.519005759931844</v>
      </c>
      <c r="DT72" s="15">
        <v>8.8719532887513743</v>
      </c>
      <c r="DU72" s="15">
        <v>5.9974173130998345</v>
      </c>
      <c r="DV72" s="15">
        <v>190.35821436733403</v>
      </c>
      <c r="DW72" s="15">
        <v>21.314174082902944</v>
      </c>
      <c r="DX72" s="15">
        <v>48.94866572694599</v>
      </c>
      <c r="DY72" s="15">
        <v>14.436352906538144</v>
      </c>
      <c r="DZ72" s="15">
        <v>31.43963150514119</v>
      </c>
      <c r="EA72" s="15">
        <v>19.060520206609567</v>
      </c>
      <c r="EB72" s="15">
        <v>5.7002919872165201</v>
      </c>
      <c r="ED72" s="16">
        <v>40878</v>
      </c>
      <c r="EE72" s="15">
        <v>28.456366393121783</v>
      </c>
      <c r="EF72" s="15">
        <v>78.823125294310231</v>
      </c>
      <c r="EG72" s="15">
        <v>37.635140156536671</v>
      </c>
      <c r="EH72" s="15">
        <v>24.840073780858333</v>
      </c>
      <c r="EI72" s="15">
        <v>169.75470562482701</v>
      </c>
      <c r="EK72" s="16">
        <v>40878</v>
      </c>
      <c r="EL72" s="15">
        <v>6.4512068844038017</v>
      </c>
      <c r="EM72" s="15">
        <v>16.909947886823431</v>
      </c>
      <c r="EN72" s="15">
        <v>8.8505330898251415</v>
      </c>
      <c r="EO72" s="15">
        <v>5.787004475685575</v>
      </c>
      <c r="EP72" s="15">
        <v>37.998692336737953</v>
      </c>
    </row>
    <row r="73" spans="1:146">
      <c r="A73" s="12" t="s">
        <v>138</v>
      </c>
      <c r="B73" s="15">
        <v>5.3495625334735868</v>
      </c>
      <c r="C73" s="15">
        <v>23.198186809821078</v>
      </c>
      <c r="D73" s="15">
        <v>34.249409269528648</v>
      </c>
      <c r="E73" s="15">
        <v>27.994152880491061</v>
      </c>
      <c r="F73" s="15">
        <v>20.026829252934359</v>
      </c>
      <c r="G73" s="15">
        <v>29.478729162023761</v>
      </c>
      <c r="H73" s="15">
        <v>6.3369685016532271</v>
      </c>
      <c r="I73" s="15">
        <v>4.3438488212467163</v>
      </c>
      <c r="J73" s="15">
        <v>58.387704598906083</v>
      </c>
      <c r="K73" s="15">
        <v>34.020471983774776</v>
      </c>
      <c r="L73" s="15">
        <v>35.862475630493726</v>
      </c>
      <c r="M73" s="15">
        <v>15.227459864167825</v>
      </c>
      <c r="N73" s="15">
        <v>38.681691223257005</v>
      </c>
      <c r="O73" s="15">
        <v>16.872064290369725</v>
      </c>
      <c r="P73" s="15">
        <v>76.122973713544397</v>
      </c>
      <c r="Q73" s="15">
        <v>32.701084690017083</v>
      </c>
      <c r="R73" s="15">
        <v>60.284734170224517</v>
      </c>
      <c r="S73" s="15">
        <v>13.357960422728974</v>
      </c>
      <c r="T73" s="15">
        <v>5.4567296444109523</v>
      </c>
      <c r="U73" s="15">
        <v>2.6647646764070094</v>
      </c>
      <c r="V73" s="15">
        <v>10.326740740432024</v>
      </c>
      <c r="W73" s="15">
        <v>9.6840878533451047</v>
      </c>
      <c r="X73" s="15">
        <v>34.402899889479848</v>
      </c>
      <c r="Y73" s="15">
        <v>11.602986896197329</v>
      </c>
      <c r="Z73" s="15">
        <v>9.5567262792476484</v>
      </c>
      <c r="AA73" s="15">
        <v>58.203884790445748</v>
      </c>
      <c r="AB73" s="15">
        <v>39.078286439869288</v>
      </c>
      <c r="AC73" s="15">
        <v>68.447912440635136</v>
      </c>
      <c r="AD73" s="15">
        <v>17.060028372010517</v>
      </c>
      <c r="AE73" s="15">
        <v>14.605338135926175</v>
      </c>
      <c r="AF73" s="15">
        <v>14.92534129886813</v>
      </c>
      <c r="AG73" s="15">
        <v>16.820199831277975</v>
      </c>
      <c r="AI73" s="15">
        <v>15.281232916356874</v>
      </c>
      <c r="AJ73" s="15">
        <v>39.290227372711939</v>
      </c>
      <c r="AK73" s="15">
        <v>74.316727822231584</v>
      </c>
      <c r="AL73" s="15">
        <v>120.20020254466706</v>
      </c>
      <c r="AM73" s="15">
        <v>29.345853326028912</v>
      </c>
      <c r="AN73" s="15">
        <v>55.900829967991491</v>
      </c>
      <c r="AO73" s="15">
        <v>21.353302541446453</v>
      </c>
      <c r="AP73" s="15">
        <v>9.6808164510927543</v>
      </c>
      <c r="AQ73" s="15">
        <v>180.34100798263805</v>
      </c>
      <c r="AR73" s="15">
        <v>85.89750323045206</v>
      </c>
      <c r="AS73" s="15">
        <v>78.082848995596322</v>
      </c>
      <c r="AT73" s="15">
        <v>17.506793792732957</v>
      </c>
      <c r="AU73" s="15">
        <v>80.146864386470867</v>
      </c>
      <c r="AV73" s="15">
        <v>19.191410613667347</v>
      </c>
      <c r="AW73" s="15">
        <v>94.703006469686756</v>
      </c>
      <c r="AX73" s="15">
        <v>90.83411895817558</v>
      </c>
      <c r="AY73" s="15">
        <v>56.708511225811932</v>
      </c>
      <c r="AZ73" s="15">
        <v>16.897737406437006</v>
      </c>
      <c r="BA73" s="15">
        <v>5.3692494174480681</v>
      </c>
      <c r="BB73" s="15">
        <v>12.938929924522474</v>
      </c>
      <c r="BC73" s="15">
        <v>28.094141784365117</v>
      </c>
      <c r="BD73" s="15">
        <v>19.963439350563437</v>
      </c>
      <c r="BE73" s="15">
        <v>41.017669681999635</v>
      </c>
      <c r="BF73" s="15">
        <v>50.98876059866393</v>
      </c>
      <c r="BG73" s="15">
        <v>33.505290507210908</v>
      </c>
      <c r="BH73" s="15">
        <v>101.07617486753205</v>
      </c>
      <c r="BI73" s="15">
        <v>32.675083054127171</v>
      </c>
      <c r="BJ73" s="15">
        <v>74.317917414003134</v>
      </c>
      <c r="BK73" s="15">
        <v>43.440538409966287</v>
      </c>
      <c r="BL73" s="15">
        <v>47.082741054633026</v>
      </c>
      <c r="BM73" s="15">
        <v>46.103365773094637</v>
      </c>
      <c r="BN73" s="15">
        <v>64.502047311276755</v>
      </c>
      <c r="BP73" s="15">
        <v>36.096394474724249</v>
      </c>
      <c r="BQ73" s="15">
        <v>60.017307724435192</v>
      </c>
      <c r="BR73" s="15">
        <v>13.260136218473003</v>
      </c>
      <c r="BS73" s="15">
        <v>33.737484221123502</v>
      </c>
      <c r="BT73" s="15">
        <v>33.163917120044331</v>
      </c>
      <c r="BU73" s="15">
        <v>45.018649177501473</v>
      </c>
      <c r="BV73" s="15">
        <v>63.603515285109346</v>
      </c>
      <c r="BW73" s="15">
        <v>35.180520255735473</v>
      </c>
      <c r="BX73" s="15">
        <v>57.590873301521476</v>
      </c>
      <c r="BY73" s="15">
        <v>75.887040001013503</v>
      </c>
      <c r="BZ73" s="15">
        <v>67.357303892436278</v>
      </c>
      <c r="CA73" s="15">
        <v>23.043988694864431</v>
      </c>
      <c r="CB73" s="15">
        <v>67.091345557915261</v>
      </c>
      <c r="CC73" s="15">
        <v>36.265240250974394</v>
      </c>
      <c r="CD73" s="15">
        <v>31.067140414957617</v>
      </c>
      <c r="CE73" s="15">
        <v>134.08998454153445</v>
      </c>
      <c r="CF73" s="15">
        <v>49.996707661590094</v>
      </c>
      <c r="CG73" s="15">
        <v>27.332190657873877</v>
      </c>
      <c r="CH73" s="15">
        <v>17.532821509857946</v>
      </c>
      <c r="CI73" s="15">
        <v>53.864955558919178</v>
      </c>
      <c r="CJ73" s="15">
        <v>22.518869222017081</v>
      </c>
      <c r="CK73" s="15">
        <v>45.681280341523511</v>
      </c>
      <c r="CL73" s="15">
        <v>55.765026869805723</v>
      </c>
      <c r="CM73" s="15">
        <v>10.729284429599177</v>
      </c>
      <c r="CN73" s="15">
        <v>4.6625839674753333</v>
      </c>
      <c r="CO73" s="15">
        <v>103.1299372664344</v>
      </c>
      <c r="CP73" s="15">
        <v>37.009438062823307</v>
      </c>
      <c r="CQ73" s="15">
        <v>28.686028452299471</v>
      </c>
      <c r="CR73" s="15">
        <v>36.175290750876101</v>
      </c>
      <c r="CS73" s="15">
        <v>36.236882593400132</v>
      </c>
      <c r="CT73" s="15">
        <v>20.842117524093133</v>
      </c>
      <c r="CU73" s="15">
        <v>36.127973257329799</v>
      </c>
      <c r="CV73" s="37"/>
      <c r="CW73" s="15">
        <v>4.3446862645565991</v>
      </c>
      <c r="CX73" s="15">
        <v>33.486553350448006</v>
      </c>
      <c r="CY73" s="15">
        <v>40.827535371951619</v>
      </c>
      <c r="CZ73" s="15">
        <v>24.246351347708735</v>
      </c>
      <c r="DA73" s="15">
        <v>2.9111207133771595</v>
      </c>
      <c r="DB73" s="15">
        <v>25.077376331340659</v>
      </c>
      <c r="DC73" s="15">
        <v>1.7817336272405595</v>
      </c>
      <c r="DD73" s="15">
        <v>1.7152581569176597</v>
      </c>
      <c r="DE73" s="15">
        <v>146.66489931275538</v>
      </c>
      <c r="DF73" s="15">
        <v>9.3011124477138694</v>
      </c>
      <c r="DG73" s="15">
        <v>6.8483212586795599</v>
      </c>
      <c r="DH73" s="15">
        <v>4.8365616667244922</v>
      </c>
      <c r="DI73" s="15">
        <v>13.990827972026976</v>
      </c>
      <c r="DJ73" s="15">
        <v>1.6482700481486092</v>
      </c>
      <c r="DK73" s="15">
        <v>62.284193759597692</v>
      </c>
      <c r="DL73" s="15">
        <v>18.385342933854041</v>
      </c>
      <c r="DM73" s="15">
        <v>36.83796129909301</v>
      </c>
      <c r="DN73" s="15">
        <v>15.584431887178813</v>
      </c>
      <c r="DO73" s="15">
        <v>0.90485664178779635</v>
      </c>
      <c r="DP73" s="15">
        <v>0.68937123966885672</v>
      </c>
      <c r="DQ73" s="15">
        <v>8.5864592754052058</v>
      </c>
      <c r="DR73" s="15">
        <v>10.544224698497327</v>
      </c>
      <c r="DS73" s="15">
        <v>26.479181605091622</v>
      </c>
      <c r="DT73" s="15">
        <v>8.6646713129496398</v>
      </c>
      <c r="DU73" s="15">
        <v>5.40603915420348</v>
      </c>
      <c r="DV73" s="15">
        <v>188.10037909779948</v>
      </c>
      <c r="DW73" s="15">
        <v>21.646451702985587</v>
      </c>
      <c r="DX73" s="15">
        <v>51.367089277134212</v>
      </c>
      <c r="DY73" s="15">
        <v>13.746175373883839</v>
      </c>
      <c r="DZ73" s="15">
        <v>30.791720026032376</v>
      </c>
      <c r="EA73" s="15">
        <v>18.618913581960186</v>
      </c>
      <c r="EB73" s="15">
        <v>5.0919161689560095</v>
      </c>
      <c r="ED73" s="16">
        <v>40969</v>
      </c>
      <c r="EE73" s="15">
        <v>28.548968527249102</v>
      </c>
      <c r="EF73" s="15">
        <v>80.2433756617189</v>
      </c>
      <c r="EG73" s="15">
        <v>37.868353511067248</v>
      </c>
      <c r="EH73" s="15">
        <v>24.778830003437047</v>
      </c>
      <c r="EI73" s="15">
        <v>171.43952770347229</v>
      </c>
      <c r="EK73" s="16">
        <v>40969</v>
      </c>
      <c r="EL73" s="15">
        <v>6.7800761069619844</v>
      </c>
      <c r="EM73" s="15">
        <v>17.9373361795821</v>
      </c>
      <c r="EN73" s="15">
        <v>9.350773756664406</v>
      </c>
      <c r="EO73" s="15">
        <v>6.0133162207935138</v>
      </c>
      <c r="EP73" s="15">
        <v>40.081502264002005</v>
      </c>
    </row>
    <row r="74" spans="1:146">
      <c r="A74" s="12" t="s">
        <v>139</v>
      </c>
      <c r="B74" s="15">
        <v>5.4516458742329093</v>
      </c>
      <c r="C74" s="15">
        <v>23.798694169031428</v>
      </c>
      <c r="D74" s="15">
        <v>34.630531979860066</v>
      </c>
      <c r="E74" s="15">
        <v>28.531609685291354</v>
      </c>
      <c r="F74" s="15">
        <v>20.436045062689882</v>
      </c>
      <c r="G74" s="15">
        <v>29.760956506678067</v>
      </c>
      <c r="H74" s="15">
        <v>6.355039285512408</v>
      </c>
      <c r="I74" s="15">
        <v>4.1443910756342142</v>
      </c>
      <c r="J74" s="15">
        <v>59.43047757367259</v>
      </c>
      <c r="K74" s="15">
        <v>33.061618761796119</v>
      </c>
      <c r="L74" s="15">
        <v>34.481552647752309</v>
      </c>
      <c r="M74" s="15">
        <v>15.791809795271833</v>
      </c>
      <c r="N74" s="15">
        <v>38.571819080688947</v>
      </c>
      <c r="O74" s="15">
        <v>16.444270496781275</v>
      </c>
      <c r="P74" s="15">
        <v>76.101530641240032</v>
      </c>
      <c r="Q74" s="15">
        <v>33.113315034865529</v>
      </c>
      <c r="R74" s="15">
        <v>61.002367987565719</v>
      </c>
      <c r="S74" s="15">
        <v>13.358123902422612</v>
      </c>
      <c r="T74" s="15">
        <v>5.322948955377373</v>
      </c>
      <c r="U74" s="15">
        <v>2.6652248944822512</v>
      </c>
      <c r="V74" s="15">
        <v>10.709023560198704</v>
      </c>
      <c r="W74" s="15">
        <v>9.8977052853665324</v>
      </c>
      <c r="X74" s="15">
        <v>34.654395483533477</v>
      </c>
      <c r="Y74" s="15">
        <v>12.636814410983117</v>
      </c>
      <c r="Z74" s="15">
        <v>9.9223279442830759</v>
      </c>
      <c r="AA74" s="15">
        <v>59.171115851019671</v>
      </c>
      <c r="AB74" s="15">
        <v>39.125985188082076</v>
      </c>
      <c r="AC74" s="15">
        <v>69.906856101419507</v>
      </c>
      <c r="AD74" s="15">
        <v>17.409749886863846</v>
      </c>
      <c r="AE74" s="15">
        <v>13.851306946136118</v>
      </c>
      <c r="AF74" s="15">
        <v>14.892127724756609</v>
      </c>
      <c r="AG74" s="15">
        <v>16.972174933193667</v>
      </c>
      <c r="AI74" s="15">
        <v>15.310304463983712</v>
      </c>
      <c r="AJ74" s="15">
        <v>40.516653913360535</v>
      </c>
      <c r="AK74" s="15">
        <v>77.055824347552218</v>
      </c>
      <c r="AL74" s="15">
        <v>122.47784667390808</v>
      </c>
      <c r="AM74" s="15">
        <v>29.059128047746093</v>
      </c>
      <c r="AN74" s="15">
        <v>57.328091928288423</v>
      </c>
      <c r="AO74" s="15">
        <v>21.395313137363434</v>
      </c>
      <c r="AP74" s="15">
        <v>10.116387939226225</v>
      </c>
      <c r="AQ74" s="15">
        <v>179.86300994742305</v>
      </c>
      <c r="AR74" s="15">
        <v>85.651459838462372</v>
      </c>
      <c r="AS74" s="15">
        <v>77.212520271129293</v>
      </c>
      <c r="AT74" s="15">
        <v>18.592724755538825</v>
      </c>
      <c r="AU74" s="15">
        <v>78.925637891069982</v>
      </c>
      <c r="AV74" s="15">
        <v>19.373222444100868</v>
      </c>
      <c r="AW74" s="15">
        <v>95.928422752838756</v>
      </c>
      <c r="AX74" s="15">
        <v>90.794851071862908</v>
      </c>
      <c r="AY74" s="15">
        <v>60.051934866240565</v>
      </c>
      <c r="AZ74" s="15">
        <v>17.325666440196727</v>
      </c>
      <c r="BA74" s="15">
        <v>5.1487802459484637</v>
      </c>
      <c r="BB74" s="15">
        <v>12.569530244387755</v>
      </c>
      <c r="BC74" s="15">
        <v>28.741273503860519</v>
      </c>
      <c r="BD74" s="15">
        <v>20.176758015267787</v>
      </c>
      <c r="BE74" s="15">
        <v>41.410269211576825</v>
      </c>
      <c r="BF74" s="15">
        <v>53.60848534070189</v>
      </c>
      <c r="BG74" s="15">
        <v>32.463947839856772</v>
      </c>
      <c r="BH74" s="15">
        <v>101.11075046589474</v>
      </c>
      <c r="BI74" s="15">
        <v>32.270779886268208</v>
      </c>
      <c r="BJ74" s="15">
        <v>74.908701424630976</v>
      </c>
      <c r="BK74" s="15">
        <v>44.339669366078198</v>
      </c>
      <c r="BL74" s="15">
        <v>46.565068052729679</v>
      </c>
      <c r="BM74" s="15">
        <v>46.002174922131687</v>
      </c>
      <c r="BN74" s="15">
        <v>63.547861796678099</v>
      </c>
      <c r="BP74" s="15">
        <v>36.049616632507998</v>
      </c>
      <c r="BQ74" s="15">
        <v>62.439358192867061</v>
      </c>
      <c r="BR74" s="15">
        <v>13.877249968521987</v>
      </c>
      <c r="BS74" s="15">
        <v>33.987542194144204</v>
      </c>
      <c r="BT74" s="15">
        <v>32.605119288126708</v>
      </c>
      <c r="BU74" s="15">
        <v>46.265755773161878</v>
      </c>
      <c r="BV74" s="15">
        <v>64.606183935334357</v>
      </c>
      <c r="BW74" s="15">
        <v>36.640717835634121</v>
      </c>
      <c r="BX74" s="15">
        <v>57.709100756198886</v>
      </c>
      <c r="BY74" s="15">
        <v>77.267680784724192</v>
      </c>
      <c r="BZ74" s="15">
        <v>67.403372294244917</v>
      </c>
      <c r="CA74" s="15">
        <v>23.263747150426571</v>
      </c>
      <c r="CB74" s="15">
        <v>67.051499751540291</v>
      </c>
      <c r="CC74" s="15">
        <v>36.61678222931414</v>
      </c>
      <c r="CD74" s="15">
        <v>31.790243847819109</v>
      </c>
      <c r="CE74" s="15">
        <v>132.69927106557247</v>
      </c>
      <c r="CF74" s="15">
        <v>49.79103841529718</v>
      </c>
      <c r="CG74" s="15">
        <v>27.207485360749754</v>
      </c>
      <c r="CH74" s="15">
        <v>17.435813178213479</v>
      </c>
      <c r="CI74" s="15">
        <v>54.863108613659108</v>
      </c>
      <c r="CJ74" s="15">
        <v>22.103094810040009</v>
      </c>
      <c r="CK74" s="15">
        <v>45.833578403935803</v>
      </c>
      <c r="CL74" s="15">
        <v>57.006251772715864</v>
      </c>
      <c r="CM74" s="15">
        <v>11.063398119278331</v>
      </c>
      <c r="CN74" s="15">
        <v>4.0941053677598447</v>
      </c>
      <c r="CO74" s="15">
        <v>102.48718237460587</v>
      </c>
      <c r="CP74" s="15">
        <v>38.086003770232743</v>
      </c>
      <c r="CQ74" s="15">
        <v>30.289848787166502</v>
      </c>
      <c r="CR74" s="15">
        <v>35.773265120130468</v>
      </c>
      <c r="CS74" s="15">
        <v>35.032991298709263</v>
      </c>
      <c r="CT74" s="15">
        <v>20.778449435646454</v>
      </c>
      <c r="CU74" s="15">
        <v>36.816636111377996</v>
      </c>
      <c r="CV74" s="37"/>
      <c r="CW74" s="15">
        <v>4.4416881372593844</v>
      </c>
      <c r="CX74" s="15">
        <v>33.686040184864424</v>
      </c>
      <c r="CY74" s="15">
        <v>40.385706027120484</v>
      </c>
      <c r="CZ74" s="15">
        <v>23.973753833622435</v>
      </c>
      <c r="DA74" s="15">
        <v>2.7041909520842649</v>
      </c>
      <c r="DB74" s="15">
        <v>26.622963284070192</v>
      </c>
      <c r="DC74" s="15">
        <v>1.793630357899497</v>
      </c>
      <c r="DD74" s="15">
        <v>1.9183964085595424</v>
      </c>
      <c r="DE74" s="15">
        <v>143.10535514409972</v>
      </c>
      <c r="DF74" s="15">
        <v>6.9438578886805642</v>
      </c>
      <c r="DG74" s="15">
        <v>7.0391991596211181</v>
      </c>
      <c r="DH74" s="15">
        <v>5.0538117401346039</v>
      </c>
      <c r="DI74" s="15">
        <v>14.069257057692349</v>
      </c>
      <c r="DJ74" s="15">
        <v>1.5165372098695558</v>
      </c>
      <c r="DK74" s="15">
        <v>63.027668696202511</v>
      </c>
      <c r="DL74" s="15">
        <v>17.10511334851288</v>
      </c>
      <c r="DM74" s="15">
        <v>38.534393115705491</v>
      </c>
      <c r="DN74" s="15">
        <v>16.550131606947652</v>
      </c>
      <c r="DO74" s="15">
        <v>1.1101969750891429</v>
      </c>
      <c r="DP74" s="15">
        <v>0.8134567244534745</v>
      </c>
      <c r="DQ74" s="15">
        <v>8.7473666649602961</v>
      </c>
      <c r="DR74" s="15">
        <v>10.444855830988562</v>
      </c>
      <c r="DS74" s="15">
        <v>27.198028808856471</v>
      </c>
      <c r="DT74" s="15">
        <v>9.3335235218722588</v>
      </c>
      <c r="DU74" s="15">
        <v>6.0878340594596061</v>
      </c>
      <c r="DV74" s="15">
        <v>190.7217604880137</v>
      </c>
      <c r="DW74" s="15">
        <v>21.591769612652985</v>
      </c>
      <c r="DX74" s="15">
        <v>48.948710779953146</v>
      </c>
      <c r="DY74" s="15">
        <v>14.294898379670947</v>
      </c>
      <c r="DZ74" s="15">
        <v>30.999312133612573</v>
      </c>
      <c r="EA74" s="15">
        <v>19.069064598502841</v>
      </c>
      <c r="EB74" s="15">
        <v>6.1184519986439536</v>
      </c>
      <c r="ED74" s="16">
        <v>41061</v>
      </c>
      <c r="EE74" s="15">
        <v>28.849351362245439</v>
      </c>
      <c r="EF74" s="15">
        <v>81.485070911247092</v>
      </c>
      <c r="EG74" s="15">
        <v>38.251815322953966</v>
      </c>
      <c r="EH74" s="15">
        <v>24.843739248797181</v>
      </c>
      <c r="EI74" s="15">
        <v>173.42997684524369</v>
      </c>
      <c r="EK74" s="16">
        <v>41061</v>
      </c>
      <c r="EL74" s="15">
        <v>6.7658966456187626</v>
      </c>
      <c r="EM74" s="15">
        <v>18.138767358724149</v>
      </c>
      <c r="EN74" s="15">
        <v>9.2631126549425336</v>
      </c>
      <c r="EO74" s="15">
        <v>5.9707057910092534</v>
      </c>
      <c r="EP74" s="15">
        <v>40.138482450294696</v>
      </c>
    </row>
    <row r="75" spans="1:146">
      <c r="A75" s="12" t="s">
        <v>140</v>
      </c>
      <c r="B75" s="15">
        <v>5.5536031965693153</v>
      </c>
      <c r="C75" s="15">
        <v>23.871489208636156</v>
      </c>
      <c r="D75" s="15">
        <v>34.729974434180903</v>
      </c>
      <c r="E75" s="15">
        <v>29.40639685323314</v>
      </c>
      <c r="F75" s="15">
        <v>20.828677251894472</v>
      </c>
      <c r="G75" s="15">
        <v>30.014957847733267</v>
      </c>
      <c r="H75" s="15">
        <v>6.3491618576532014</v>
      </c>
      <c r="I75" s="15">
        <v>4.5644006633081817</v>
      </c>
      <c r="J75" s="15">
        <v>59.898270579859684</v>
      </c>
      <c r="K75" s="15">
        <v>31.969170403374896</v>
      </c>
      <c r="L75" s="15">
        <v>34.910828381021133</v>
      </c>
      <c r="M75" s="15">
        <v>16.129477594519095</v>
      </c>
      <c r="N75" s="15">
        <v>38.878960894380484</v>
      </c>
      <c r="O75" s="15">
        <v>16.937182959458099</v>
      </c>
      <c r="P75" s="15">
        <v>76.376251868199404</v>
      </c>
      <c r="Q75" s="15">
        <v>33.657108520769938</v>
      </c>
      <c r="R75" s="15">
        <v>61.862349678511201</v>
      </c>
      <c r="S75" s="15">
        <v>13.718761915456209</v>
      </c>
      <c r="T75" s="15">
        <v>5.223693374218775</v>
      </c>
      <c r="U75" s="15">
        <v>2.5492614381670955</v>
      </c>
      <c r="V75" s="15">
        <v>10.919598596293653</v>
      </c>
      <c r="W75" s="15">
        <v>9.845013242412362</v>
      </c>
      <c r="X75" s="15">
        <v>34.219826991638158</v>
      </c>
      <c r="Y75" s="15">
        <v>13.307635175730715</v>
      </c>
      <c r="Z75" s="15">
        <v>10.191932011530721</v>
      </c>
      <c r="AA75" s="15">
        <v>61.226461601297324</v>
      </c>
      <c r="AB75" s="15">
        <v>39.283247474192429</v>
      </c>
      <c r="AC75" s="15">
        <v>71.3642561650788</v>
      </c>
      <c r="AD75" s="15">
        <v>17.675268577538912</v>
      </c>
      <c r="AE75" s="15">
        <v>13.620558861097361</v>
      </c>
      <c r="AF75" s="15">
        <v>14.666096899409192</v>
      </c>
      <c r="AG75" s="15">
        <v>17.191855612247227</v>
      </c>
      <c r="AI75" s="15">
        <v>15.497513907467059</v>
      </c>
      <c r="AJ75" s="15">
        <v>40.891426477097284</v>
      </c>
      <c r="AK75" s="15">
        <v>76.922843610350498</v>
      </c>
      <c r="AL75" s="15">
        <v>125.0704876463447</v>
      </c>
      <c r="AM75" s="15">
        <v>28.815811411676176</v>
      </c>
      <c r="AN75" s="15">
        <v>58.382253119072054</v>
      </c>
      <c r="AO75" s="15">
        <v>20.707753504997878</v>
      </c>
      <c r="AP75" s="15">
        <v>10.139034584509895</v>
      </c>
      <c r="AQ75" s="15">
        <v>179.617419788342</v>
      </c>
      <c r="AR75" s="15">
        <v>82.006036209050023</v>
      </c>
      <c r="AS75" s="15">
        <v>77.490199569958548</v>
      </c>
      <c r="AT75" s="15">
        <v>18.923480503359727</v>
      </c>
      <c r="AU75" s="15">
        <v>77.799369080120414</v>
      </c>
      <c r="AV75" s="15">
        <v>18.87351535394405</v>
      </c>
      <c r="AW75" s="15">
        <v>97.17228751414244</v>
      </c>
      <c r="AX75" s="15">
        <v>90.771967279264373</v>
      </c>
      <c r="AY75" s="15">
        <v>59.752753191725901</v>
      </c>
      <c r="AZ75" s="15">
        <v>17.613194222342809</v>
      </c>
      <c r="BA75" s="15">
        <v>4.8759743885619109</v>
      </c>
      <c r="BB75" s="15">
        <v>12.113759195419352</v>
      </c>
      <c r="BC75" s="15">
        <v>28.983226873669096</v>
      </c>
      <c r="BD75" s="15">
        <v>20.097204783057457</v>
      </c>
      <c r="BE75" s="15">
        <v>41.631249860997308</v>
      </c>
      <c r="BF75" s="15">
        <v>54.950724147613208</v>
      </c>
      <c r="BG75" s="15">
        <v>30.36435793308722</v>
      </c>
      <c r="BH75" s="15">
        <v>106.14773402254504</v>
      </c>
      <c r="BI75" s="15">
        <v>33.054440598324419</v>
      </c>
      <c r="BJ75" s="15">
        <v>75.625297663734599</v>
      </c>
      <c r="BK75" s="15">
        <v>43.825122082887695</v>
      </c>
      <c r="BL75" s="15">
        <v>46.775226334953388</v>
      </c>
      <c r="BM75" s="15">
        <v>45.489814671541197</v>
      </c>
      <c r="BN75" s="15">
        <v>62.072094204452583</v>
      </c>
      <c r="BP75" s="15">
        <v>36.60867559288431</v>
      </c>
      <c r="BQ75" s="15">
        <v>59.793671317179488</v>
      </c>
      <c r="BR75" s="15">
        <v>13.545297308424347</v>
      </c>
      <c r="BS75" s="15">
        <v>34.284300904055208</v>
      </c>
      <c r="BT75" s="15">
        <v>32.524829022475238</v>
      </c>
      <c r="BU75" s="15">
        <v>48.18921983143985</v>
      </c>
      <c r="BV75" s="15">
        <v>65.371530640285798</v>
      </c>
      <c r="BW75" s="15">
        <v>37.561623397342274</v>
      </c>
      <c r="BX75" s="15">
        <v>62.261224832617408</v>
      </c>
      <c r="BY75" s="15">
        <v>78.837669355795853</v>
      </c>
      <c r="BZ75" s="15">
        <v>67.02924695390881</v>
      </c>
      <c r="CA75" s="15">
        <v>23.314756377950193</v>
      </c>
      <c r="CB75" s="15">
        <v>67.171943187176566</v>
      </c>
      <c r="CC75" s="15">
        <v>37.050767934850427</v>
      </c>
      <c r="CD75" s="15">
        <v>32.118607964465802</v>
      </c>
      <c r="CE75" s="15">
        <v>131.98986606522175</v>
      </c>
      <c r="CF75" s="15">
        <v>49.887998781163205</v>
      </c>
      <c r="CG75" s="15">
        <v>28.199447238552509</v>
      </c>
      <c r="CH75" s="15">
        <v>17.437428353008585</v>
      </c>
      <c r="CI75" s="15">
        <v>55.816199644216958</v>
      </c>
      <c r="CJ75" s="15">
        <v>21.683844305235741</v>
      </c>
      <c r="CK75" s="15">
        <v>45.827875157486616</v>
      </c>
      <c r="CL75" s="15">
        <v>57.078491034303802</v>
      </c>
      <c r="CM75" s="15">
        <v>10.658420310551694</v>
      </c>
      <c r="CN75" s="15">
        <v>3.5451329301195429</v>
      </c>
      <c r="CO75" s="15">
        <v>104.52855130495311</v>
      </c>
      <c r="CP75" s="15">
        <v>38.322264745289608</v>
      </c>
      <c r="CQ75" s="15">
        <v>29.849778752193625</v>
      </c>
      <c r="CR75" s="15">
        <v>35.692069926092344</v>
      </c>
      <c r="CS75" s="15">
        <v>35.723625486555818</v>
      </c>
      <c r="CT75" s="15">
        <v>20.716847533887879</v>
      </c>
      <c r="CU75" s="15">
        <v>37.752147554748952</v>
      </c>
      <c r="CV75" s="37"/>
      <c r="CW75" s="15">
        <v>4.3357646433110046</v>
      </c>
      <c r="CX75" s="15">
        <v>33.616660911882043</v>
      </c>
      <c r="CY75" s="15">
        <v>38.995247156581463</v>
      </c>
      <c r="CZ75" s="15">
        <v>23.857451965183881</v>
      </c>
      <c r="DA75" s="15">
        <v>3.5142350842566907</v>
      </c>
      <c r="DB75" s="15">
        <v>27.6971641241587</v>
      </c>
      <c r="DC75" s="15">
        <v>1.8380551439406432</v>
      </c>
      <c r="DD75" s="15">
        <v>1.7667748749556222</v>
      </c>
      <c r="DE75" s="15">
        <v>135.65361112624288</v>
      </c>
      <c r="DF75" s="15">
        <v>6.9653604139670247</v>
      </c>
      <c r="DG75" s="15">
        <v>6.7523913643478215</v>
      </c>
      <c r="DH75" s="15">
        <v>4.5751315142840001</v>
      </c>
      <c r="DI75" s="15">
        <v>13.591545512114768</v>
      </c>
      <c r="DJ75" s="15">
        <v>1.8270133942707438</v>
      </c>
      <c r="DK75" s="15">
        <v>63.874987778134724</v>
      </c>
      <c r="DL75" s="15">
        <v>16.870965724591784</v>
      </c>
      <c r="DM75" s="15">
        <v>38.810736426131697</v>
      </c>
      <c r="DN75" s="15">
        <v>15.543942107504584</v>
      </c>
      <c r="DO75" s="15">
        <v>0.94159280167293657</v>
      </c>
      <c r="DP75" s="15">
        <v>0.74503165604035515</v>
      </c>
      <c r="DQ75" s="15">
        <v>9.3057378749333832</v>
      </c>
      <c r="DR75" s="15">
        <v>10.842450892179949</v>
      </c>
      <c r="DS75" s="15">
        <v>26.833727193559092</v>
      </c>
      <c r="DT75" s="15">
        <v>10.171533488860778</v>
      </c>
      <c r="DU75" s="15">
        <v>7.220965593587465</v>
      </c>
      <c r="DV75" s="15">
        <v>187.59533411197205</v>
      </c>
      <c r="DW75" s="15">
        <v>22.016995719710664</v>
      </c>
      <c r="DX75" s="15">
        <v>45.25792298108405</v>
      </c>
      <c r="DY75" s="15">
        <v>14.115004809366388</v>
      </c>
      <c r="DZ75" s="15">
        <v>29.891423577866583</v>
      </c>
      <c r="EA75" s="15">
        <v>19.295445919357139</v>
      </c>
      <c r="EB75" s="15">
        <v>5.4494794327161689</v>
      </c>
      <c r="ED75" s="16">
        <v>41153</v>
      </c>
      <c r="EE75" s="15">
        <v>29.397363794287386</v>
      </c>
      <c r="EF75" s="15">
        <v>82.706209245046935</v>
      </c>
      <c r="EG75" s="15">
        <v>38.328578390721773</v>
      </c>
      <c r="EH75" s="15">
        <v>24.646489360477766</v>
      </c>
      <c r="EI75" s="15">
        <v>175.07864079053385</v>
      </c>
      <c r="EK75" s="16">
        <v>41153</v>
      </c>
      <c r="EL75" s="15">
        <v>7.1561138835081133</v>
      </c>
      <c r="EM75" s="15">
        <v>19.042756164928658</v>
      </c>
      <c r="EN75" s="15">
        <v>9.6162716402509929</v>
      </c>
      <c r="EO75" s="15">
        <v>6.1388189707501333</v>
      </c>
      <c r="EP75" s="15">
        <v>41.953960659437897</v>
      </c>
    </row>
    <row r="76" spans="1:146">
      <c r="A76" s="12" t="s">
        <v>141</v>
      </c>
      <c r="B76" s="15">
        <v>5.8615525616027018</v>
      </c>
      <c r="C76" s="15">
        <v>24.514929093038905</v>
      </c>
      <c r="D76" s="15">
        <v>35.339991967894598</v>
      </c>
      <c r="E76" s="15">
        <v>29.743751993669278</v>
      </c>
      <c r="F76" s="15">
        <v>21.624322811797647</v>
      </c>
      <c r="G76" s="15">
        <v>30.443061626173417</v>
      </c>
      <c r="H76" s="15">
        <v>6.3893473368342084</v>
      </c>
      <c r="I76" s="15">
        <v>4.2368401571872285</v>
      </c>
      <c r="J76" s="15">
        <v>61.261406763377991</v>
      </c>
      <c r="K76" s="15">
        <v>31.704359033985703</v>
      </c>
      <c r="L76" s="15">
        <v>35.25597732499952</v>
      </c>
      <c r="M76" s="15">
        <v>16.43395395002231</v>
      </c>
      <c r="N76" s="15">
        <v>38.752903323409207</v>
      </c>
      <c r="O76" s="15">
        <v>16.670546728556349</v>
      </c>
      <c r="P76" s="15">
        <v>77.291477401781378</v>
      </c>
      <c r="Q76" s="15">
        <v>34.10793039062029</v>
      </c>
      <c r="R76" s="15">
        <v>62.832711875246822</v>
      </c>
      <c r="S76" s="15">
        <v>13.447459860945415</v>
      </c>
      <c r="T76" s="15">
        <v>5.1762403965052428</v>
      </c>
      <c r="U76" s="15">
        <v>2.7127810643334631</v>
      </c>
      <c r="V76" s="15">
        <v>11.092787634598618</v>
      </c>
      <c r="W76" s="15">
        <v>10.234687794175136</v>
      </c>
      <c r="X76" s="15">
        <v>34.062601743904317</v>
      </c>
      <c r="Y76" s="15">
        <v>13.768349644291408</v>
      </c>
      <c r="Z76" s="15">
        <v>10.527753672680761</v>
      </c>
      <c r="AA76" s="15">
        <v>63.163946139943391</v>
      </c>
      <c r="AB76" s="15">
        <v>39.96099691985021</v>
      </c>
      <c r="AC76" s="15">
        <v>71.826959227963428</v>
      </c>
      <c r="AD76" s="15">
        <v>18.05457428543561</v>
      </c>
      <c r="AE76" s="15">
        <v>13.357545443090151</v>
      </c>
      <c r="AF76" s="15">
        <v>23.11105289986407</v>
      </c>
      <c r="AG76" s="15">
        <v>17.237087613365727</v>
      </c>
      <c r="AI76" s="15">
        <v>16.021828998422389</v>
      </c>
      <c r="AJ76" s="15">
        <v>42.153897598218805</v>
      </c>
      <c r="AK76" s="15">
        <v>80.264049271499374</v>
      </c>
      <c r="AL76" s="15">
        <v>127.30532968373488</v>
      </c>
      <c r="AM76" s="15">
        <v>29.026206665806463</v>
      </c>
      <c r="AN76" s="15">
        <v>60.019168913393095</v>
      </c>
      <c r="AO76" s="15">
        <v>20.365242109277453</v>
      </c>
      <c r="AP76" s="15">
        <v>10.124506042663985</v>
      </c>
      <c r="AQ76" s="15">
        <v>177.03478397042011</v>
      </c>
      <c r="AR76" s="15">
        <v>83.59992579827636</v>
      </c>
      <c r="AS76" s="15">
        <v>77.827806137669796</v>
      </c>
      <c r="AT76" s="15">
        <v>20.170014686552907</v>
      </c>
      <c r="AU76" s="15">
        <v>77.460816875811432</v>
      </c>
      <c r="AV76" s="15">
        <v>19.087525940655983</v>
      </c>
      <c r="AW76" s="15">
        <v>95.443023674628478</v>
      </c>
      <c r="AX76" s="15">
        <v>90.178206341276251</v>
      </c>
      <c r="AY76" s="15">
        <v>59.567392078972723</v>
      </c>
      <c r="AZ76" s="15">
        <v>17.418773138545827</v>
      </c>
      <c r="BA76" s="15">
        <v>4.6839378363728015</v>
      </c>
      <c r="BB76" s="15">
        <v>12.572878005536204</v>
      </c>
      <c r="BC76" s="15">
        <v>29.682077121549732</v>
      </c>
      <c r="BD76" s="15">
        <v>20.772755039505554</v>
      </c>
      <c r="BE76" s="15">
        <v>42.409619517360653</v>
      </c>
      <c r="BF76" s="15">
        <v>55.589119501934547</v>
      </c>
      <c r="BG76" s="15">
        <v>30.076035225850163</v>
      </c>
      <c r="BH76" s="15">
        <v>109.20613226925687</v>
      </c>
      <c r="BI76" s="15">
        <v>33.056386228632071</v>
      </c>
      <c r="BJ76" s="15">
        <v>73.882749219047255</v>
      </c>
      <c r="BK76" s="15">
        <v>44.423412068163394</v>
      </c>
      <c r="BL76" s="15">
        <v>47.124473442698239</v>
      </c>
      <c r="BM76" s="15">
        <v>45.904798659445795</v>
      </c>
      <c r="BN76" s="15">
        <v>60.910332596097206</v>
      </c>
      <c r="BP76" s="15">
        <v>37.479658404196854</v>
      </c>
      <c r="BQ76" s="15">
        <v>61.614265300866506</v>
      </c>
      <c r="BR76" s="15">
        <v>13.904761154425191</v>
      </c>
      <c r="BS76" s="15">
        <v>34.422443990658401</v>
      </c>
      <c r="BT76" s="15">
        <v>32.145326073583732</v>
      </c>
      <c r="BU76" s="15">
        <v>49.055103166808188</v>
      </c>
      <c r="BV76" s="15">
        <v>66.226663808809349</v>
      </c>
      <c r="BW76" s="15">
        <v>37.631723543990219</v>
      </c>
      <c r="BX76" s="15">
        <v>64.053814837960019</v>
      </c>
      <c r="BY76" s="15">
        <v>80.649679612779835</v>
      </c>
      <c r="BZ76" s="15">
        <v>66.846256295368548</v>
      </c>
      <c r="CA76" s="15">
        <v>22.874398872431151</v>
      </c>
      <c r="CB76" s="15">
        <v>67.183373362693686</v>
      </c>
      <c r="CC76" s="15">
        <v>37.616231945346442</v>
      </c>
      <c r="CD76" s="15">
        <v>31.939246640172879</v>
      </c>
      <c r="CE76" s="15">
        <v>131.04918922177347</v>
      </c>
      <c r="CF76" s="15">
        <v>50.923050528450872</v>
      </c>
      <c r="CG76" s="15">
        <v>27.191746005366362</v>
      </c>
      <c r="CH76" s="15">
        <v>17.576817895190086</v>
      </c>
      <c r="CI76" s="15">
        <v>56.727212805175</v>
      </c>
      <c r="CJ76" s="15">
        <v>21.147789480298137</v>
      </c>
      <c r="CK76" s="15">
        <v>45.691178443677678</v>
      </c>
      <c r="CL76" s="15">
        <v>58.172180802920273</v>
      </c>
      <c r="CM76" s="15">
        <v>11.918036517946948</v>
      </c>
      <c r="CN76" s="15">
        <v>3.0380755859350228</v>
      </c>
      <c r="CO76" s="15">
        <v>104.40043333184185</v>
      </c>
      <c r="CP76" s="15">
        <v>39.487015563378598</v>
      </c>
      <c r="CQ76" s="15">
        <v>28.458935586633434</v>
      </c>
      <c r="CR76" s="15">
        <v>35.506251504722556</v>
      </c>
      <c r="CS76" s="15">
        <v>36.784466660828997</v>
      </c>
      <c r="CT76" s="15">
        <v>20.657212845491618</v>
      </c>
      <c r="CU76" s="15">
        <v>38.329971657647164</v>
      </c>
      <c r="CV76" s="37"/>
      <c r="CW76" s="15">
        <v>3.9204427494058192</v>
      </c>
      <c r="CX76" s="15">
        <v>33.070984164560642</v>
      </c>
      <c r="CY76" s="15">
        <v>37.662509958922826</v>
      </c>
      <c r="CZ76" s="15">
        <v>23.562427728368203</v>
      </c>
      <c r="DA76" s="15">
        <v>3.7115131941272841</v>
      </c>
      <c r="DB76" s="15">
        <v>26.693115430217137</v>
      </c>
      <c r="DC76" s="15">
        <v>1.6336022603686637</v>
      </c>
      <c r="DD76" s="15">
        <v>1.5769166074625358</v>
      </c>
      <c r="DE76" s="15">
        <v>138.32259907336999</v>
      </c>
      <c r="DF76" s="15">
        <v>6.393501369176299</v>
      </c>
      <c r="DG76" s="15">
        <v>7.0080754980488429</v>
      </c>
      <c r="DH76" s="15">
        <v>5.1886048917996188</v>
      </c>
      <c r="DI76" s="15">
        <v>13.455217369731487</v>
      </c>
      <c r="DJ76" s="15">
        <v>1.8487676117932734</v>
      </c>
      <c r="DK76" s="15">
        <v>62.373505436697833</v>
      </c>
      <c r="DL76" s="15">
        <v>15.788218160377358</v>
      </c>
      <c r="DM76" s="15">
        <v>37.491958040534023</v>
      </c>
      <c r="DN76" s="15">
        <v>15.578716544059803</v>
      </c>
      <c r="DO76" s="15">
        <v>1.1580549540479688</v>
      </c>
      <c r="DP76" s="15">
        <v>0.68559376115583692</v>
      </c>
      <c r="DQ76" s="15">
        <v>9.5253634544622727</v>
      </c>
      <c r="DR76" s="15">
        <v>10.646190202112221</v>
      </c>
      <c r="DS76" s="15">
        <v>25.271820083708018</v>
      </c>
      <c r="DT76" s="15">
        <v>10.825054821793302</v>
      </c>
      <c r="DU76" s="15">
        <v>6.0635566713347018</v>
      </c>
      <c r="DV76" s="15">
        <v>187.1869129012488</v>
      </c>
      <c r="DW76" s="15">
        <v>24.717964976164939</v>
      </c>
      <c r="DX76" s="15">
        <v>46.108370206861636</v>
      </c>
      <c r="DY76" s="15">
        <v>15.16916168295146</v>
      </c>
      <c r="DZ76" s="15">
        <v>28.840604441331013</v>
      </c>
      <c r="EA76" s="15">
        <v>22.919841521295879</v>
      </c>
      <c r="EB76" s="15">
        <v>4.8623551805431937</v>
      </c>
      <c r="ED76" s="16">
        <v>41244</v>
      </c>
      <c r="EE76" s="15">
        <v>29.892685376597775</v>
      </c>
      <c r="EF76" s="15">
        <v>83.766366080552004</v>
      </c>
      <c r="EG76" s="15">
        <v>38.55840114532112</v>
      </c>
      <c r="EH76" s="15">
        <v>24.529257072632696</v>
      </c>
      <c r="EI76" s="15">
        <v>176.7467096751036</v>
      </c>
      <c r="EK76" s="16">
        <v>41244</v>
      </c>
      <c r="EL76" s="15">
        <v>7.4930083837763997</v>
      </c>
      <c r="EM76" s="15">
        <v>19.862645898053501</v>
      </c>
      <c r="EN76" s="15">
        <v>9.9162821073823331</v>
      </c>
      <c r="EO76" s="15">
        <v>6.2952807356251714</v>
      </c>
      <c r="EP76" s="15">
        <v>43.567217124837399</v>
      </c>
    </row>
    <row r="77" spans="1:146">
      <c r="A77" s="12" t="s">
        <v>142</v>
      </c>
      <c r="B77" s="15">
        <v>5.8716668922376671</v>
      </c>
      <c r="C77" s="15">
        <v>24.532489908967079</v>
      </c>
      <c r="D77" s="15">
        <v>35.72406487241858</v>
      </c>
      <c r="E77" s="15">
        <v>30.852358882368776</v>
      </c>
      <c r="F77" s="15">
        <v>21.781173263612931</v>
      </c>
      <c r="G77" s="15">
        <v>30.572342886266515</v>
      </c>
      <c r="H77" s="15">
        <v>6.4918941533312413</v>
      </c>
      <c r="I77" s="15">
        <v>4.6810056806600553</v>
      </c>
      <c r="J77" s="15">
        <v>61.265775294275038</v>
      </c>
      <c r="K77" s="15">
        <v>31.550180668761236</v>
      </c>
      <c r="L77" s="15">
        <v>34.796317140776061</v>
      </c>
      <c r="M77" s="15">
        <v>16.404819065304125</v>
      </c>
      <c r="N77" s="15">
        <v>38.810506918565906</v>
      </c>
      <c r="O77" s="15">
        <v>16.996245429951507</v>
      </c>
      <c r="P77" s="15">
        <v>76.636101721292434</v>
      </c>
      <c r="Q77" s="15">
        <v>33.63818185479689</v>
      </c>
      <c r="R77" s="15">
        <v>64.012197273254202</v>
      </c>
      <c r="S77" s="15">
        <v>14.305448114517354</v>
      </c>
      <c r="T77" s="15">
        <v>5.5959399720493028</v>
      </c>
      <c r="U77" s="15">
        <v>2.7296619529974113</v>
      </c>
      <c r="V77" s="15">
        <v>11.182900230452516</v>
      </c>
      <c r="W77" s="15">
        <v>10.290304554715888</v>
      </c>
      <c r="X77" s="15">
        <v>34.526932791443222</v>
      </c>
      <c r="Y77" s="15">
        <v>14.255995393321179</v>
      </c>
      <c r="Z77" s="15">
        <v>11.08470706836507</v>
      </c>
      <c r="AA77" s="15">
        <v>64.366606278080013</v>
      </c>
      <c r="AB77" s="15">
        <v>40.024295143613251</v>
      </c>
      <c r="AC77" s="15">
        <v>72.061371965228247</v>
      </c>
      <c r="AD77" s="15">
        <v>18.358323712589002</v>
      </c>
      <c r="AE77" s="15">
        <v>13.304587676841576</v>
      </c>
      <c r="AF77" s="15">
        <v>14.992563367047012</v>
      </c>
      <c r="AG77" s="15">
        <v>17.51678905273597</v>
      </c>
      <c r="AI77" s="15">
        <v>15.713096292107908</v>
      </c>
      <c r="AJ77" s="15">
        <v>42.061345280266558</v>
      </c>
      <c r="AK77" s="15">
        <v>79.599931750598728</v>
      </c>
      <c r="AL77" s="15">
        <v>132.76871995261064</v>
      </c>
      <c r="AM77" s="15">
        <v>29.56260084823186</v>
      </c>
      <c r="AN77" s="15">
        <v>60.822396793037207</v>
      </c>
      <c r="AO77" s="15">
        <v>20.66608896752286</v>
      </c>
      <c r="AP77" s="15">
        <v>9.998530783155374</v>
      </c>
      <c r="AQ77" s="15">
        <v>184.93889587966473</v>
      </c>
      <c r="AR77" s="15">
        <v>86.379316879293356</v>
      </c>
      <c r="AS77" s="15">
        <v>75.42398627194072</v>
      </c>
      <c r="AT77" s="15">
        <v>20.052493324908429</v>
      </c>
      <c r="AU77" s="15">
        <v>75.582572365991268</v>
      </c>
      <c r="AV77" s="15">
        <v>18.94544730592774</v>
      </c>
      <c r="AW77" s="15">
        <v>100.69879732975198</v>
      </c>
      <c r="AX77" s="15">
        <v>90.531549705105974</v>
      </c>
      <c r="AY77" s="15">
        <v>59.782061944003431</v>
      </c>
      <c r="AZ77" s="15">
        <v>17.858825605517548</v>
      </c>
      <c r="BA77" s="15">
        <v>5.022604041365903</v>
      </c>
      <c r="BB77" s="15">
        <v>12.157000806265707</v>
      </c>
      <c r="BC77" s="15">
        <v>30.513594828196965</v>
      </c>
      <c r="BD77" s="15">
        <v>20.285213192007308</v>
      </c>
      <c r="BE77" s="15">
        <v>42.681380783267826</v>
      </c>
      <c r="BF77" s="15">
        <v>57.411714703416173</v>
      </c>
      <c r="BG77" s="15">
        <v>31.445628002934928</v>
      </c>
      <c r="BH77" s="15">
        <v>114.08947381172219</v>
      </c>
      <c r="BI77" s="15">
        <v>33.635591559776842</v>
      </c>
      <c r="BJ77" s="15">
        <v>73.259402229426229</v>
      </c>
      <c r="BK77" s="15">
        <v>45.213687107513259</v>
      </c>
      <c r="BL77" s="15">
        <v>47.439396925997563</v>
      </c>
      <c r="BM77" s="15">
        <v>46.448854459109015</v>
      </c>
      <c r="BN77" s="15">
        <v>61.226146578734458</v>
      </c>
      <c r="BP77" s="15">
        <v>36.728577159562306</v>
      </c>
      <c r="BQ77" s="15">
        <v>59.151730124770154</v>
      </c>
      <c r="BR77" s="15">
        <v>13.219231938714509</v>
      </c>
      <c r="BS77" s="15">
        <v>35.276678413530526</v>
      </c>
      <c r="BT77" s="15">
        <v>32.904619669768927</v>
      </c>
      <c r="BU77" s="15">
        <v>50.407829223350461</v>
      </c>
      <c r="BV77" s="15">
        <v>68.911267126869575</v>
      </c>
      <c r="BW77" s="15">
        <v>39.810162168123512</v>
      </c>
      <c r="BX77" s="15">
        <v>65.574813042525676</v>
      </c>
      <c r="BY77" s="15">
        <v>82.667429325079524</v>
      </c>
      <c r="BZ77" s="15">
        <v>66.651360974688984</v>
      </c>
      <c r="CA77" s="15">
        <v>22.659292816133039</v>
      </c>
      <c r="CB77" s="15">
        <v>67.36695854722818</v>
      </c>
      <c r="CC77" s="15">
        <v>38.126230750016241</v>
      </c>
      <c r="CD77" s="15">
        <v>34.519761029095029</v>
      </c>
      <c r="CE77" s="15">
        <v>132.05867974282245</v>
      </c>
      <c r="CF77" s="15">
        <v>51.298303974194198</v>
      </c>
      <c r="CG77" s="15">
        <v>29.087843221360586</v>
      </c>
      <c r="CH77" s="15">
        <v>17.830963248745313</v>
      </c>
      <c r="CI77" s="15">
        <v>57.046303076311901</v>
      </c>
      <c r="CJ77" s="15">
        <v>20.833919910518851</v>
      </c>
      <c r="CK77" s="15">
        <v>45.243779157122681</v>
      </c>
      <c r="CL77" s="15">
        <v>59.791484944006392</v>
      </c>
      <c r="CM77" s="15">
        <v>11.31232618518791</v>
      </c>
      <c r="CN77" s="15">
        <v>2.8315761662953181</v>
      </c>
      <c r="CO77" s="15">
        <v>106.72520680623339</v>
      </c>
      <c r="CP77" s="15">
        <v>39.629815546249944</v>
      </c>
      <c r="CQ77" s="15">
        <v>28.280095789717898</v>
      </c>
      <c r="CR77" s="15">
        <v>33.845094319801198</v>
      </c>
      <c r="CS77" s="15">
        <v>38.327149674669407</v>
      </c>
      <c r="CT77" s="15">
        <v>19.543096384706718</v>
      </c>
      <c r="CU77" s="15">
        <v>39.377388062344728</v>
      </c>
      <c r="CV77" s="37"/>
      <c r="CW77" s="15">
        <v>4.4383278412654175</v>
      </c>
      <c r="CX77" s="15">
        <v>33.454895820362864</v>
      </c>
      <c r="CY77" s="15">
        <v>39.424072791284523</v>
      </c>
      <c r="CZ77" s="15">
        <v>24.97028187937515</v>
      </c>
      <c r="DA77" s="15">
        <v>4.155492418441245</v>
      </c>
      <c r="DB77" s="15">
        <v>26.455752342494218</v>
      </c>
      <c r="DC77" s="15">
        <v>1.742222566969982</v>
      </c>
      <c r="DD77" s="15">
        <v>2.1598921152162713</v>
      </c>
      <c r="DE77" s="15">
        <v>134.63248100033152</v>
      </c>
      <c r="DF77" s="15">
        <v>3.7474983837713869</v>
      </c>
      <c r="DG77" s="15">
        <v>6.7935756471934994</v>
      </c>
      <c r="DH77" s="15">
        <v>5.3517322313469275</v>
      </c>
      <c r="DI77" s="15">
        <v>13.227959683100124</v>
      </c>
      <c r="DJ77" s="15">
        <v>1.8201456370707148</v>
      </c>
      <c r="DK77" s="15">
        <v>63.917225288702753</v>
      </c>
      <c r="DL77" s="15">
        <v>13.611839286243368</v>
      </c>
      <c r="DM77" s="15">
        <v>35.946848900128529</v>
      </c>
      <c r="DN77" s="15">
        <v>15.994870882672137</v>
      </c>
      <c r="DO77" s="15">
        <v>1.3393625648433627</v>
      </c>
      <c r="DP77" s="15">
        <v>0.66266866620873699</v>
      </c>
      <c r="DQ77" s="15">
        <v>9.9164661723669099</v>
      </c>
      <c r="DR77" s="15">
        <v>10.600699849731273</v>
      </c>
      <c r="DS77" s="15">
        <v>28.230783657237275</v>
      </c>
      <c r="DT77" s="15">
        <v>11.794446733024776</v>
      </c>
      <c r="DU77" s="15">
        <v>6.592124256318769</v>
      </c>
      <c r="DV77" s="15">
        <v>193.55546695703438</v>
      </c>
      <c r="DW77" s="15">
        <v>25.58228005291927</v>
      </c>
      <c r="DX77" s="15">
        <v>48.143046258542547</v>
      </c>
      <c r="DY77" s="15">
        <v>16.581473292465493</v>
      </c>
      <c r="DZ77" s="15">
        <v>28.232765670172544</v>
      </c>
      <c r="EA77" s="15">
        <v>27.105440848271463</v>
      </c>
      <c r="EB77" s="15">
        <v>4.8740736384228631</v>
      </c>
      <c r="ED77" s="16">
        <v>41334</v>
      </c>
      <c r="EE77" s="15">
        <v>30.306021016713878</v>
      </c>
      <c r="EF77" s="15">
        <v>86.406966062792549</v>
      </c>
      <c r="EG77" s="15">
        <v>38.979958026387209</v>
      </c>
      <c r="EH77" s="15">
        <v>25.501426080828399</v>
      </c>
      <c r="EI77" s="15">
        <v>181.19437118672204</v>
      </c>
      <c r="EK77" s="16">
        <v>41334</v>
      </c>
      <c r="EL77" s="15">
        <v>7.6728416533137027</v>
      </c>
      <c r="EM77" s="15">
        <v>20.802267159600419</v>
      </c>
      <c r="EN77" s="15">
        <v>10.13477455373163</v>
      </c>
      <c r="EO77" s="15">
        <v>6.6083001124988092</v>
      </c>
      <c r="EP77" s="15">
        <v>45.218183479144564</v>
      </c>
    </row>
    <row r="78" spans="1:146">
      <c r="A78" s="12" t="s">
        <v>143</v>
      </c>
      <c r="B78" s="15">
        <v>5.8714628017666852</v>
      </c>
      <c r="C78" s="15">
        <v>25.043359592195809</v>
      </c>
      <c r="D78" s="15">
        <v>36.124292865317123</v>
      </c>
      <c r="E78" s="15">
        <v>32.118489547939937</v>
      </c>
      <c r="F78" s="15">
        <v>22.45704181857737</v>
      </c>
      <c r="G78" s="15">
        <v>30.986263297885358</v>
      </c>
      <c r="H78" s="15">
        <v>6.5315802910390603</v>
      </c>
      <c r="I78" s="15">
        <v>5.0201542021307031</v>
      </c>
      <c r="J78" s="15">
        <v>62.237821368053957</v>
      </c>
      <c r="K78" s="15">
        <v>29.939616405505603</v>
      </c>
      <c r="L78" s="15">
        <v>34.709221606828592</v>
      </c>
      <c r="M78" s="15">
        <v>17.012333828673054</v>
      </c>
      <c r="N78" s="15">
        <v>38.753001509741431</v>
      </c>
      <c r="O78" s="15">
        <v>16.207556933460211</v>
      </c>
      <c r="P78" s="15">
        <v>77.447214114460238</v>
      </c>
      <c r="Q78" s="15">
        <v>33.079070573650277</v>
      </c>
      <c r="R78" s="15">
        <v>65.375631800438271</v>
      </c>
      <c r="S78" s="15">
        <v>14.086987038004317</v>
      </c>
      <c r="T78" s="15">
        <v>5.9697933770019418</v>
      </c>
      <c r="U78" s="15">
        <v>2.5684654245755749</v>
      </c>
      <c r="V78" s="15">
        <v>11.622979759319424</v>
      </c>
      <c r="W78" s="15">
        <v>10.500839681916993</v>
      </c>
      <c r="X78" s="15">
        <v>35.211522003785923</v>
      </c>
      <c r="Y78" s="15">
        <v>15.099932350424798</v>
      </c>
      <c r="Z78" s="15">
        <v>11.4296298118455</v>
      </c>
      <c r="AA78" s="15">
        <v>65.17319114232933</v>
      </c>
      <c r="AB78" s="15">
        <v>39.688660467443292</v>
      </c>
      <c r="AC78" s="15">
        <v>73.830936465398381</v>
      </c>
      <c r="AD78" s="15">
        <v>19.038971715097546</v>
      </c>
      <c r="AE78" s="15">
        <v>13.333052613258269</v>
      </c>
      <c r="AF78" s="15">
        <v>15.260507079095865</v>
      </c>
      <c r="AG78" s="15">
        <v>17.8474855224223</v>
      </c>
      <c r="AI78" s="15">
        <v>15.708228114620949</v>
      </c>
      <c r="AJ78" s="15">
        <v>44.201223246781261</v>
      </c>
      <c r="AK78" s="15">
        <v>82.340526911700309</v>
      </c>
      <c r="AL78" s="15">
        <v>134.8458142814174</v>
      </c>
      <c r="AM78" s="15">
        <v>30.598159550407583</v>
      </c>
      <c r="AN78" s="15">
        <v>62.02494965721877</v>
      </c>
      <c r="AO78" s="15">
        <v>20.577637150970364</v>
      </c>
      <c r="AP78" s="15">
        <v>9.921686591630916</v>
      </c>
      <c r="AQ78" s="15">
        <v>198.77494231193307</v>
      </c>
      <c r="AR78" s="15">
        <v>84.283573712564149</v>
      </c>
      <c r="AS78" s="15">
        <v>73.680457316188082</v>
      </c>
      <c r="AT78" s="15">
        <v>21.239513427967264</v>
      </c>
      <c r="AU78" s="15">
        <v>74.524287665652196</v>
      </c>
      <c r="AV78" s="15">
        <v>19.099769345447044</v>
      </c>
      <c r="AW78" s="15">
        <v>100.07089241204899</v>
      </c>
      <c r="AX78" s="15">
        <v>90.079544714169117</v>
      </c>
      <c r="AY78" s="15">
        <v>60.821856836677199</v>
      </c>
      <c r="AZ78" s="15">
        <v>18.409378779378763</v>
      </c>
      <c r="BA78" s="15">
        <v>5.3148002526274718</v>
      </c>
      <c r="BB78" s="15">
        <v>11.33635718133737</v>
      </c>
      <c r="BC78" s="15">
        <v>33.032131832597457</v>
      </c>
      <c r="BD78" s="15">
        <v>21.232319157108478</v>
      </c>
      <c r="BE78" s="15">
        <v>43.727805337764117</v>
      </c>
      <c r="BF78" s="15">
        <v>60.560351664094284</v>
      </c>
      <c r="BG78" s="15">
        <v>33.532899906089156</v>
      </c>
      <c r="BH78" s="15">
        <v>116.51181284450902</v>
      </c>
      <c r="BI78" s="15">
        <v>34.258912821264829</v>
      </c>
      <c r="BJ78" s="15">
        <v>74.375272846875276</v>
      </c>
      <c r="BK78" s="15">
        <v>49.024938914311086</v>
      </c>
      <c r="BL78" s="15">
        <v>47.859380675966818</v>
      </c>
      <c r="BM78" s="15">
        <v>46.213437069998662</v>
      </c>
      <c r="BN78" s="15">
        <v>61.589768596494814</v>
      </c>
      <c r="BP78" s="15">
        <v>36.36624702667747</v>
      </c>
      <c r="BQ78" s="15">
        <v>58.628109806008375</v>
      </c>
      <c r="BR78" s="15">
        <v>13.815901158664182</v>
      </c>
      <c r="BS78" s="15">
        <v>36.08739959269451</v>
      </c>
      <c r="BT78" s="15">
        <v>32.992177687706146</v>
      </c>
      <c r="BU78" s="15">
        <v>48.942116325353865</v>
      </c>
      <c r="BV78" s="15">
        <v>71.458794996170539</v>
      </c>
      <c r="BW78" s="15">
        <v>40.667700495020277</v>
      </c>
      <c r="BX78" s="15">
        <v>65.111006590107962</v>
      </c>
      <c r="BY78" s="15">
        <v>81.360163485550004</v>
      </c>
      <c r="BZ78" s="15">
        <v>67.222750197524874</v>
      </c>
      <c r="CA78" s="15">
        <v>22.687169726835631</v>
      </c>
      <c r="CB78" s="15">
        <v>67.084761197248923</v>
      </c>
      <c r="CC78" s="15">
        <v>38.664847357231906</v>
      </c>
      <c r="CD78" s="15">
        <v>34.997771095080708</v>
      </c>
      <c r="CE78" s="15">
        <v>132.61333604391137</v>
      </c>
      <c r="CF78" s="15">
        <v>52.058150701822264</v>
      </c>
      <c r="CG78" s="15">
        <v>29.202443234530843</v>
      </c>
      <c r="CH78" s="15">
        <v>17.993962526530744</v>
      </c>
      <c r="CI78" s="15">
        <v>57.347802863900675</v>
      </c>
      <c r="CJ78" s="15">
        <v>20.481191041859212</v>
      </c>
      <c r="CK78" s="15">
        <v>44.784257968872254</v>
      </c>
      <c r="CL78" s="15">
        <v>59.899678919486355</v>
      </c>
      <c r="CM78" s="15">
        <v>11.547185578702321</v>
      </c>
      <c r="CN78" s="15">
        <v>2.6040001099726369</v>
      </c>
      <c r="CO78" s="15">
        <v>104.83675859626972</v>
      </c>
      <c r="CP78" s="15">
        <v>40.606844951845311</v>
      </c>
      <c r="CQ78" s="15">
        <v>28.694711533180531</v>
      </c>
      <c r="CR78" s="15">
        <v>32.934560355805488</v>
      </c>
      <c r="CS78" s="15">
        <v>38.485318690974218</v>
      </c>
      <c r="CT78" s="15">
        <v>18.28650656547725</v>
      </c>
      <c r="CU78" s="15">
        <v>40.246313089125955</v>
      </c>
      <c r="CV78" s="37"/>
      <c r="CW78" s="15">
        <v>4.2170621549981817</v>
      </c>
      <c r="CX78" s="15">
        <v>33.71701232379386</v>
      </c>
      <c r="CY78" s="15">
        <v>40.39387828754942</v>
      </c>
      <c r="CZ78" s="15">
        <v>24.227623266103588</v>
      </c>
      <c r="DA78" s="15">
        <v>5.2945295420996459</v>
      </c>
      <c r="DB78" s="15">
        <v>27.723649702348617</v>
      </c>
      <c r="DC78" s="15">
        <v>1.4972706416747512</v>
      </c>
      <c r="DD78" s="15">
        <v>2.5148992794089193</v>
      </c>
      <c r="DE78" s="15">
        <v>131.37922765015594</v>
      </c>
      <c r="DF78" s="15">
        <v>3.3876955598134795</v>
      </c>
      <c r="DG78" s="15">
        <v>7.4368485265128594</v>
      </c>
      <c r="DH78" s="15">
        <v>5.4418273041582879</v>
      </c>
      <c r="DI78" s="15">
        <v>12.98955922576584</v>
      </c>
      <c r="DJ78" s="15">
        <v>2.2223005031552407</v>
      </c>
      <c r="DK78" s="15">
        <v>64.859523045730683</v>
      </c>
      <c r="DL78" s="15">
        <v>12.056904706241106</v>
      </c>
      <c r="DM78" s="15">
        <v>37.892036124299025</v>
      </c>
      <c r="DN78" s="15">
        <v>16.218547131447679</v>
      </c>
      <c r="DO78" s="15">
        <v>1.4310640104776213</v>
      </c>
      <c r="DP78" s="15">
        <v>0.52064574854677259</v>
      </c>
      <c r="DQ78" s="15">
        <v>10.024064704781669</v>
      </c>
      <c r="DR78" s="15">
        <v>10.557441431026746</v>
      </c>
      <c r="DS78" s="15">
        <v>29.821852236686588</v>
      </c>
      <c r="DT78" s="15">
        <v>11.768939093595176</v>
      </c>
      <c r="DU78" s="15">
        <v>6.5823063342068444</v>
      </c>
      <c r="DV78" s="15">
        <v>191.18858387362604</v>
      </c>
      <c r="DW78" s="15">
        <v>26.010903267825107</v>
      </c>
      <c r="DX78" s="15">
        <v>46.31444541479943</v>
      </c>
      <c r="DY78" s="15">
        <v>18.346851947882801</v>
      </c>
      <c r="DZ78" s="15">
        <v>29.077595941349159</v>
      </c>
      <c r="EA78" s="15">
        <v>31.528859197912972</v>
      </c>
      <c r="EB78" s="15">
        <v>4.7315938950749006</v>
      </c>
      <c r="ED78" s="16">
        <v>41426</v>
      </c>
      <c r="EE78" s="15">
        <v>31.064844414593217</v>
      </c>
      <c r="EF78" s="15">
        <v>87.873246537095767</v>
      </c>
      <c r="EG78" s="15">
        <v>39.339059702434724</v>
      </c>
      <c r="EH78" s="15">
        <v>25.412008350840694</v>
      </c>
      <c r="EI78" s="15">
        <v>183.68915900496441</v>
      </c>
      <c r="EK78" s="16">
        <v>41426</v>
      </c>
      <c r="EL78" s="15">
        <v>7.8110800426384914</v>
      </c>
      <c r="EM78" s="15">
        <v>21.37079469984138</v>
      </c>
      <c r="EN78" s="15">
        <v>10.097722473931217</v>
      </c>
      <c r="EO78" s="15">
        <v>6.5623402232877952</v>
      </c>
      <c r="EP78" s="15">
        <v>45.841937439698889</v>
      </c>
    </row>
    <row r="79" spans="1:146">
      <c r="A79" s="12" t="s">
        <v>144</v>
      </c>
      <c r="B79" s="15">
        <v>5.9243581424746665</v>
      </c>
      <c r="C79" s="15">
        <v>25.357983891447425</v>
      </c>
      <c r="D79" s="15">
        <v>36.601175546637521</v>
      </c>
      <c r="E79" s="15">
        <v>33.037940877257135</v>
      </c>
      <c r="F79" s="15">
        <v>22.698257991401999</v>
      </c>
      <c r="G79" s="15">
        <v>31.146403695692499</v>
      </c>
      <c r="H79" s="15">
        <v>6.3460331470040199</v>
      </c>
      <c r="I79" s="15">
        <v>4.8989735777049388</v>
      </c>
      <c r="J79" s="15">
        <v>61.881180137065556</v>
      </c>
      <c r="K79" s="15">
        <v>29.400649163823179</v>
      </c>
      <c r="L79" s="15">
        <v>34.407592123992224</v>
      </c>
      <c r="M79" s="15">
        <v>17.104245112665303</v>
      </c>
      <c r="N79" s="15">
        <v>39.103663665254743</v>
      </c>
      <c r="O79" s="15">
        <v>16.437975851459772</v>
      </c>
      <c r="P79" s="15">
        <v>77.474450481741059</v>
      </c>
      <c r="Q79" s="15">
        <v>32.671937050571827</v>
      </c>
      <c r="R79" s="15">
        <v>66.458674243698397</v>
      </c>
      <c r="S79" s="15">
        <v>14.48839593558491</v>
      </c>
      <c r="T79" s="15">
        <v>6.3400743629646499</v>
      </c>
      <c r="U79" s="15">
        <v>2.4851765600706361</v>
      </c>
      <c r="V79" s="15">
        <v>11.707832000667107</v>
      </c>
      <c r="W79" s="15">
        <v>10.844180183142303</v>
      </c>
      <c r="X79" s="15">
        <v>35.367544104823594</v>
      </c>
      <c r="Y79" s="15">
        <v>15.875359907774287</v>
      </c>
      <c r="Z79" s="15">
        <v>11.354065645136957</v>
      </c>
      <c r="AA79" s="15">
        <v>65.51915471031262</v>
      </c>
      <c r="AB79" s="15">
        <v>39.267550443538752</v>
      </c>
      <c r="AC79" s="15">
        <v>74.826607866171798</v>
      </c>
      <c r="AD79" s="15">
        <v>19.395425038386787</v>
      </c>
      <c r="AE79" s="15">
        <v>13.460828055199963</v>
      </c>
      <c r="AF79" s="15">
        <v>24.704915655662429</v>
      </c>
      <c r="AG79" s="15">
        <v>17.741662287817547</v>
      </c>
      <c r="AI79" s="15">
        <v>15.910085102938201</v>
      </c>
      <c r="AJ79" s="15">
        <v>43.638466616236727</v>
      </c>
      <c r="AK79" s="15">
        <v>83.671608546532667</v>
      </c>
      <c r="AL79" s="15">
        <v>136.97001402072431</v>
      </c>
      <c r="AM79" s="15">
        <v>31.125227081989305</v>
      </c>
      <c r="AN79" s="15">
        <v>61.880795514459848</v>
      </c>
      <c r="AO79" s="15">
        <v>19.552465405950841</v>
      </c>
      <c r="AP79" s="15">
        <v>9.9995543296185581</v>
      </c>
      <c r="AQ79" s="15">
        <v>203.45618208132504</v>
      </c>
      <c r="AR79" s="15">
        <v>82.023374006857196</v>
      </c>
      <c r="AS79" s="15">
        <v>71.516302320645408</v>
      </c>
      <c r="AT79" s="15">
        <v>23.04437161048822</v>
      </c>
      <c r="AU79" s="15">
        <v>74.01184733009319</v>
      </c>
      <c r="AV79" s="15">
        <v>19.643072067396602</v>
      </c>
      <c r="AW79" s="15">
        <v>99.67690956790463</v>
      </c>
      <c r="AX79" s="15">
        <v>90.45304690686109</v>
      </c>
      <c r="AY79" s="15">
        <v>60.132235296911084</v>
      </c>
      <c r="AZ79" s="15">
        <v>19.393941136913611</v>
      </c>
      <c r="BA79" s="15">
        <v>5.6004144832636262</v>
      </c>
      <c r="BB79" s="15">
        <v>10.996565748440386</v>
      </c>
      <c r="BC79" s="15">
        <v>33.248357655731333</v>
      </c>
      <c r="BD79" s="15">
        <v>21.585726346259207</v>
      </c>
      <c r="BE79" s="15">
        <v>43.980909780202026</v>
      </c>
      <c r="BF79" s="15">
        <v>63.44157247073634</v>
      </c>
      <c r="BG79" s="15">
        <v>34.39394265928177</v>
      </c>
      <c r="BH79" s="15">
        <v>119.0603042033071</v>
      </c>
      <c r="BI79" s="15">
        <v>34.336196960515217</v>
      </c>
      <c r="BJ79" s="15">
        <v>73.39019932879863</v>
      </c>
      <c r="BK79" s="15">
        <v>50.804211522839992</v>
      </c>
      <c r="BL79" s="15">
        <v>49.448770563189186</v>
      </c>
      <c r="BM79" s="15">
        <v>45.903145118616372</v>
      </c>
      <c r="BN79" s="15">
        <v>62.219998521870345</v>
      </c>
      <c r="BP79" s="15">
        <v>37.741707069724534</v>
      </c>
      <c r="BQ79" s="15">
        <v>57.740656234116209</v>
      </c>
      <c r="BR79" s="15">
        <v>14.30481951313706</v>
      </c>
      <c r="BS79" s="15">
        <v>36.740101871220773</v>
      </c>
      <c r="BT79" s="15">
        <v>34.591425121462457</v>
      </c>
      <c r="BU79" s="15">
        <v>47.661760789691861</v>
      </c>
      <c r="BV79" s="15">
        <v>72.635076493086203</v>
      </c>
      <c r="BW79" s="15">
        <v>41.978286628810615</v>
      </c>
      <c r="BX79" s="15">
        <v>67.674883771218504</v>
      </c>
      <c r="BY79" s="15">
        <v>80.189383142273371</v>
      </c>
      <c r="BZ79" s="15">
        <v>67.270294982610693</v>
      </c>
      <c r="CA79" s="15">
        <v>24.208267010179846</v>
      </c>
      <c r="CB79" s="15">
        <v>66.719428694154018</v>
      </c>
      <c r="CC79" s="15">
        <v>39.15636775246071</v>
      </c>
      <c r="CD79" s="15">
        <v>34.38586635041456</v>
      </c>
      <c r="CE79" s="15">
        <v>133.67941386704788</v>
      </c>
      <c r="CF79" s="15">
        <v>52.35947897353909</v>
      </c>
      <c r="CG79" s="15">
        <v>30.154796891442743</v>
      </c>
      <c r="CH79" s="15">
        <v>18.197085497337032</v>
      </c>
      <c r="CI79" s="15">
        <v>57.633127715896038</v>
      </c>
      <c r="CJ79" s="15">
        <v>20.141342919882515</v>
      </c>
      <c r="CK79" s="15">
        <v>44.341192871415458</v>
      </c>
      <c r="CL79" s="15">
        <v>59.673412016528253</v>
      </c>
      <c r="CM79" s="15">
        <v>11.959614963231138</v>
      </c>
      <c r="CN79" s="15">
        <v>2.3724704208961014</v>
      </c>
      <c r="CO79" s="15">
        <v>102.05142634745656</v>
      </c>
      <c r="CP79" s="15">
        <v>41.242568630013821</v>
      </c>
      <c r="CQ79" s="15">
        <v>29.326428284028328</v>
      </c>
      <c r="CR79" s="15">
        <v>32.350946238931748</v>
      </c>
      <c r="CS79" s="15">
        <v>38.503327069685298</v>
      </c>
      <c r="CT79" s="15">
        <v>16.919584596369361</v>
      </c>
      <c r="CU79" s="15">
        <v>40.705704346724346</v>
      </c>
      <c r="CV79" s="37"/>
      <c r="CW79" s="15">
        <v>4.3340614934114701</v>
      </c>
      <c r="CX79" s="15">
        <v>33.132265316255868</v>
      </c>
      <c r="CY79" s="15">
        <v>40.567980079725245</v>
      </c>
      <c r="CZ79" s="15">
        <v>24.009315855577874</v>
      </c>
      <c r="DA79" s="15">
        <v>5.2621276065972253</v>
      </c>
      <c r="DB79" s="15">
        <v>27.475734725303507</v>
      </c>
      <c r="DC79" s="15">
        <v>1.3707722661125823</v>
      </c>
      <c r="DD79" s="15">
        <v>3.8787124324823417</v>
      </c>
      <c r="DE79" s="15">
        <v>143.26791000003794</v>
      </c>
      <c r="DF79" s="15">
        <v>3.1763092094155376</v>
      </c>
      <c r="DG79" s="15">
        <v>7.4075205277845377</v>
      </c>
      <c r="DH79" s="15">
        <v>5.9036978537960678</v>
      </c>
      <c r="DI79" s="15">
        <v>12.493931165250485</v>
      </c>
      <c r="DJ79" s="15">
        <v>2.5987211448299625</v>
      </c>
      <c r="DK79" s="15">
        <v>64.633385027353171</v>
      </c>
      <c r="DL79" s="15">
        <v>6.0070437598284485</v>
      </c>
      <c r="DM79" s="15">
        <v>38.557706038639694</v>
      </c>
      <c r="DN79" s="15">
        <v>15.598433290045168</v>
      </c>
      <c r="DO79" s="15">
        <v>1.565127425273485</v>
      </c>
      <c r="DP79" s="15">
        <v>0.53490342825321191</v>
      </c>
      <c r="DQ79" s="15">
        <v>9.9016745800479953</v>
      </c>
      <c r="DR79" s="15">
        <v>10.272859419646583</v>
      </c>
      <c r="DS79" s="15">
        <v>27.667386550834287</v>
      </c>
      <c r="DT79" s="15">
        <v>11.598471073324189</v>
      </c>
      <c r="DU79" s="15">
        <v>6.7410547455873804</v>
      </c>
      <c r="DV79" s="15">
        <v>193.43721841040096</v>
      </c>
      <c r="DW79" s="15">
        <v>24.986111927185444</v>
      </c>
      <c r="DX79" s="15">
        <v>42.840582232881559</v>
      </c>
      <c r="DY79" s="15">
        <v>18.459646280974933</v>
      </c>
      <c r="DZ79" s="15">
        <v>29.433084598251288</v>
      </c>
      <c r="EA79" s="15">
        <v>37.088523885294464</v>
      </c>
      <c r="EB79" s="15">
        <v>4.6523664012675487</v>
      </c>
      <c r="ED79" s="16">
        <v>41518</v>
      </c>
      <c r="EE79" s="15">
        <v>31.672952885223939</v>
      </c>
      <c r="EF79" s="15">
        <v>88.892500730382523</v>
      </c>
      <c r="EG79" s="15">
        <v>39.649606730731584</v>
      </c>
      <c r="EH79" s="15">
        <v>25.391978863487513</v>
      </c>
      <c r="EI79" s="15">
        <v>185.60703920982556</v>
      </c>
      <c r="EK79" s="16">
        <v>41518</v>
      </c>
      <c r="EL79" s="15">
        <v>8.1653725873463721</v>
      </c>
      <c r="EM79" s="15">
        <v>22.189245993999425</v>
      </c>
      <c r="EN79" s="15">
        <v>10.356726369047527</v>
      </c>
      <c r="EO79" s="15">
        <v>6.7325018677123607</v>
      </c>
      <c r="EP79" s="15">
        <v>47.443846818105683</v>
      </c>
    </row>
    <row r="80" spans="1:146">
      <c r="A80" s="12" t="s">
        <v>145</v>
      </c>
      <c r="B80" s="15">
        <v>6.1721610341711033</v>
      </c>
      <c r="C80" s="15">
        <v>25.705062571050185</v>
      </c>
      <c r="D80" s="15">
        <v>37.279834113363663</v>
      </c>
      <c r="E80" s="15">
        <v>33.199968699580566</v>
      </c>
      <c r="F80" s="15">
        <v>22.942022817756229</v>
      </c>
      <c r="G80" s="15">
        <v>31.192733629412498</v>
      </c>
      <c r="H80" s="15">
        <v>6.3348658640629454</v>
      </c>
      <c r="I80" s="15">
        <v>5.3181455940667233</v>
      </c>
      <c r="J80" s="15">
        <v>62.652474740507088</v>
      </c>
      <c r="K80" s="15">
        <v>28.264402400073561</v>
      </c>
      <c r="L80" s="15">
        <v>34.456350568895971</v>
      </c>
      <c r="M80" s="15">
        <v>17.012847818813356</v>
      </c>
      <c r="N80" s="15">
        <v>39.073765558708928</v>
      </c>
      <c r="O80" s="15">
        <v>8.1981325929777924</v>
      </c>
      <c r="P80" s="15">
        <v>78.409537937680966</v>
      </c>
      <c r="Q80" s="15">
        <v>32.442561682844691</v>
      </c>
      <c r="R80" s="15">
        <v>67.069892603222385</v>
      </c>
      <c r="S80" s="15">
        <v>14.000150224831597</v>
      </c>
      <c r="T80" s="15">
        <v>6.6533755468290572</v>
      </c>
      <c r="U80" s="15">
        <v>2.5302572300647306</v>
      </c>
      <c r="V80" s="15">
        <v>11.989133412974146</v>
      </c>
      <c r="W80" s="15">
        <v>10.992423359781826</v>
      </c>
      <c r="X80" s="15">
        <v>35.040983421145249</v>
      </c>
      <c r="Y80" s="15">
        <v>16.317486850163803</v>
      </c>
      <c r="Z80" s="15">
        <v>11.311080610315912</v>
      </c>
      <c r="AA80" s="15">
        <v>65.945852407941075</v>
      </c>
      <c r="AB80" s="15">
        <v>38.890191388116364</v>
      </c>
      <c r="AC80" s="15">
        <v>77.041496511308665</v>
      </c>
      <c r="AD80" s="15">
        <v>19.45281076516941</v>
      </c>
      <c r="AE80" s="15">
        <v>13.208392312847819</v>
      </c>
      <c r="AF80" s="15">
        <v>19.055900046400808</v>
      </c>
      <c r="AG80" s="15">
        <v>17.815436469732244</v>
      </c>
      <c r="AI80" s="15">
        <v>16.419376854706663</v>
      </c>
      <c r="AJ80" s="15">
        <v>44.990855498114179</v>
      </c>
      <c r="AK80" s="15">
        <v>86.98487862342094</v>
      </c>
      <c r="AL80" s="15">
        <v>137.23891343696985</v>
      </c>
      <c r="AM80" s="15">
        <v>31.666232269466303</v>
      </c>
      <c r="AN80" s="15">
        <v>61.928169062020942</v>
      </c>
      <c r="AO80" s="15">
        <v>18.243865784984358</v>
      </c>
      <c r="AP80" s="15">
        <v>9.0011915318900755</v>
      </c>
      <c r="AQ80" s="15">
        <v>201.14913447800944</v>
      </c>
      <c r="AR80" s="15">
        <v>79.645747418209666</v>
      </c>
      <c r="AS80" s="15">
        <v>69.581890501174243</v>
      </c>
      <c r="AT80" s="15">
        <v>24.136527928478692</v>
      </c>
      <c r="AU80" s="15">
        <v>72.92363733104132</v>
      </c>
      <c r="AV80" s="15">
        <v>20.054369728478147</v>
      </c>
      <c r="AW80" s="15">
        <v>97.813234265659716</v>
      </c>
      <c r="AX80" s="15">
        <v>91.688474218926885</v>
      </c>
      <c r="AY80" s="15">
        <v>61.444895628142895</v>
      </c>
      <c r="AZ80" s="15">
        <v>19.734847091447776</v>
      </c>
      <c r="BA80" s="15">
        <v>5.4924454869404418</v>
      </c>
      <c r="BB80" s="15">
        <v>11.782908494971478</v>
      </c>
      <c r="BC80" s="15">
        <v>33.289481812120748</v>
      </c>
      <c r="BD80" s="15">
        <v>22.777510987659362</v>
      </c>
      <c r="BE80" s="15">
        <v>43.4569335527802</v>
      </c>
      <c r="BF80" s="15">
        <v>65.086384045093766</v>
      </c>
      <c r="BG80" s="15">
        <v>34.742334353717077</v>
      </c>
      <c r="BH80" s="15">
        <v>122.32640450562178</v>
      </c>
      <c r="BI80" s="15">
        <v>34.591978402695943</v>
      </c>
      <c r="BJ80" s="15">
        <v>74.780231105186644</v>
      </c>
      <c r="BK80" s="15">
        <v>51.884470722967997</v>
      </c>
      <c r="BL80" s="15">
        <v>51.426971264634538</v>
      </c>
      <c r="BM80" s="15">
        <v>47.366590945515114</v>
      </c>
      <c r="BN80" s="15">
        <v>62.169239778771498</v>
      </c>
      <c r="BP80" s="15">
        <v>40.21364010987952</v>
      </c>
      <c r="BQ80" s="15">
        <v>59.594674713253141</v>
      </c>
      <c r="BR80" s="15">
        <v>14.503565063582926</v>
      </c>
      <c r="BS80" s="15">
        <v>37.246467024181761</v>
      </c>
      <c r="BT80" s="15">
        <v>34.089195104839291</v>
      </c>
      <c r="BU80" s="15">
        <v>48.676997333453066</v>
      </c>
      <c r="BV80" s="15">
        <v>74.088491800170644</v>
      </c>
      <c r="BW80" s="15">
        <v>42.929812271444831</v>
      </c>
      <c r="BX80" s="15">
        <v>66.271322379174165</v>
      </c>
      <c r="BY80" s="15">
        <v>79.460025949608507</v>
      </c>
      <c r="BZ80" s="15">
        <v>67.046626181418716</v>
      </c>
      <c r="CA80" s="15">
        <v>24.817848440007232</v>
      </c>
      <c r="CB80" s="15">
        <v>66.020179695472095</v>
      </c>
      <c r="CC80" s="15">
        <v>39.755676646981676</v>
      </c>
      <c r="CD80" s="15">
        <v>33.564002912542698</v>
      </c>
      <c r="CE80" s="15">
        <v>135.4029884537016</v>
      </c>
      <c r="CF80" s="15">
        <v>52.25688108916497</v>
      </c>
      <c r="CG80" s="15">
        <v>29.559985588192646</v>
      </c>
      <c r="CH80" s="15">
        <v>18.289298007306758</v>
      </c>
      <c r="CI80" s="15">
        <v>57.903545264622494</v>
      </c>
      <c r="CJ80" s="15">
        <v>19.914039067837169</v>
      </c>
      <c r="CK80" s="15">
        <v>43.796761188164034</v>
      </c>
      <c r="CL80" s="15">
        <v>58.847469650371927</v>
      </c>
      <c r="CM80" s="15">
        <v>13.118597204657901</v>
      </c>
      <c r="CN80" s="15">
        <v>2.1471274072502604</v>
      </c>
      <c r="CO80" s="15">
        <v>101.43858853229257</v>
      </c>
      <c r="CP80" s="15">
        <v>42.291317005938275</v>
      </c>
      <c r="CQ80" s="15">
        <v>29.640806562335516</v>
      </c>
      <c r="CR80" s="15">
        <v>31.281422283395429</v>
      </c>
      <c r="CS80" s="15">
        <v>39.912011891908122</v>
      </c>
      <c r="CT80" s="15">
        <v>15.611150345420677</v>
      </c>
      <c r="CU80" s="15">
        <v>41.412903096014333</v>
      </c>
      <c r="CV80" s="37"/>
      <c r="CW80" s="15">
        <v>3.7980332655237898</v>
      </c>
      <c r="CX80" s="15">
        <v>33.281456602902416</v>
      </c>
      <c r="CY80" s="15">
        <v>40.250813700921057</v>
      </c>
      <c r="CZ80" s="15">
        <v>24.67666004347571</v>
      </c>
      <c r="DA80" s="15">
        <v>5.1013063925609128</v>
      </c>
      <c r="DB80" s="15">
        <v>28.995433293963934</v>
      </c>
      <c r="DC80" s="15">
        <v>1.4870065955635605</v>
      </c>
      <c r="DD80" s="15">
        <v>3.3960623038602931</v>
      </c>
      <c r="DE80" s="15">
        <v>157.13494843158486</v>
      </c>
      <c r="DF80" s="15">
        <v>-0.15649760082588263</v>
      </c>
      <c r="DG80" s="15">
        <v>7.1988614994775357</v>
      </c>
      <c r="DH80" s="15">
        <v>6.3458222624362914</v>
      </c>
      <c r="DI80" s="15">
        <v>11.914150509312073</v>
      </c>
      <c r="DJ80" s="15">
        <v>3.1108489234883518</v>
      </c>
      <c r="DK80" s="15">
        <v>64.128777137179469</v>
      </c>
      <c r="DL80" s="15">
        <v>7.9096054024224589</v>
      </c>
      <c r="DM80" s="15">
        <v>39.003942002884557</v>
      </c>
      <c r="DN80" s="15">
        <v>16.124737953727504</v>
      </c>
      <c r="DO80" s="15">
        <v>1.6466440818980779</v>
      </c>
      <c r="DP80" s="15">
        <v>0.6668916850718245</v>
      </c>
      <c r="DQ80" s="15">
        <v>10.184008948997</v>
      </c>
      <c r="DR80" s="15">
        <v>11.101054217220199</v>
      </c>
      <c r="DS80" s="15">
        <v>27.468898260011994</v>
      </c>
      <c r="DT80" s="15">
        <v>11.537905533193486</v>
      </c>
      <c r="DU80" s="15">
        <v>5.9607797364002701</v>
      </c>
      <c r="DV80" s="15">
        <v>205.83893626226813</v>
      </c>
      <c r="DW80" s="15">
        <v>25.32459985754134</v>
      </c>
      <c r="DX80" s="15">
        <v>45.159632068411398</v>
      </c>
      <c r="DY80" s="15">
        <v>19.955070956876302</v>
      </c>
      <c r="DZ80" s="15">
        <v>29.016444876392132</v>
      </c>
      <c r="EA80" s="15">
        <v>35.841257710426305</v>
      </c>
      <c r="EB80" s="15">
        <v>4.9427534033133984</v>
      </c>
      <c r="ED80" s="16">
        <v>41609</v>
      </c>
      <c r="EE80" s="15">
        <v>31.778784208101204</v>
      </c>
      <c r="EF80" s="15">
        <v>89.08599919005637</v>
      </c>
      <c r="EG80" s="15">
        <v>39.949827054688413</v>
      </c>
      <c r="EH80" s="15">
        <v>26.001576358641397</v>
      </c>
      <c r="EI80" s="15">
        <v>186.81618681148737</v>
      </c>
      <c r="EK80" s="16">
        <v>41609</v>
      </c>
      <c r="EL80" s="15">
        <v>8.3664568184198007</v>
      </c>
      <c r="EM80" s="15">
        <v>22.848374160209186</v>
      </c>
      <c r="EN80" s="15">
        <v>10.661646602062424</v>
      </c>
      <c r="EO80" s="15">
        <v>6.9965688338209491</v>
      </c>
      <c r="EP80" s="15">
        <v>48.873046414512366</v>
      </c>
    </row>
    <row r="81" spans="1:147">
      <c r="A81" s="12" t="s">
        <v>146</v>
      </c>
      <c r="B81" s="15">
        <v>5.9314951102304247</v>
      </c>
      <c r="C81" s="15">
        <v>25.695089178427708</v>
      </c>
      <c r="D81" s="15">
        <v>37.830758252940917</v>
      </c>
      <c r="E81" s="15">
        <v>34.093151528240114</v>
      </c>
      <c r="F81" s="15">
        <v>22.938783422056982</v>
      </c>
      <c r="G81" s="15">
        <v>30.967964858192833</v>
      </c>
      <c r="H81" s="15">
        <v>6.3765780654638933</v>
      </c>
      <c r="I81" s="15">
        <v>5.4417329316033722</v>
      </c>
      <c r="J81" s="15">
        <v>63.237827551844902</v>
      </c>
      <c r="K81" s="15">
        <v>27.79684257010306</v>
      </c>
      <c r="L81" s="15">
        <v>34.103506816785227</v>
      </c>
      <c r="M81" s="15">
        <v>16.781929293358662</v>
      </c>
      <c r="N81" s="15">
        <v>38.567680124132679</v>
      </c>
      <c r="O81" s="15">
        <v>8.6419541663182589</v>
      </c>
      <c r="P81" s="15">
        <v>78.024122804418866</v>
      </c>
      <c r="Q81" s="15">
        <v>32.273175594737282</v>
      </c>
      <c r="R81" s="15">
        <v>67.02159748179092</v>
      </c>
      <c r="S81" s="15">
        <v>14.573006491267757</v>
      </c>
      <c r="T81" s="15">
        <v>6.7156592937004573</v>
      </c>
      <c r="U81" s="15">
        <v>2.5464055345917469</v>
      </c>
      <c r="V81" s="15">
        <v>12.107496596216901</v>
      </c>
      <c r="W81" s="15">
        <v>10.799016728080218</v>
      </c>
      <c r="X81" s="15">
        <v>35.24069144158473</v>
      </c>
      <c r="Y81" s="15">
        <v>16.144439589812126</v>
      </c>
      <c r="Z81" s="15">
        <v>11.345756392551227</v>
      </c>
      <c r="AA81" s="15">
        <v>66.010383169507193</v>
      </c>
      <c r="AB81" s="15">
        <v>38.918580513361235</v>
      </c>
      <c r="AC81" s="15">
        <v>77.507772145159933</v>
      </c>
      <c r="AD81" s="15">
        <v>18.759805069056906</v>
      </c>
      <c r="AE81" s="15">
        <v>14.405614367369028</v>
      </c>
      <c r="AF81" s="15">
        <v>19.254435604394125</v>
      </c>
      <c r="AG81" s="15">
        <v>17.650942961261865</v>
      </c>
      <c r="AI81" s="15">
        <v>16.422603719975346</v>
      </c>
      <c r="AJ81" s="15">
        <v>44.120348693240381</v>
      </c>
      <c r="AK81" s="15">
        <v>89.162480056913182</v>
      </c>
      <c r="AL81" s="15">
        <v>141.32911338988058</v>
      </c>
      <c r="AM81" s="15">
        <v>32.505172730286503</v>
      </c>
      <c r="AN81" s="15">
        <v>61.013512238005802</v>
      </c>
      <c r="AO81" s="15">
        <v>18.56722881344167</v>
      </c>
      <c r="AP81" s="15">
        <v>12.179469563815648</v>
      </c>
      <c r="AQ81" s="15">
        <v>214.91332502687584</v>
      </c>
      <c r="AR81" s="15">
        <v>79.698620995901493</v>
      </c>
      <c r="AS81" s="15">
        <v>70.071987224664454</v>
      </c>
      <c r="AT81" s="15">
        <v>23.072296950833682</v>
      </c>
      <c r="AU81" s="15">
        <v>71.625417191205329</v>
      </c>
      <c r="AV81" s="15">
        <v>20.943841648138623</v>
      </c>
      <c r="AW81" s="15">
        <v>98.554773941862322</v>
      </c>
      <c r="AX81" s="15">
        <v>93.308343706617308</v>
      </c>
      <c r="AY81" s="15">
        <v>60.546797065367336</v>
      </c>
      <c r="AZ81" s="15">
        <v>19.956610552186909</v>
      </c>
      <c r="BA81" s="15">
        <v>6.6370173026865906</v>
      </c>
      <c r="BB81" s="15">
        <v>11.116183342461843</v>
      </c>
      <c r="BC81" s="15">
        <v>33.963972240597556</v>
      </c>
      <c r="BD81" s="15">
        <v>23.117224574862682</v>
      </c>
      <c r="BE81" s="15">
        <v>43.754679778142254</v>
      </c>
      <c r="BF81" s="15">
        <v>67.6356870484572</v>
      </c>
      <c r="BG81" s="15">
        <v>37.209886259694194</v>
      </c>
      <c r="BH81" s="15">
        <v>123.94808775898353</v>
      </c>
      <c r="BI81" s="15">
        <v>34.934898374550421</v>
      </c>
      <c r="BJ81" s="15">
        <v>74.909764813601726</v>
      </c>
      <c r="BK81" s="15">
        <v>52.242057599105053</v>
      </c>
      <c r="BL81" s="15">
        <v>57.275712557919306</v>
      </c>
      <c r="BM81" s="15">
        <v>50.956001340135202</v>
      </c>
      <c r="BN81" s="15">
        <v>63.468442983494349</v>
      </c>
      <c r="BP81" s="15">
        <v>42.211080753373864</v>
      </c>
      <c r="BQ81" s="15">
        <v>57.768771589711292</v>
      </c>
      <c r="BR81" s="15">
        <v>14.52010684155184</v>
      </c>
      <c r="BS81" s="15">
        <v>38.103357171876645</v>
      </c>
      <c r="BT81" s="15">
        <v>35.823969495138236</v>
      </c>
      <c r="BU81" s="15">
        <v>48.825161480408134</v>
      </c>
      <c r="BV81" s="15">
        <v>74.62875866501399</v>
      </c>
      <c r="BW81" s="15">
        <v>46.692152481907748</v>
      </c>
      <c r="BX81" s="15">
        <v>64.330140567620248</v>
      </c>
      <c r="BY81" s="15">
        <v>84.144156428754002</v>
      </c>
      <c r="BZ81" s="15">
        <v>67.059660101227379</v>
      </c>
      <c r="CA81" s="15">
        <v>24.584764704062611</v>
      </c>
      <c r="CB81" s="15">
        <v>65.34302997921364</v>
      </c>
      <c r="CC81" s="15">
        <v>40.225704099222938</v>
      </c>
      <c r="CD81" s="15">
        <v>35.583210258472349</v>
      </c>
      <c r="CE81" s="15">
        <v>135.81710207115111</v>
      </c>
      <c r="CF81" s="15">
        <v>53.004556642211391</v>
      </c>
      <c r="CG81" s="15">
        <v>31.320446538771876</v>
      </c>
      <c r="CH81" s="15">
        <v>18.178895547671424</v>
      </c>
      <c r="CI81" s="15">
        <v>57.671330657774853</v>
      </c>
      <c r="CJ81" s="15">
        <v>20.036951505308465</v>
      </c>
      <c r="CK81" s="15">
        <v>42.935141962025327</v>
      </c>
      <c r="CL81" s="15">
        <v>51.451806983718043</v>
      </c>
      <c r="CM81" s="15">
        <v>13.118044668328665</v>
      </c>
      <c r="CN81" s="15">
        <v>1.9747621222943028</v>
      </c>
      <c r="CO81" s="15">
        <v>98.185431258579982</v>
      </c>
      <c r="CP81" s="15">
        <v>42.06127688911306</v>
      </c>
      <c r="CQ81" s="15">
        <v>30.27217238050001</v>
      </c>
      <c r="CR81" s="15">
        <v>31.351221283204048</v>
      </c>
      <c r="CS81" s="15">
        <v>48.887611188148952</v>
      </c>
      <c r="CT81" s="15">
        <v>15.087822112365288</v>
      </c>
      <c r="CU81" s="15">
        <v>42.027275004021462</v>
      </c>
      <c r="CV81" s="37"/>
      <c r="CW81" s="15">
        <v>4.8628167628295076</v>
      </c>
      <c r="CX81" s="15">
        <v>33.214325792099984</v>
      </c>
      <c r="CY81" s="15">
        <v>41.860041324084449</v>
      </c>
      <c r="CZ81" s="15">
        <v>26.245840179396254</v>
      </c>
      <c r="DA81" s="15">
        <v>5.0496623791764721</v>
      </c>
      <c r="DB81" s="15">
        <v>29.7730898882714</v>
      </c>
      <c r="DC81" s="15">
        <v>1.4257106507276314</v>
      </c>
      <c r="DD81" s="15">
        <v>4.8639305730881945</v>
      </c>
      <c r="DE81" s="15">
        <v>174.13533460193912</v>
      </c>
      <c r="DF81" s="15">
        <v>1.2131241720443693</v>
      </c>
      <c r="DG81" s="15">
        <v>6.6506513170841082</v>
      </c>
      <c r="DH81" s="15">
        <v>6.1828554700171159</v>
      </c>
      <c r="DI81" s="15">
        <v>11.573672310859745</v>
      </c>
      <c r="DJ81" s="15">
        <v>2.7292139303764165</v>
      </c>
      <c r="DK81" s="15">
        <v>64.690457672583605</v>
      </c>
      <c r="DL81" s="15">
        <v>7.865350016827227</v>
      </c>
      <c r="DM81" s="15">
        <v>38.061362117604673</v>
      </c>
      <c r="DN81" s="15">
        <v>16.250843838348029</v>
      </c>
      <c r="DO81" s="15">
        <v>1.6773973397347908</v>
      </c>
      <c r="DP81" s="15">
        <v>0.75397242484983196</v>
      </c>
      <c r="DQ81" s="15">
        <v>10.324178221993208</v>
      </c>
      <c r="DR81" s="15">
        <v>10.640491423320173</v>
      </c>
      <c r="DS81" s="15">
        <v>24.612585214784367</v>
      </c>
      <c r="DT81" s="15">
        <v>12.474855969989353</v>
      </c>
      <c r="DU81" s="15">
        <v>5.7155803962817329</v>
      </c>
      <c r="DV81" s="15">
        <v>211.85185081928532</v>
      </c>
      <c r="DW81" s="15">
        <v>25.068746758129151</v>
      </c>
      <c r="DX81" s="15">
        <v>44.719123433495454</v>
      </c>
      <c r="DY81" s="15">
        <v>19.23300533119107</v>
      </c>
      <c r="DZ81" s="15">
        <v>32.923027023370658</v>
      </c>
      <c r="EA81" s="15">
        <v>34.59465306255688</v>
      </c>
      <c r="EB81" s="15">
        <v>5.3022046591433689</v>
      </c>
      <c r="ED81" s="16">
        <v>41699</v>
      </c>
      <c r="EE81" s="15">
        <v>32.097167291807978</v>
      </c>
      <c r="EF81" s="15">
        <v>91.236992750869319</v>
      </c>
      <c r="EG81" s="15">
        <v>40.249790303074398</v>
      </c>
      <c r="EH81" s="15">
        <v>26.866849589722356</v>
      </c>
      <c r="EI81" s="15">
        <v>190.45079993547407</v>
      </c>
      <c r="EK81" s="16">
        <v>41699</v>
      </c>
      <c r="EL81" s="15">
        <v>8.5542854429203476</v>
      </c>
      <c r="EM81" s="15">
        <v>23.606098110946114</v>
      </c>
      <c r="EN81" s="15">
        <v>10.919774950337047</v>
      </c>
      <c r="EO81" s="15">
        <v>7.2968248704766303</v>
      </c>
      <c r="EP81" s="15">
        <v>50.376983374680137</v>
      </c>
    </row>
    <row r="82" spans="1:147">
      <c r="A82" s="12" t="s">
        <v>147</v>
      </c>
      <c r="B82" s="15">
        <v>5.5953646047790997</v>
      </c>
      <c r="C82" s="15">
        <v>26.056762781418257</v>
      </c>
      <c r="D82" s="15">
        <v>38.371634652285984</v>
      </c>
      <c r="E82" s="15">
        <v>34.902268858170281</v>
      </c>
      <c r="F82" s="15">
        <v>23.553755805385236</v>
      </c>
      <c r="G82" s="15">
        <v>30.702147381612793</v>
      </c>
      <c r="H82" s="15">
        <v>6.4791257805530771</v>
      </c>
      <c r="I82" s="15">
        <v>5.7944207494493689</v>
      </c>
      <c r="J82" s="15">
        <v>63.595705967976706</v>
      </c>
      <c r="K82" s="15">
        <v>27.073985844847151</v>
      </c>
      <c r="L82" s="15">
        <v>33.212106325555538</v>
      </c>
      <c r="M82" s="15">
        <v>16.830790716028385</v>
      </c>
      <c r="N82" s="15">
        <v>39.081692426359297</v>
      </c>
      <c r="O82" s="15">
        <v>8.5019383008170646</v>
      </c>
      <c r="P82" s="15">
        <v>78.088859136926317</v>
      </c>
      <c r="Q82" s="15">
        <v>32.202132994034095</v>
      </c>
      <c r="R82" s="15">
        <v>67.018372166522482</v>
      </c>
      <c r="S82" s="15">
        <v>14.167242132656597</v>
      </c>
      <c r="T82" s="15">
        <v>6.7772935073832512</v>
      </c>
      <c r="U82" s="15">
        <v>2.4555688332769088</v>
      </c>
      <c r="V82" s="15">
        <v>12.367747821123148</v>
      </c>
      <c r="W82" s="15">
        <v>11.224126373942109</v>
      </c>
      <c r="X82" s="15">
        <v>35.526840764127911</v>
      </c>
      <c r="Y82" s="15">
        <v>15.631455778562852</v>
      </c>
      <c r="Z82" s="15">
        <v>11.591492787207413</v>
      </c>
      <c r="AA82" s="15">
        <v>66.476020682872431</v>
      </c>
      <c r="AB82" s="15">
        <v>38.728201099960344</v>
      </c>
      <c r="AC82" s="15">
        <v>78.045117493888654</v>
      </c>
      <c r="AD82" s="15">
        <v>18.645866314831618</v>
      </c>
      <c r="AE82" s="15">
        <v>13.623123830039569</v>
      </c>
      <c r="AF82" s="15">
        <v>19.422800447276405</v>
      </c>
      <c r="AG82" s="15">
        <v>17.683082019490794</v>
      </c>
      <c r="AI82" s="15">
        <v>15.040614161204543</v>
      </c>
      <c r="AJ82" s="15">
        <v>44.002732556502465</v>
      </c>
      <c r="AK82" s="15">
        <v>89.683145312486204</v>
      </c>
      <c r="AL82" s="15">
        <v>144.01913245385458</v>
      </c>
      <c r="AM82" s="15">
        <v>34.051909033754043</v>
      </c>
      <c r="AN82" s="15">
        <v>61.058433759242519</v>
      </c>
      <c r="AO82" s="15">
        <v>18.763602739647634</v>
      </c>
      <c r="AP82" s="15">
        <v>12.545432498140006</v>
      </c>
      <c r="AQ82" s="15">
        <v>224.14874454148469</v>
      </c>
      <c r="AR82" s="15">
        <v>80.071225221899454</v>
      </c>
      <c r="AS82" s="15">
        <v>70.05606024239934</v>
      </c>
      <c r="AT82" s="15">
        <v>24.178615334110695</v>
      </c>
      <c r="AU82" s="15">
        <v>71.586022092210953</v>
      </c>
      <c r="AV82" s="15">
        <v>22.086901495389611</v>
      </c>
      <c r="AW82" s="15">
        <v>98.704753436475485</v>
      </c>
      <c r="AX82" s="15">
        <v>95.61042165219331</v>
      </c>
      <c r="AY82" s="15">
        <v>60.487080328356761</v>
      </c>
      <c r="AZ82" s="15">
        <v>20.000223436628282</v>
      </c>
      <c r="BA82" s="15">
        <v>7.3694741043289316</v>
      </c>
      <c r="BB82" s="15">
        <v>10.641191727535924</v>
      </c>
      <c r="BC82" s="15">
        <v>34.659631634660016</v>
      </c>
      <c r="BD82" s="15">
        <v>23.212996756396869</v>
      </c>
      <c r="BE82" s="15">
        <v>44.753698846975226</v>
      </c>
      <c r="BF82" s="15">
        <v>68.79581227455958</v>
      </c>
      <c r="BG82" s="15">
        <v>38.418569634565515</v>
      </c>
      <c r="BH82" s="15">
        <v>128.24301735637286</v>
      </c>
      <c r="BI82" s="15">
        <v>35.040955943945491</v>
      </c>
      <c r="BJ82" s="15">
        <v>75.392598839602101</v>
      </c>
      <c r="BK82" s="15">
        <v>53.177178249054073</v>
      </c>
      <c r="BL82" s="15">
        <v>55.588604236460334</v>
      </c>
      <c r="BM82" s="15">
        <v>53.788127500333609</v>
      </c>
      <c r="BN82" s="15">
        <v>64.095336009490268</v>
      </c>
      <c r="BP82" s="15">
        <v>41.835099025855868</v>
      </c>
      <c r="BQ82" s="15">
        <v>59.304546793954003</v>
      </c>
      <c r="BR82" s="15">
        <v>15.412900916310889</v>
      </c>
      <c r="BS82" s="15">
        <v>38.82402173272046</v>
      </c>
      <c r="BT82" s="15">
        <v>35.135559176057818</v>
      </c>
      <c r="BU82" s="15">
        <v>48.457344320672128</v>
      </c>
      <c r="BV82" s="15">
        <v>75.29694469223908</v>
      </c>
      <c r="BW82" s="15">
        <v>48.969820188135806</v>
      </c>
      <c r="BX82" s="15">
        <v>65.527792940320239</v>
      </c>
      <c r="BY82" s="15">
        <v>86.843002088755213</v>
      </c>
      <c r="BZ82" s="15">
        <v>66.695357840335532</v>
      </c>
      <c r="CA82" s="15">
        <v>24.692292403722853</v>
      </c>
      <c r="CB82" s="15">
        <v>65.380046425660723</v>
      </c>
      <c r="CC82" s="15">
        <v>40.628344759435791</v>
      </c>
      <c r="CD82" s="15">
        <v>36.57645800365809</v>
      </c>
      <c r="CE82" s="15">
        <v>136.62828786886161</v>
      </c>
      <c r="CF82" s="15">
        <v>52.418862176962143</v>
      </c>
      <c r="CG82" s="15">
        <v>30.928420561304137</v>
      </c>
      <c r="CH82" s="15">
        <v>18.084423302780138</v>
      </c>
      <c r="CI82" s="15">
        <v>57.452706525240252</v>
      </c>
      <c r="CJ82" s="15">
        <v>20.235324035132336</v>
      </c>
      <c r="CK82" s="15">
        <v>41.977596842236672</v>
      </c>
      <c r="CL82" s="15">
        <v>52.261866130436559</v>
      </c>
      <c r="CM82" s="15">
        <v>12.74250828878635</v>
      </c>
      <c r="CN82" s="15">
        <v>1.8139817958798639</v>
      </c>
      <c r="CO82" s="15">
        <v>96.772873361529491</v>
      </c>
      <c r="CP82" s="15">
        <v>42.948633333824063</v>
      </c>
      <c r="CQ82" s="15">
        <v>30.141539370511875</v>
      </c>
      <c r="CR82" s="15">
        <v>30.654293519522746</v>
      </c>
      <c r="CS82" s="15">
        <v>54.616193215208973</v>
      </c>
      <c r="CT82" s="15">
        <v>14.449282707744574</v>
      </c>
      <c r="CU82" s="15">
        <v>42.596840825212169</v>
      </c>
      <c r="CV82" s="37"/>
      <c r="CW82" s="15">
        <v>5.704651766491394</v>
      </c>
      <c r="CX82" s="15">
        <v>34.234335188196852</v>
      </c>
      <c r="CY82" s="15">
        <v>43.405140305735443</v>
      </c>
      <c r="CZ82" s="15">
        <v>26.761917400132589</v>
      </c>
      <c r="DA82" s="15">
        <v>4.7325576134570015</v>
      </c>
      <c r="DB82" s="15">
        <v>30.429020993951681</v>
      </c>
      <c r="DC82" s="15">
        <v>1.3877911252988404</v>
      </c>
      <c r="DD82" s="15">
        <v>4.6380825882300938</v>
      </c>
      <c r="DE82" s="15">
        <v>167.37897866693959</v>
      </c>
      <c r="DF82" s="15">
        <v>1.3369380155323025</v>
      </c>
      <c r="DG82" s="15">
        <v>6.2570962125947132</v>
      </c>
      <c r="DH82" s="15">
        <v>6.5839162887494913</v>
      </c>
      <c r="DI82" s="15">
        <v>11.683558981102603</v>
      </c>
      <c r="DJ82" s="15">
        <v>2.774897452822406</v>
      </c>
      <c r="DK82" s="15">
        <v>64.049988510650536</v>
      </c>
      <c r="DL82" s="15">
        <v>7.7855090812784891</v>
      </c>
      <c r="DM82" s="15">
        <v>36.556291750815234</v>
      </c>
      <c r="DN82" s="15">
        <v>15.972623238622917</v>
      </c>
      <c r="DO82" s="15">
        <v>2.1958962064161121</v>
      </c>
      <c r="DP82" s="15">
        <v>0.68254782205561537</v>
      </c>
      <c r="DQ82" s="15">
        <v>10.516434258114884</v>
      </c>
      <c r="DR82" s="15">
        <v>10.094441805013664</v>
      </c>
      <c r="DS82" s="15">
        <v>24.887472655042433</v>
      </c>
      <c r="DT82" s="15">
        <v>11.53369980574689</v>
      </c>
      <c r="DU82" s="15">
        <v>5.4564887153154915</v>
      </c>
      <c r="DV82" s="15">
        <v>217.67484776398098</v>
      </c>
      <c r="DW82" s="15">
        <v>25.907308339606825</v>
      </c>
      <c r="DX82" s="15">
        <v>45.691238910969361</v>
      </c>
      <c r="DY82" s="15">
        <v>19.702392195613371</v>
      </c>
      <c r="DZ82" s="15">
        <v>33.444912004366742</v>
      </c>
      <c r="EA82" s="15">
        <v>29.883449160765103</v>
      </c>
      <c r="EB82" s="15">
        <v>4.8251121987516363</v>
      </c>
      <c r="ED82" s="16">
        <v>41791</v>
      </c>
      <c r="EE82" s="15">
        <v>32.382778417247941</v>
      </c>
      <c r="EF82" s="15">
        <v>92.731542052629891</v>
      </c>
      <c r="EG82" s="15">
        <v>40.627266139561122</v>
      </c>
      <c r="EH82" s="15">
        <v>27.006642879137694</v>
      </c>
      <c r="EI82" s="15">
        <v>192.74822948857667</v>
      </c>
      <c r="EK82" s="16">
        <v>41791</v>
      </c>
      <c r="EL82" s="15">
        <v>8.8936852261097812</v>
      </c>
      <c r="EM82" s="15">
        <v>24.68533889082784</v>
      </c>
      <c r="EN82" s="15">
        <v>11.344751325772835</v>
      </c>
      <c r="EO82" s="15">
        <v>7.5610045997336979</v>
      </c>
      <c r="EP82" s="15">
        <v>52.48478004244415</v>
      </c>
    </row>
    <row r="83" spans="1:147">
      <c r="A83" s="12" t="s">
        <v>148</v>
      </c>
      <c r="B83" s="15">
        <v>5.4607071250528696</v>
      </c>
      <c r="C83" s="15">
        <v>26.252563680531232</v>
      </c>
      <c r="D83" s="15">
        <v>38.588677013149528</v>
      </c>
      <c r="E83" s="15">
        <v>35.37750449479973</v>
      </c>
      <c r="F83" s="15">
        <v>23.598521960753487</v>
      </c>
      <c r="G83" s="15">
        <v>30.157908632103052</v>
      </c>
      <c r="H83" s="15">
        <v>6.6405608755129961</v>
      </c>
      <c r="I83" s="15">
        <v>6.1080688861645971</v>
      </c>
      <c r="J83" s="15">
        <v>64.173967992948363</v>
      </c>
      <c r="K83" s="15">
        <v>26.372237582767603</v>
      </c>
      <c r="L83" s="15">
        <v>33.329527019320572</v>
      </c>
      <c r="M83" s="15">
        <v>16.677633763854843</v>
      </c>
      <c r="N83" s="15">
        <v>39.583457368788523</v>
      </c>
      <c r="O83" s="15">
        <v>8.877483680404195</v>
      </c>
      <c r="P83" s="15">
        <v>79.106187663226464</v>
      </c>
      <c r="Q83" s="15">
        <v>32.079925228432892</v>
      </c>
      <c r="R83" s="15">
        <v>67.25061500364798</v>
      </c>
      <c r="S83" s="15">
        <v>14.506393750456485</v>
      </c>
      <c r="T83" s="15">
        <v>6.7810932030787265</v>
      </c>
      <c r="U83" s="15">
        <v>2.3804691411392414</v>
      </c>
      <c r="V83" s="15">
        <v>12.552756367571899</v>
      </c>
      <c r="W83" s="15">
        <v>11.308842942434854</v>
      </c>
      <c r="X83" s="15">
        <v>35.912365525060501</v>
      </c>
      <c r="Y83" s="15">
        <v>15.669042736796447</v>
      </c>
      <c r="Z83" s="15">
        <v>11.530006154967168</v>
      </c>
      <c r="AA83" s="15">
        <v>66.778246368590203</v>
      </c>
      <c r="AB83" s="15">
        <v>38.383049109917721</v>
      </c>
      <c r="AC83" s="15">
        <v>78.966018349920475</v>
      </c>
      <c r="AD83" s="15">
        <v>18.640273007608233</v>
      </c>
      <c r="AE83" s="15">
        <v>13.420240079617516</v>
      </c>
      <c r="AF83" s="15">
        <v>19.955802053552613</v>
      </c>
      <c r="AG83" s="15">
        <v>17.40743989003138</v>
      </c>
      <c r="AI83" s="15">
        <v>14.503590069670663</v>
      </c>
      <c r="AJ83" s="15">
        <v>45.478095959285845</v>
      </c>
      <c r="AK83" s="15">
        <v>94.263179085385062</v>
      </c>
      <c r="AL83" s="15">
        <v>144.09658966189716</v>
      </c>
      <c r="AM83" s="15">
        <v>34.962666252769495</v>
      </c>
      <c r="AN83" s="15">
        <v>60.815065672477047</v>
      </c>
      <c r="AO83" s="15">
        <v>18.122596958703827</v>
      </c>
      <c r="AP83" s="15">
        <v>11.801596162828933</v>
      </c>
      <c r="AQ83" s="15">
        <v>228.36867082500422</v>
      </c>
      <c r="AR83" s="15">
        <v>79.308692086010183</v>
      </c>
      <c r="AS83" s="15">
        <v>70.760270918290956</v>
      </c>
      <c r="AT83" s="15">
        <v>24.793656407508148</v>
      </c>
      <c r="AU83" s="15">
        <v>72.562004196457721</v>
      </c>
      <c r="AV83" s="15">
        <v>22.037049286387848</v>
      </c>
      <c r="AW83" s="15">
        <v>99.696563856344454</v>
      </c>
      <c r="AX83" s="15">
        <v>96.227806674183114</v>
      </c>
      <c r="AY83" s="15">
        <v>60.050755317600462</v>
      </c>
      <c r="AZ83" s="15">
        <v>20.522418458025498</v>
      </c>
      <c r="BA83" s="15">
        <v>8.0004470739030555</v>
      </c>
      <c r="BB83" s="15">
        <v>10.182796638225481</v>
      </c>
      <c r="BC83" s="15">
        <v>35.806253066554461</v>
      </c>
      <c r="BD83" s="15">
        <v>23.815778327779775</v>
      </c>
      <c r="BE83" s="15">
        <v>45.091480782474328</v>
      </c>
      <c r="BF83" s="15">
        <v>71.904363285495933</v>
      </c>
      <c r="BG83" s="15">
        <v>39.597449966741095</v>
      </c>
      <c r="BH83" s="15">
        <v>133.06880680691947</v>
      </c>
      <c r="BI83" s="15">
        <v>35.649908826587875</v>
      </c>
      <c r="BJ83" s="15">
        <v>74.802440767258432</v>
      </c>
      <c r="BK83" s="15">
        <v>54.919065116370426</v>
      </c>
      <c r="BL83" s="15">
        <v>54.941201250578814</v>
      </c>
      <c r="BM83" s="15">
        <v>55.756345883074438</v>
      </c>
      <c r="BN83" s="15">
        <v>65.004635354602215</v>
      </c>
      <c r="BP83" s="15">
        <v>40.623084166971502</v>
      </c>
      <c r="BQ83" s="15">
        <v>58.059321328643215</v>
      </c>
      <c r="BR83" s="15">
        <v>15.751579133567262</v>
      </c>
      <c r="BS83" s="15">
        <v>39.496777510902348</v>
      </c>
      <c r="BT83" s="15">
        <v>35.868120236241133</v>
      </c>
      <c r="BU83" s="15">
        <v>48.072262500267257</v>
      </c>
      <c r="BV83" s="15">
        <v>74.840832335841327</v>
      </c>
      <c r="BW83" s="15">
        <v>49.089697404159814</v>
      </c>
      <c r="BX83" s="15">
        <v>72.929680171838854</v>
      </c>
      <c r="BY83" s="15">
        <v>85.071559526629329</v>
      </c>
      <c r="BZ83" s="15">
        <v>66.248206428631732</v>
      </c>
      <c r="CA83" s="15">
        <v>25.140558005997697</v>
      </c>
      <c r="CB83" s="15">
        <v>65.134400308870823</v>
      </c>
      <c r="CC83" s="15">
        <v>40.913142260797784</v>
      </c>
      <c r="CD83" s="15">
        <v>36.696858687852504</v>
      </c>
      <c r="CE83" s="15">
        <v>137.20741222366709</v>
      </c>
      <c r="CF83" s="15">
        <v>51.472528028887318</v>
      </c>
      <c r="CG83" s="15">
        <v>32.100529198616464</v>
      </c>
      <c r="CH83" s="15">
        <v>17.845086286622145</v>
      </c>
      <c r="CI83" s="15">
        <v>57.246513703515468</v>
      </c>
      <c r="CJ83" s="15">
        <v>20.410973465009764</v>
      </c>
      <c r="CK83" s="15">
        <v>41.201506969551659</v>
      </c>
      <c r="CL83" s="15">
        <v>53.084169036273643</v>
      </c>
      <c r="CM83" s="15">
        <v>12.821636306732517</v>
      </c>
      <c r="CN83" s="15">
        <v>1.6638076890168336</v>
      </c>
      <c r="CO83" s="15">
        <v>97.46900127295153</v>
      </c>
      <c r="CP83" s="15">
        <v>44.286097944891388</v>
      </c>
      <c r="CQ83" s="15">
        <v>30.194656458322804</v>
      </c>
      <c r="CR83" s="15">
        <v>30.586691881259203</v>
      </c>
      <c r="CS83" s="15">
        <v>62.176319730716095</v>
      </c>
      <c r="CT83" s="15">
        <v>13.98119376077959</v>
      </c>
      <c r="CU83" s="15">
        <v>43.058505689996167</v>
      </c>
      <c r="CV83" s="37"/>
      <c r="CW83" s="15">
        <v>6.395654421692079</v>
      </c>
      <c r="CX83" s="15">
        <v>35.280974369306875</v>
      </c>
      <c r="CY83" s="15">
        <v>44.820845243778976</v>
      </c>
      <c r="CZ83" s="15">
        <v>27.450271125693565</v>
      </c>
      <c r="DA83" s="15">
        <v>4.854347823930274</v>
      </c>
      <c r="DB83" s="15">
        <v>30.574491246303626</v>
      </c>
      <c r="DC83" s="15">
        <v>1.2632648207335841</v>
      </c>
      <c r="DD83" s="15">
        <v>4.2643660560996297</v>
      </c>
      <c r="DE83" s="15">
        <v>152.6430330599506</v>
      </c>
      <c r="DF83" s="15">
        <v>13.861821540223547</v>
      </c>
      <c r="DG83" s="15">
        <v>6.3326924608841821</v>
      </c>
      <c r="DH83" s="15">
        <v>6.851054069880461</v>
      </c>
      <c r="DI83" s="15">
        <v>12.579966723888422</v>
      </c>
      <c r="DJ83" s="15">
        <v>3.0097894377618335</v>
      </c>
      <c r="DK83" s="15">
        <v>64.803571414728708</v>
      </c>
      <c r="DL83" s="15">
        <v>11.899456651357109</v>
      </c>
      <c r="DM83" s="15">
        <v>41.074258647751414</v>
      </c>
      <c r="DN83" s="15">
        <v>15.923819908478169</v>
      </c>
      <c r="DO83" s="15">
        <v>2.2714980440781614</v>
      </c>
      <c r="DP83" s="15">
        <v>0.77515880479170285</v>
      </c>
      <c r="DQ83" s="15">
        <v>10.943584752614761</v>
      </c>
      <c r="DR83" s="15">
        <v>10.242922782294293</v>
      </c>
      <c r="DS83" s="15">
        <v>25.506103643019511</v>
      </c>
      <c r="DT83" s="15">
        <v>12.427410287907497</v>
      </c>
      <c r="DU83" s="15">
        <v>5.5246513076545156</v>
      </c>
      <c r="DV83" s="15">
        <v>215.28339301108548</v>
      </c>
      <c r="DW83" s="15">
        <v>26.103762990902794</v>
      </c>
      <c r="DX83" s="15">
        <v>43.512261512477977</v>
      </c>
      <c r="DY83" s="15">
        <v>21.374128601357238</v>
      </c>
      <c r="DZ83" s="15">
        <v>34.91191763384596</v>
      </c>
      <c r="EA83" s="15">
        <v>27.798977675549612</v>
      </c>
      <c r="EB83" s="15">
        <v>4.477659785033083</v>
      </c>
      <c r="ED83" s="16">
        <v>41883</v>
      </c>
      <c r="EE83" s="15">
        <v>32.700492353610954</v>
      </c>
      <c r="EF83" s="15">
        <v>93.432600951371072</v>
      </c>
      <c r="EG83" s="15">
        <v>40.926807573214049</v>
      </c>
      <c r="EH83" s="15">
        <v>27.403576364698626</v>
      </c>
      <c r="EI83" s="15">
        <v>194.4634772428947</v>
      </c>
      <c r="EK83" s="16">
        <v>41883</v>
      </c>
      <c r="EL83" s="15">
        <v>8.8676506213510393</v>
      </c>
      <c r="EM83" s="15">
        <v>24.80379674510063</v>
      </c>
      <c r="EN83" s="15">
        <v>11.262684112562541</v>
      </c>
      <c r="EO83" s="15">
        <v>7.563676342396203</v>
      </c>
      <c r="EP83" s="15">
        <v>52.497807821410419</v>
      </c>
    </row>
    <row r="84" spans="1:147">
      <c r="A84" s="12" t="s">
        <v>149</v>
      </c>
      <c r="B84" s="15">
        <v>5.6857072229674444</v>
      </c>
      <c r="C84" s="15">
        <v>26.87505850973351</v>
      </c>
      <c r="D84" s="15">
        <v>39.367669855177809</v>
      </c>
      <c r="E84" s="15">
        <v>35.616646699701505</v>
      </c>
      <c r="F84" s="15">
        <v>24.145164588420808</v>
      </c>
      <c r="G84" s="15">
        <v>30.166649561895422</v>
      </c>
      <c r="H84" s="15">
        <v>6.5050172725777262</v>
      </c>
      <c r="I84" s="15">
        <v>6.1219782712812894</v>
      </c>
      <c r="J84" s="15">
        <v>65.475784345609853</v>
      </c>
      <c r="K84" s="15">
        <v>25.632455732648371</v>
      </c>
      <c r="L84" s="15">
        <v>33.827533537697128</v>
      </c>
      <c r="M84" s="15">
        <v>17.063244516382117</v>
      </c>
      <c r="N84" s="15">
        <v>39.556484239541192</v>
      </c>
      <c r="O84" s="15">
        <v>8.7970730374835409</v>
      </c>
      <c r="P84" s="15">
        <v>80.083465083826582</v>
      </c>
      <c r="Q84" s="15">
        <v>32.104129856695586</v>
      </c>
      <c r="R84" s="15">
        <v>67.886308547800667</v>
      </c>
      <c r="S84" s="15">
        <v>13.96503771280601</v>
      </c>
      <c r="T84" s="15">
        <v>7.2848217585255508</v>
      </c>
      <c r="U84" s="15">
        <v>2.4100912398703507</v>
      </c>
      <c r="V84" s="15">
        <v>12.910262932628614</v>
      </c>
      <c r="W84" s="15">
        <v>12.002580559086555</v>
      </c>
      <c r="X84" s="15">
        <v>35.57176250736476</v>
      </c>
      <c r="Y84" s="15">
        <v>17.305095147291983</v>
      </c>
      <c r="Z84" s="15">
        <v>12.005938695764536</v>
      </c>
      <c r="AA84" s="15">
        <v>66.840557376038319</v>
      </c>
      <c r="AB84" s="15">
        <v>38.386810625290138</v>
      </c>
      <c r="AC84" s="15">
        <v>80.148763021620667</v>
      </c>
      <c r="AD84" s="15">
        <v>18.563578810321786</v>
      </c>
      <c r="AE84" s="15">
        <v>13.309786598526072</v>
      </c>
      <c r="AF84" s="15">
        <v>19.710639708101571</v>
      </c>
      <c r="AG84" s="15">
        <v>17.422418334537838</v>
      </c>
      <c r="AI84" s="15">
        <v>13.682094679348689</v>
      </c>
      <c r="AJ84" s="15">
        <v>47.489103995135444</v>
      </c>
      <c r="AK84" s="15">
        <v>96.762414148348526</v>
      </c>
      <c r="AL84" s="15">
        <v>145.56492060606342</v>
      </c>
      <c r="AM84" s="15">
        <v>36.363264399274875</v>
      </c>
      <c r="AN84" s="15">
        <v>60.742455990497426</v>
      </c>
      <c r="AO84" s="15">
        <v>18.248491250616873</v>
      </c>
      <c r="AP84" s="15">
        <v>13.842270771060726</v>
      </c>
      <c r="AQ84" s="15">
        <v>217.98814604392467</v>
      </c>
      <c r="AR84" s="15">
        <v>79.076368522358706</v>
      </c>
      <c r="AS84" s="15">
        <v>72.112823749079553</v>
      </c>
      <c r="AT84" s="15">
        <v>24.993921344240313</v>
      </c>
      <c r="AU84" s="15">
        <v>70.464411150135575</v>
      </c>
      <c r="AV84" s="15">
        <v>22.55892574812599</v>
      </c>
      <c r="AW84" s="15">
        <v>99.543216614446337</v>
      </c>
      <c r="AX84" s="15">
        <v>98.172449081417312</v>
      </c>
      <c r="AY84" s="15">
        <v>63.014899836030509</v>
      </c>
      <c r="AZ84" s="15">
        <v>20.972422173626182</v>
      </c>
      <c r="BA84" s="15">
        <v>8.7095054825110143</v>
      </c>
      <c r="BB84" s="15">
        <v>10.444986774843574</v>
      </c>
      <c r="BC84" s="15">
        <v>38.03985707094823</v>
      </c>
      <c r="BD84" s="15">
        <v>24.821180122395774</v>
      </c>
      <c r="BE84" s="15">
        <v>46.125542284888972</v>
      </c>
      <c r="BF84" s="15">
        <v>80.705817150680559</v>
      </c>
      <c r="BG84" s="15">
        <v>38.898351486595445</v>
      </c>
      <c r="BH84" s="15">
        <v>131.45526019813613</v>
      </c>
      <c r="BI84" s="15">
        <v>34.851989889384612</v>
      </c>
      <c r="BJ84" s="15">
        <v>75.753958488028687</v>
      </c>
      <c r="BK84" s="15">
        <v>55.883568206972285</v>
      </c>
      <c r="BL84" s="15">
        <v>56.581701382241647</v>
      </c>
      <c r="BM84" s="15">
        <v>54.979410328162153</v>
      </c>
      <c r="BN84" s="15">
        <v>65.641180028304447</v>
      </c>
      <c r="BP84" s="15">
        <v>40.800990091877978</v>
      </c>
      <c r="BQ84" s="15">
        <v>61.617147604418996</v>
      </c>
      <c r="BR84" s="15">
        <v>17.94161793345376</v>
      </c>
      <c r="BS84" s="15">
        <v>40.154625110517543</v>
      </c>
      <c r="BT84" s="15">
        <v>38.235187042127244</v>
      </c>
      <c r="BU84" s="15">
        <v>47.853658020243159</v>
      </c>
      <c r="BV84" s="15">
        <v>74.56802105609475</v>
      </c>
      <c r="BW84" s="15">
        <v>50.11091225328326</v>
      </c>
      <c r="BX84" s="15">
        <v>66.904232512759918</v>
      </c>
      <c r="BY84" s="15">
        <v>83.165138466257304</v>
      </c>
      <c r="BZ84" s="15">
        <v>66.387893369060151</v>
      </c>
      <c r="CA84" s="15">
        <v>24.637052397288691</v>
      </c>
      <c r="CB84" s="15">
        <v>64.908015827146215</v>
      </c>
      <c r="CC84" s="15">
        <v>41.281031207553177</v>
      </c>
      <c r="CD84" s="15">
        <v>36.336308303192268</v>
      </c>
      <c r="CE84" s="15">
        <v>138.40116960677489</v>
      </c>
      <c r="CF84" s="15">
        <v>51.938048050188911</v>
      </c>
      <c r="CG84" s="15">
        <v>31.201344009717516</v>
      </c>
      <c r="CH84" s="15">
        <v>17.540749918540651</v>
      </c>
      <c r="CI84" s="15">
        <v>57.051721208561602</v>
      </c>
      <c r="CJ84" s="15">
        <v>20.585595049372575</v>
      </c>
      <c r="CK84" s="15">
        <v>40.240237852722842</v>
      </c>
      <c r="CL84" s="15">
        <v>54.821677894714099</v>
      </c>
      <c r="CM84" s="15">
        <v>16.071598036697409</v>
      </c>
      <c r="CN84" s="15">
        <v>1.5604765764568296</v>
      </c>
      <c r="CO84" s="15">
        <v>97.068063273424926</v>
      </c>
      <c r="CP84" s="15">
        <v>45.113722651856989</v>
      </c>
      <c r="CQ84" s="15">
        <v>29.889154474455008</v>
      </c>
      <c r="CR84" s="15">
        <v>30.425940785455303</v>
      </c>
      <c r="CS84" s="15">
        <v>69.36918486497386</v>
      </c>
      <c r="CT84" s="15">
        <v>13.81862082071116</v>
      </c>
      <c r="CU84" s="15">
        <v>43.642332275747862</v>
      </c>
      <c r="CV84" s="37"/>
      <c r="CW84" s="15">
        <v>6.5462066988033953</v>
      </c>
      <c r="CX84" s="15">
        <v>36.496045553142579</v>
      </c>
      <c r="CY84" s="15">
        <v>42.301324440181119</v>
      </c>
      <c r="CZ84" s="15">
        <v>26.545369359445765</v>
      </c>
      <c r="DA84" s="15">
        <v>5.1527634337156893</v>
      </c>
      <c r="DB84" s="15">
        <v>29.684640176208298</v>
      </c>
      <c r="DC84" s="15">
        <v>1.4351746051982235</v>
      </c>
      <c r="DD84" s="15">
        <v>3.6324552337034608</v>
      </c>
      <c r="DE84" s="15">
        <v>151.00740176698727</v>
      </c>
      <c r="DF84" s="15">
        <v>13.829417833239605</v>
      </c>
      <c r="DG84" s="15">
        <v>6.2077481125838965</v>
      </c>
      <c r="DH84" s="15">
        <v>7.8181522177349638</v>
      </c>
      <c r="DI84" s="15">
        <v>12.052050663482271</v>
      </c>
      <c r="DJ84" s="15">
        <v>3.2023138497310466</v>
      </c>
      <c r="DK84" s="15">
        <v>67.020747583543468</v>
      </c>
      <c r="DL84" s="15">
        <v>8.4404281064231821</v>
      </c>
      <c r="DM84" s="15">
        <v>44.14737797773936</v>
      </c>
      <c r="DN84" s="15">
        <v>16.371471889904711</v>
      </c>
      <c r="DO84" s="15">
        <v>2.5289318055994547</v>
      </c>
      <c r="DP84" s="15">
        <v>0.76577142476644089</v>
      </c>
      <c r="DQ84" s="15">
        <v>10.384898365070573</v>
      </c>
      <c r="DR84" s="15">
        <v>10.995036484513918</v>
      </c>
      <c r="DS84" s="15">
        <v>23.641640182974786</v>
      </c>
      <c r="DT84" s="15">
        <v>14.704918782590427</v>
      </c>
      <c r="DU84" s="15">
        <v>5.4278487159209856</v>
      </c>
      <c r="DV84" s="15">
        <v>207.33444129301091</v>
      </c>
      <c r="DW84" s="15">
        <v>26.287783554526232</v>
      </c>
      <c r="DX84" s="15">
        <v>43.863911854640691</v>
      </c>
      <c r="DY84" s="15">
        <v>21.589691897710441</v>
      </c>
      <c r="DZ84" s="15">
        <v>34.855072262849617</v>
      </c>
      <c r="EA84" s="15">
        <v>28.19748446794226</v>
      </c>
      <c r="EB84" s="15">
        <v>4.0369758776629361</v>
      </c>
      <c r="ED84" s="16">
        <v>41974</v>
      </c>
      <c r="EE84" s="15">
        <v>33.073517262960792</v>
      </c>
      <c r="EF84" s="15">
        <v>94.69660592521825</v>
      </c>
      <c r="EG84" s="15">
        <v>41.505684880035297</v>
      </c>
      <c r="EH84" s="15">
        <v>27.261577550162574</v>
      </c>
      <c r="EI84" s="15">
        <v>196.5373856183769</v>
      </c>
      <c r="EK84" s="16">
        <v>41974</v>
      </c>
      <c r="EL84" s="15">
        <v>8.848964498498324</v>
      </c>
      <c r="EM84" s="15">
        <v>24.964812506062533</v>
      </c>
      <c r="EN84" s="15">
        <v>11.316767372162166</v>
      </c>
      <c r="EO84" s="15">
        <v>7.4276537949134838</v>
      </c>
      <c r="EP84" s="15">
        <v>52.558198171636505</v>
      </c>
    </row>
    <row r="85" spans="1:147">
      <c r="A85" s="12" t="s">
        <v>150</v>
      </c>
      <c r="B85" s="15">
        <v>5.7065026731596111</v>
      </c>
      <c r="C85" s="15">
        <v>27.105532405923455</v>
      </c>
      <c r="D85" s="15">
        <v>39.344611079513307</v>
      </c>
      <c r="E85" s="15">
        <v>36.39304977160787</v>
      </c>
      <c r="F85" s="15">
        <v>24.632714353387019</v>
      </c>
      <c r="G85" s="15">
        <v>29.818520956670383</v>
      </c>
      <c r="H85" s="15">
        <v>6.5808247504672526</v>
      </c>
      <c r="I85" s="15">
        <v>6.6858332706747996</v>
      </c>
      <c r="J85" s="15">
        <v>66.286584521425738</v>
      </c>
      <c r="K85" s="15">
        <v>23.567363823932507</v>
      </c>
      <c r="L85" s="15">
        <v>33.475315406475104</v>
      </c>
      <c r="M85" s="15">
        <v>16.742924010296985</v>
      </c>
      <c r="N85" s="15">
        <v>39.215892553433974</v>
      </c>
      <c r="O85" s="15">
        <v>8.8430445791477155</v>
      </c>
      <c r="P85" s="15">
        <v>80.123585989083523</v>
      </c>
      <c r="Q85" s="15">
        <v>31.995772435065824</v>
      </c>
      <c r="R85" s="15">
        <v>68.614803168492145</v>
      </c>
      <c r="S85" s="15">
        <v>14.897357665647066</v>
      </c>
      <c r="T85" s="15">
        <v>8.2661179329615511</v>
      </c>
      <c r="U85" s="15">
        <v>2.4231337836780398</v>
      </c>
      <c r="V85" s="15">
        <v>13.18635528462265</v>
      </c>
      <c r="W85" s="15">
        <v>12.009411081263146</v>
      </c>
      <c r="X85" s="15">
        <v>36.17971501268164</v>
      </c>
      <c r="Y85" s="15">
        <v>16.54113280772598</v>
      </c>
      <c r="Z85" s="15">
        <v>12.458915952103137</v>
      </c>
      <c r="AA85" s="15">
        <v>66.150876804094054</v>
      </c>
      <c r="AB85" s="15">
        <v>38.242491027178303</v>
      </c>
      <c r="AC85" s="15">
        <v>80.178944581392685</v>
      </c>
      <c r="AD85" s="15">
        <v>19.096229761284246</v>
      </c>
      <c r="AE85" s="15">
        <v>15.150725910859105</v>
      </c>
      <c r="AF85" s="15">
        <v>20.981553539437904</v>
      </c>
      <c r="AG85" s="15">
        <v>18.241333582680571</v>
      </c>
      <c r="AI85" s="15">
        <v>13.421224472868332</v>
      </c>
      <c r="AJ85" s="15">
        <v>50.190208774066704</v>
      </c>
      <c r="AK85" s="15">
        <v>96.74697163070698</v>
      </c>
      <c r="AL85" s="15">
        <v>149.49255521636428</v>
      </c>
      <c r="AM85" s="15">
        <v>37.393829711296988</v>
      </c>
      <c r="AN85" s="15">
        <v>59.835166503035296</v>
      </c>
      <c r="AO85" s="15">
        <v>19.016291530202416</v>
      </c>
      <c r="AP85" s="15">
        <v>14.708919441413482</v>
      </c>
      <c r="AQ85" s="15">
        <v>226.53242797629886</v>
      </c>
      <c r="AR85" s="15">
        <v>76.134974413313856</v>
      </c>
      <c r="AS85" s="15">
        <v>70.868267211979131</v>
      </c>
      <c r="AT85" s="15">
        <v>24.861418180078783</v>
      </c>
      <c r="AU85" s="15">
        <v>70.795329020041024</v>
      </c>
      <c r="AV85" s="15">
        <v>22.26307650589775</v>
      </c>
      <c r="AW85" s="15">
        <v>99.54180940986484</v>
      </c>
      <c r="AX85" s="15">
        <v>97.098452142623046</v>
      </c>
      <c r="AY85" s="15">
        <v>63.959504109639774</v>
      </c>
      <c r="AZ85" s="15">
        <v>21.873288864395253</v>
      </c>
      <c r="BA85" s="15">
        <v>8.6407313619494381</v>
      </c>
      <c r="BB85" s="15">
        <v>9.9847317918590797</v>
      </c>
      <c r="BC85" s="15">
        <v>39.139532859277068</v>
      </c>
      <c r="BD85" s="15">
        <v>24.430667415266623</v>
      </c>
      <c r="BE85" s="15">
        <v>46.419702213057342</v>
      </c>
      <c r="BF85" s="15">
        <v>82.10685575894226</v>
      </c>
      <c r="BG85" s="15">
        <v>41.403204153130581</v>
      </c>
      <c r="BH85" s="15">
        <v>128.66820220417347</v>
      </c>
      <c r="BI85" s="15">
        <v>36.337089099280334</v>
      </c>
      <c r="BJ85" s="15">
        <v>75.59167933783489</v>
      </c>
      <c r="BK85" s="15">
        <v>58.218770105275453</v>
      </c>
      <c r="BL85" s="15">
        <v>64.755272838837882</v>
      </c>
      <c r="BM85" s="15">
        <v>56.626289397027307</v>
      </c>
      <c r="BN85" s="15">
        <v>67.530035191575507</v>
      </c>
      <c r="BP85" s="15">
        <v>39.240046518198568</v>
      </c>
      <c r="BQ85" s="15">
        <v>63.91390901126141</v>
      </c>
      <c r="BR85" s="15">
        <v>17.198257238860535</v>
      </c>
      <c r="BS85" s="15">
        <v>40.615373464062742</v>
      </c>
      <c r="BT85" s="15">
        <v>40.837079615581786</v>
      </c>
      <c r="BU85" s="15">
        <v>47.631792721719002</v>
      </c>
      <c r="BV85" s="15">
        <v>75.532558555692532</v>
      </c>
      <c r="BW85" s="15">
        <v>49.949113376817373</v>
      </c>
      <c r="BX85" s="15">
        <v>68.391966407955891</v>
      </c>
      <c r="BY85" s="15">
        <v>86.262378244354224</v>
      </c>
      <c r="BZ85" s="15">
        <v>66.575315173878906</v>
      </c>
      <c r="CA85" s="15">
        <v>25.864718362337445</v>
      </c>
      <c r="CB85" s="15">
        <v>63.656654919081937</v>
      </c>
      <c r="CC85" s="15">
        <v>42.586167683375045</v>
      </c>
      <c r="CD85" s="15">
        <v>38.913351834565169</v>
      </c>
      <c r="CE85" s="15">
        <v>138.96426230403671</v>
      </c>
      <c r="CF85" s="15">
        <v>52.625345997190585</v>
      </c>
      <c r="CG85" s="15">
        <v>33.222831697753335</v>
      </c>
      <c r="CH85" s="15">
        <v>18.346678094803124</v>
      </c>
      <c r="CI85" s="15">
        <v>57.043450863106983</v>
      </c>
      <c r="CJ85" s="15">
        <v>21.564608912166221</v>
      </c>
      <c r="CK85" s="15">
        <v>40.131829902977074</v>
      </c>
      <c r="CL85" s="15">
        <v>55.768147237117063</v>
      </c>
      <c r="CM85" s="15">
        <v>15.627685922585568</v>
      </c>
      <c r="CN85" s="15">
        <v>2.5166495620385594</v>
      </c>
      <c r="CO85" s="15">
        <v>97.74870388111178</v>
      </c>
      <c r="CP85" s="15">
        <v>44.628197739398836</v>
      </c>
      <c r="CQ85" s="15">
        <v>30.682685362124548</v>
      </c>
      <c r="CR85" s="15">
        <v>32.943280599222732</v>
      </c>
      <c r="CS85" s="15">
        <v>92.610514817427202</v>
      </c>
      <c r="CT85" s="15">
        <v>14.383565819016756</v>
      </c>
      <c r="CU85" s="15">
        <v>44.309933527635422</v>
      </c>
      <c r="CV85" s="37"/>
      <c r="CW85" s="15">
        <v>7.1138936348484059</v>
      </c>
      <c r="CX85" s="15">
        <v>37.979731604343861</v>
      </c>
      <c r="CY85" s="15">
        <v>42.881688641036689</v>
      </c>
      <c r="CZ85" s="15">
        <v>27.790073682039257</v>
      </c>
      <c r="DA85" s="15">
        <v>5.3561332299695668</v>
      </c>
      <c r="DB85" s="15">
        <v>28.648598199435753</v>
      </c>
      <c r="DC85" s="15">
        <v>1.4667252737901144</v>
      </c>
      <c r="DD85" s="15">
        <v>3.9649905299372605</v>
      </c>
      <c r="DE85" s="15">
        <v>147.14656421469192</v>
      </c>
      <c r="DF85" s="15">
        <v>13.441692735773286</v>
      </c>
      <c r="DG85" s="15">
        <v>6.5717730785260837</v>
      </c>
      <c r="DH85" s="15">
        <v>7.956970457483644</v>
      </c>
      <c r="DI85" s="15">
        <v>11.737673267385796</v>
      </c>
      <c r="DJ85" s="15">
        <v>3.6105202333169597</v>
      </c>
      <c r="DK85" s="15">
        <v>67.606327514742432</v>
      </c>
      <c r="DL85" s="15">
        <v>6.9712981680504731</v>
      </c>
      <c r="DM85" s="15">
        <v>40.822427483397867</v>
      </c>
      <c r="DN85" s="15">
        <v>16.691245939742487</v>
      </c>
      <c r="DO85" s="15">
        <v>2.8495493234274338</v>
      </c>
      <c r="DP85" s="15">
        <v>0.62860416133573549</v>
      </c>
      <c r="DQ85" s="15">
        <v>10.653736059414442</v>
      </c>
      <c r="DR85" s="15">
        <v>10.362664364573511</v>
      </c>
      <c r="DS85" s="15">
        <v>24.669319058836255</v>
      </c>
      <c r="DT85" s="15">
        <v>14.428829119753175</v>
      </c>
      <c r="DU85" s="15">
        <v>6.4179047849282114</v>
      </c>
      <c r="DV85" s="15">
        <v>206.51728206862128</v>
      </c>
      <c r="DW85" s="15">
        <v>29.167300886772125</v>
      </c>
      <c r="DX85" s="15">
        <v>40.69351840551527</v>
      </c>
      <c r="DY85" s="15">
        <v>23.378723626932587</v>
      </c>
      <c r="DZ85" s="15">
        <v>38.797208507163724</v>
      </c>
      <c r="EA85" s="15">
        <v>29.995932818241243</v>
      </c>
      <c r="EB85" s="15">
        <v>4.078715431208976</v>
      </c>
      <c r="ED85" s="16">
        <v>42064</v>
      </c>
      <c r="EE85" s="15">
        <v>33.443566536965179</v>
      </c>
      <c r="EF85" s="15">
        <v>96.733776461298461</v>
      </c>
      <c r="EG85" s="15">
        <v>42.268162125931468</v>
      </c>
      <c r="EH85" s="15">
        <v>27.944017477434169</v>
      </c>
      <c r="EI85" s="15">
        <v>200.38952260162927</v>
      </c>
      <c r="EK85" s="16">
        <v>42064</v>
      </c>
      <c r="EL85" s="15">
        <v>8.8449625368440081</v>
      </c>
      <c r="EM85" s="15">
        <v>25.413983744742701</v>
      </c>
      <c r="EN85" s="15">
        <v>11.277046539230959</v>
      </c>
      <c r="EO85" s="15">
        <v>7.4529101728061145</v>
      </c>
      <c r="EP85" s="15">
        <v>52.988902993623782</v>
      </c>
    </row>
    <row r="86" spans="1:147">
      <c r="A86" s="12" t="s">
        <v>151</v>
      </c>
      <c r="B86" s="15">
        <v>5.7497357274702177</v>
      </c>
      <c r="C86" s="15">
        <v>27.347502660705874</v>
      </c>
      <c r="D86" s="15">
        <v>39.79747760435454</v>
      </c>
      <c r="E86" s="15">
        <v>37.321548369582523</v>
      </c>
      <c r="F86" s="15">
        <v>25.539681069218588</v>
      </c>
      <c r="G86" s="15">
        <v>29.841240917375689</v>
      </c>
      <c r="H86" s="15">
        <v>6.802887414134358</v>
      </c>
      <c r="I86" s="15">
        <v>7.1509345389538002</v>
      </c>
      <c r="J86" s="15">
        <v>66.510175895854729</v>
      </c>
      <c r="K86" s="15">
        <v>22.824972063074398</v>
      </c>
      <c r="L86" s="15">
        <v>32.700545881104873</v>
      </c>
      <c r="M86" s="15">
        <v>17.040644759564369</v>
      </c>
      <c r="N86" s="15">
        <v>39.528728607941993</v>
      </c>
      <c r="O86" s="15">
        <v>9.0258629721317458</v>
      </c>
      <c r="P86" s="15">
        <v>81.173693349273947</v>
      </c>
      <c r="Q86" s="15">
        <v>31.841746607663644</v>
      </c>
      <c r="R86" s="15">
        <v>69.018418825418166</v>
      </c>
      <c r="S86" s="15">
        <v>14.480258809335147</v>
      </c>
      <c r="T86" s="15">
        <v>8.0529922376081302</v>
      </c>
      <c r="U86" s="15">
        <v>2.4253641946630116</v>
      </c>
      <c r="V86" s="15">
        <v>13.451153339173022</v>
      </c>
      <c r="W86" s="15">
        <v>12.30852255236854</v>
      </c>
      <c r="X86" s="15">
        <v>36.690389835534575</v>
      </c>
      <c r="Y86" s="15">
        <v>16.133447228080414</v>
      </c>
      <c r="Z86" s="15">
        <v>13.007077674092107</v>
      </c>
      <c r="AA86" s="15">
        <v>65.490780798301117</v>
      </c>
      <c r="AB86" s="15">
        <v>37.89683783189669</v>
      </c>
      <c r="AC86" s="15">
        <v>80.700088232337706</v>
      </c>
      <c r="AD86" s="15">
        <v>18.993437691324242</v>
      </c>
      <c r="AE86" s="15">
        <v>11.816226585092933</v>
      </c>
      <c r="AF86" s="15">
        <v>22.158316022673088</v>
      </c>
      <c r="AG86" s="15">
        <v>19.115827754158271</v>
      </c>
      <c r="AI86" s="15">
        <v>13.695210897173917</v>
      </c>
      <c r="AJ86" s="15">
        <v>49.527861191986077</v>
      </c>
      <c r="AK86" s="15">
        <v>96.720631859920005</v>
      </c>
      <c r="AL86" s="15">
        <v>151.57047464779345</v>
      </c>
      <c r="AM86" s="15">
        <v>38.864621322698028</v>
      </c>
      <c r="AN86" s="15">
        <v>58.270406360699539</v>
      </c>
      <c r="AO86" s="15">
        <v>19.342908628090196</v>
      </c>
      <c r="AP86" s="15">
        <v>14.620044343699233</v>
      </c>
      <c r="AQ86" s="15">
        <v>226.0006575866058</v>
      </c>
      <c r="AR86" s="15">
        <v>77.236471512795092</v>
      </c>
      <c r="AS86" s="15">
        <v>69.068922519922268</v>
      </c>
      <c r="AT86" s="15">
        <v>25.425768534098491</v>
      </c>
      <c r="AU86" s="15">
        <v>68.289923269943372</v>
      </c>
      <c r="AV86" s="15">
        <v>22.760413218505086</v>
      </c>
      <c r="AW86" s="15">
        <v>98.550498106958258</v>
      </c>
      <c r="AX86" s="15">
        <v>97.621209089436164</v>
      </c>
      <c r="AY86" s="15">
        <v>65.463000933592767</v>
      </c>
      <c r="AZ86" s="15">
        <v>22.023621624892634</v>
      </c>
      <c r="BA86" s="15">
        <v>8.316771374610342</v>
      </c>
      <c r="BB86" s="15">
        <v>9.8963970181867786</v>
      </c>
      <c r="BC86" s="15">
        <v>41.027440025181555</v>
      </c>
      <c r="BD86" s="15">
        <v>24.908903712145694</v>
      </c>
      <c r="BE86" s="15">
        <v>46.94957686078606</v>
      </c>
      <c r="BF86" s="15">
        <v>80.390442236325839</v>
      </c>
      <c r="BG86" s="15">
        <v>44.561161855340885</v>
      </c>
      <c r="BH86" s="15">
        <v>132.69341937937799</v>
      </c>
      <c r="BI86" s="15">
        <v>36.216178926050823</v>
      </c>
      <c r="BJ86" s="15">
        <v>76.397834770986819</v>
      </c>
      <c r="BK86" s="15">
        <v>60.750445907197467</v>
      </c>
      <c r="BL86" s="15">
        <v>55.371767155624667</v>
      </c>
      <c r="BM86" s="15">
        <v>59.378290364839089</v>
      </c>
      <c r="BN86" s="15">
        <v>69.393747041246698</v>
      </c>
      <c r="BP86" s="15">
        <v>39.113778155801448</v>
      </c>
      <c r="BQ86" s="15">
        <v>65.651103970753326</v>
      </c>
      <c r="BR86" s="15">
        <v>18.29482740912054</v>
      </c>
      <c r="BS86" s="15">
        <v>40.958022297857724</v>
      </c>
      <c r="BT86" s="15">
        <v>42.18482900931275</v>
      </c>
      <c r="BU86" s="15">
        <v>45.60861880845593</v>
      </c>
      <c r="BV86" s="15">
        <v>77.061299336360463</v>
      </c>
      <c r="BW86" s="15">
        <v>50.519521776085533</v>
      </c>
      <c r="BX86" s="15">
        <v>69.864124455115018</v>
      </c>
      <c r="BY86" s="15">
        <v>86.137624646148851</v>
      </c>
      <c r="BZ86" s="15">
        <v>67.085458911071257</v>
      </c>
      <c r="CA86" s="15">
        <v>25.979244934886569</v>
      </c>
      <c r="CB86" s="15">
        <v>63.07673956468637</v>
      </c>
      <c r="CC86" s="15">
        <v>43.590973671842555</v>
      </c>
      <c r="CD86" s="15">
        <v>39.020930588967488</v>
      </c>
      <c r="CE86" s="15">
        <v>139.30722078202635</v>
      </c>
      <c r="CF86" s="15">
        <v>54.750329375016364</v>
      </c>
      <c r="CG86" s="15">
        <v>32.451947425143352</v>
      </c>
      <c r="CH86" s="15">
        <v>19.082905445430573</v>
      </c>
      <c r="CI86" s="15">
        <v>57.035538014541785</v>
      </c>
      <c r="CJ86" s="15">
        <v>22.380704037320015</v>
      </c>
      <c r="CK86" s="15">
        <v>39.941142170790265</v>
      </c>
      <c r="CL86" s="15">
        <v>54.250667214124412</v>
      </c>
      <c r="CM86" s="15">
        <v>15.232676584245441</v>
      </c>
      <c r="CN86" s="15">
        <v>3.5329651866929273</v>
      </c>
      <c r="CO86" s="15">
        <v>99.194364074868417</v>
      </c>
      <c r="CP86" s="15">
        <v>45.315678947097638</v>
      </c>
      <c r="CQ86" s="15">
        <v>30.309207807631164</v>
      </c>
      <c r="CR86" s="15">
        <v>32.762605433902628</v>
      </c>
      <c r="CS86" s="15">
        <v>83.601645038001536</v>
      </c>
      <c r="CT86" s="15">
        <v>14.892419423011924</v>
      </c>
      <c r="CU86" s="15">
        <v>44.954931380643472</v>
      </c>
      <c r="CV86" s="37"/>
      <c r="CW86" s="15">
        <v>7.3175502894241653</v>
      </c>
      <c r="CX86" s="15">
        <v>37.861215082632967</v>
      </c>
      <c r="CY86" s="15">
        <v>43.460448324984675</v>
      </c>
      <c r="CZ86" s="15">
        <v>29.380410509038125</v>
      </c>
      <c r="DA86" s="15">
        <v>5.4242489221136658</v>
      </c>
      <c r="DB86" s="15">
        <v>28.437340863333262</v>
      </c>
      <c r="DC86" s="15">
        <v>1.4779218510420307</v>
      </c>
      <c r="DD86" s="15">
        <v>4.8871086142254248</v>
      </c>
      <c r="DE86" s="15">
        <v>146.16974701684296</v>
      </c>
      <c r="DF86" s="15">
        <v>13.036094160610439</v>
      </c>
      <c r="DG86" s="15">
        <v>6.2463429190734061</v>
      </c>
      <c r="DH86" s="15">
        <v>7.4610006279285752</v>
      </c>
      <c r="DI86" s="15">
        <v>11.43402833846546</v>
      </c>
      <c r="DJ86" s="15">
        <v>3.8700453707949354</v>
      </c>
      <c r="DK86" s="15">
        <v>69.097934579475321</v>
      </c>
      <c r="DL86" s="15">
        <v>7.9863875162022033</v>
      </c>
      <c r="DM86" s="15">
        <v>37.726542501941346</v>
      </c>
      <c r="DN86" s="15">
        <v>16.067157470665279</v>
      </c>
      <c r="DO86" s="15">
        <v>2.6368096733874946</v>
      </c>
      <c r="DP86" s="15">
        <v>0.62581253509666801</v>
      </c>
      <c r="DQ86" s="15">
        <v>10.72941303230227</v>
      </c>
      <c r="DR86" s="15">
        <v>10.641628066911842</v>
      </c>
      <c r="DS86" s="15">
        <v>23.331850635279089</v>
      </c>
      <c r="DT86" s="15">
        <v>13.56447111818764</v>
      </c>
      <c r="DU86" s="15">
        <v>5.724314782424881</v>
      </c>
      <c r="DV86" s="15">
        <v>196.14037574556039</v>
      </c>
      <c r="DW86" s="15">
        <v>29.214746217829926</v>
      </c>
      <c r="DX86" s="15">
        <v>42.731755524431421</v>
      </c>
      <c r="DY86" s="15">
        <v>24.360870636963458</v>
      </c>
      <c r="DZ86" s="15">
        <v>35.84113757574876</v>
      </c>
      <c r="EA86" s="15">
        <v>34.215811313919026</v>
      </c>
      <c r="EB86" s="15">
        <v>4.4226042009898521</v>
      </c>
      <c r="ED86" s="16">
        <v>42156</v>
      </c>
      <c r="EE86" s="15">
        <v>33.872861909791517</v>
      </c>
      <c r="EF86" s="15">
        <v>97.560521679158455</v>
      </c>
      <c r="EG86" s="15">
        <v>42.614403182800281</v>
      </c>
      <c r="EH86" s="15">
        <v>28.477632666602663</v>
      </c>
      <c r="EI86" s="15">
        <v>202.52541943835291</v>
      </c>
      <c r="EK86" s="16">
        <v>42156</v>
      </c>
      <c r="EL86" s="15">
        <v>9.1195622066368376</v>
      </c>
      <c r="EM86" s="15">
        <v>26.182566849264376</v>
      </c>
      <c r="EN86" s="15">
        <v>11.612556701710346</v>
      </c>
      <c r="EO86" s="15">
        <v>7.7516882951890711</v>
      </c>
      <c r="EP86" s="15">
        <v>54.666374052800627</v>
      </c>
    </row>
    <row r="87" spans="1:147">
      <c r="A87" s="12" t="s">
        <v>152</v>
      </c>
      <c r="B87" s="15">
        <v>5.8818426398883146</v>
      </c>
      <c r="C87" s="15">
        <v>27.622628464655897</v>
      </c>
      <c r="D87" s="15">
        <v>40.274596411512199</v>
      </c>
      <c r="E87" s="15">
        <v>38.237219068807008</v>
      </c>
      <c r="F87" s="15">
        <v>26.322507277216157</v>
      </c>
      <c r="G87" s="15">
        <v>29.878383986372651</v>
      </c>
      <c r="H87" s="15">
        <v>6.8828443973990625</v>
      </c>
      <c r="I87" s="15">
        <v>6.912778676418875</v>
      </c>
      <c r="J87" s="15">
        <v>66.973737080419639</v>
      </c>
      <c r="K87" s="15">
        <v>22.134655728413627</v>
      </c>
      <c r="L87" s="15">
        <v>33.354806710216522</v>
      </c>
      <c r="M87" s="15">
        <v>16.793925350234677</v>
      </c>
      <c r="N87" s="15">
        <v>39.929199479951691</v>
      </c>
      <c r="O87" s="15">
        <v>9.0180593904417172</v>
      </c>
      <c r="P87" s="15">
        <v>82.113816659725899</v>
      </c>
      <c r="Q87" s="15">
        <v>31.794736091204999</v>
      </c>
      <c r="R87" s="15">
        <v>69.251729395852891</v>
      </c>
      <c r="S87" s="15">
        <v>14.855913485057503</v>
      </c>
      <c r="T87" s="15">
        <v>7.8242702925124457</v>
      </c>
      <c r="U87" s="15">
        <v>2.3466326752159548</v>
      </c>
      <c r="V87" s="15">
        <v>13.608205780543155</v>
      </c>
      <c r="W87" s="15">
        <v>12.62585121075937</v>
      </c>
      <c r="X87" s="15">
        <v>36.447216555889511</v>
      </c>
      <c r="Y87" s="15">
        <v>16.115380213786555</v>
      </c>
      <c r="Z87" s="15">
        <v>13.643419085347951</v>
      </c>
      <c r="AA87" s="15">
        <v>65.017154236894314</v>
      </c>
      <c r="AB87" s="15">
        <v>37.727661386377896</v>
      </c>
      <c r="AC87" s="15">
        <v>80.673564377200776</v>
      </c>
      <c r="AD87" s="15">
        <v>18.619921354523381</v>
      </c>
      <c r="AE87" s="15">
        <v>9.3954828935384977</v>
      </c>
      <c r="AF87" s="15">
        <v>23.71283643103159</v>
      </c>
      <c r="AG87" s="15">
        <v>20.349303451524463</v>
      </c>
      <c r="AI87" s="15">
        <v>13.475733294893219</v>
      </c>
      <c r="AJ87" s="15">
        <v>54.027089535353845</v>
      </c>
      <c r="AK87" s="15">
        <v>105.1516370661988</v>
      </c>
      <c r="AL87" s="15">
        <v>154.11893296581286</v>
      </c>
      <c r="AM87" s="15">
        <v>40.110760177052619</v>
      </c>
      <c r="AN87" s="15">
        <v>57.541226483353483</v>
      </c>
      <c r="AO87" s="15">
        <v>19.40144459519129</v>
      </c>
      <c r="AP87" s="15">
        <v>15.818127078810042</v>
      </c>
      <c r="AQ87" s="15">
        <v>219.02107482804846</v>
      </c>
      <c r="AR87" s="15">
        <v>73.863241738829629</v>
      </c>
      <c r="AS87" s="15">
        <v>68.561045562905491</v>
      </c>
      <c r="AT87" s="15">
        <v>26.136940225679197</v>
      </c>
      <c r="AU87" s="15">
        <v>68.452685104587388</v>
      </c>
      <c r="AV87" s="15">
        <v>23.442058186213078</v>
      </c>
      <c r="AW87" s="15">
        <v>98.657477692260798</v>
      </c>
      <c r="AX87" s="15">
        <v>98.039255696126233</v>
      </c>
      <c r="AY87" s="15">
        <v>66.985036310851896</v>
      </c>
      <c r="AZ87" s="15">
        <v>23.540351462793925</v>
      </c>
      <c r="BA87" s="15">
        <v>7.9607780278159428</v>
      </c>
      <c r="BB87" s="15">
        <v>9.560507166810714</v>
      </c>
      <c r="BC87" s="15">
        <v>41.817156132274171</v>
      </c>
      <c r="BD87" s="15">
        <v>25.85646878276069</v>
      </c>
      <c r="BE87" s="15">
        <v>47.826009270042398</v>
      </c>
      <c r="BF87" s="15">
        <v>85.729130244223128</v>
      </c>
      <c r="BG87" s="15">
        <v>46.966198365218069</v>
      </c>
      <c r="BH87" s="15">
        <v>132.34666658370926</v>
      </c>
      <c r="BI87" s="15">
        <v>36.679275681709647</v>
      </c>
      <c r="BJ87" s="15">
        <v>77.516978743915146</v>
      </c>
      <c r="BK87" s="15">
        <v>63.502214568027483</v>
      </c>
      <c r="BL87" s="15">
        <v>50.22065166613784</v>
      </c>
      <c r="BM87" s="15">
        <v>62.734740796517059</v>
      </c>
      <c r="BN87" s="15">
        <v>70.998769193799532</v>
      </c>
      <c r="BP87" s="15">
        <v>40.031618713293412</v>
      </c>
      <c r="BQ87" s="15">
        <v>69.685803114169488</v>
      </c>
      <c r="BR87" s="15">
        <v>19.114628831751162</v>
      </c>
      <c r="BS87" s="15">
        <v>41.346235243626552</v>
      </c>
      <c r="BT87" s="15">
        <v>45.721201230023176</v>
      </c>
      <c r="BU87" s="15">
        <v>45.37861562233703</v>
      </c>
      <c r="BV87" s="15">
        <v>78.325258959624989</v>
      </c>
      <c r="BW87" s="15">
        <v>52.922709051269422</v>
      </c>
      <c r="BX87" s="15">
        <v>71.801380339614866</v>
      </c>
      <c r="BY87" s="15">
        <v>86.016813293820533</v>
      </c>
      <c r="BZ87" s="15">
        <v>67.710573721939781</v>
      </c>
      <c r="CA87" s="15">
        <v>27.271338054482754</v>
      </c>
      <c r="CB87" s="15">
        <v>63.325809922172496</v>
      </c>
      <c r="CC87" s="15">
        <v>44.669944144842532</v>
      </c>
      <c r="CD87" s="15">
        <v>39.440715776866547</v>
      </c>
      <c r="CE87" s="15">
        <v>140.09892038148305</v>
      </c>
      <c r="CF87" s="15">
        <v>53.699399557205744</v>
      </c>
      <c r="CG87" s="15">
        <v>33.517942590240906</v>
      </c>
      <c r="CH87" s="15">
        <v>19.743909920460688</v>
      </c>
      <c r="CI87" s="15">
        <v>57.027959973327803</v>
      </c>
      <c r="CJ87" s="15">
        <v>23.248129789993683</v>
      </c>
      <c r="CK87" s="15">
        <v>39.874671969685323</v>
      </c>
      <c r="CL87" s="15">
        <v>54.992107594554497</v>
      </c>
      <c r="CM87" s="15">
        <v>15.584309333073607</v>
      </c>
      <c r="CN87" s="15">
        <v>4.6665031382788387</v>
      </c>
      <c r="CO87" s="15">
        <v>98.39977544066538</v>
      </c>
      <c r="CP87" s="15">
        <v>46.481210189250312</v>
      </c>
      <c r="CQ87" s="15">
        <v>30.623906748448196</v>
      </c>
      <c r="CR87" s="15">
        <v>33.285521208556993</v>
      </c>
      <c r="CS87" s="15">
        <v>82.380988994209588</v>
      </c>
      <c r="CT87" s="15">
        <v>15.591024718057076</v>
      </c>
      <c r="CU87" s="15">
        <v>45.537712634188239</v>
      </c>
      <c r="CV87" s="37"/>
      <c r="CW87" s="15">
        <v>6.7430204098464612</v>
      </c>
      <c r="CX87" s="15">
        <v>40.668369966407255</v>
      </c>
      <c r="CY87" s="15">
        <v>44.838147197152651</v>
      </c>
      <c r="CZ87" s="15">
        <v>31.572280850133701</v>
      </c>
      <c r="DA87" s="15">
        <v>7.0903302274810418</v>
      </c>
      <c r="DB87" s="15">
        <v>29.066659585548287</v>
      </c>
      <c r="DC87" s="15">
        <v>1.6973091060335703</v>
      </c>
      <c r="DD87" s="15">
        <v>3.777156050242632</v>
      </c>
      <c r="DE87" s="15">
        <v>130.63907557891201</v>
      </c>
      <c r="DF87" s="15">
        <v>12.538136074203143</v>
      </c>
      <c r="DG87" s="15">
        <v>5.8182168110038059</v>
      </c>
      <c r="DH87" s="15">
        <v>8.0449936231206962</v>
      </c>
      <c r="DI87" s="15">
        <v>11.412613113441735</v>
      </c>
      <c r="DJ87" s="15">
        <v>4.0642580624512039</v>
      </c>
      <c r="DK87" s="15">
        <v>69.426713075479924</v>
      </c>
      <c r="DL87" s="15">
        <v>8.2434661915988006</v>
      </c>
      <c r="DM87" s="15">
        <v>39.435887232665131</v>
      </c>
      <c r="DN87" s="15">
        <v>16.464561540045022</v>
      </c>
      <c r="DO87" s="15">
        <v>2.6378118867761904</v>
      </c>
      <c r="DP87" s="15">
        <v>0.65844542173523934</v>
      </c>
      <c r="DQ87" s="15">
        <v>10.985533742035063</v>
      </c>
      <c r="DR87" s="15">
        <v>11.131520136740029</v>
      </c>
      <c r="DS87" s="15">
        <v>23.876816502873901</v>
      </c>
      <c r="DT87" s="15">
        <v>14.936662099004112</v>
      </c>
      <c r="DU87" s="15">
        <v>6.1707668801121613</v>
      </c>
      <c r="DV87" s="15">
        <v>188.83642737802808</v>
      </c>
      <c r="DW87" s="15">
        <v>30.168119084233368</v>
      </c>
      <c r="DX87" s="15">
        <v>41.489904279475013</v>
      </c>
      <c r="DY87" s="15">
        <v>25.284395935993135</v>
      </c>
      <c r="DZ87" s="15">
        <v>30.23105229131178</v>
      </c>
      <c r="EA87" s="15">
        <v>36.37231862085482</v>
      </c>
      <c r="EB87" s="15">
        <v>4.2075896086520368</v>
      </c>
      <c r="ED87" s="16">
        <v>42248</v>
      </c>
      <c r="EE87" s="15">
        <v>34.426435744431359</v>
      </c>
      <c r="EF87" s="15">
        <v>99.444938477127977</v>
      </c>
      <c r="EG87" s="15">
        <v>43.38499745332588</v>
      </c>
      <c r="EH87" s="15">
        <v>29.492765390841818</v>
      </c>
      <c r="EI87" s="15">
        <v>206.74913706572701</v>
      </c>
      <c r="EK87" s="16">
        <v>42248</v>
      </c>
      <c r="EL87" s="15">
        <v>8.8378744555931377</v>
      </c>
      <c r="EM87" s="15">
        <v>25.637166626802255</v>
      </c>
      <c r="EN87" s="15">
        <v>11.23341857393741</v>
      </c>
      <c r="EO87" s="15">
        <v>7.6046537367781246</v>
      </c>
      <c r="EP87" s="15">
        <v>53.313113393110932</v>
      </c>
    </row>
    <row r="88" spans="1:147">
      <c r="A88" s="12" t="s">
        <v>153</v>
      </c>
      <c r="B88" s="15">
        <v>6.3275636577486791</v>
      </c>
      <c r="C88" s="15">
        <v>27.963785237867853</v>
      </c>
      <c r="D88" s="15">
        <v>41.261338534448576</v>
      </c>
      <c r="E88" s="15">
        <v>38.80710137441929</v>
      </c>
      <c r="F88" s="15">
        <v>26.869001680145942</v>
      </c>
      <c r="G88" s="15">
        <v>29.988359870263579</v>
      </c>
      <c r="H88" s="15">
        <v>7.1568641884431363</v>
      </c>
      <c r="I88" s="15">
        <v>6.2739476127581097</v>
      </c>
      <c r="J88" s="15">
        <v>67.085828176860076</v>
      </c>
      <c r="K88" s="15">
        <v>21.148880174131932</v>
      </c>
      <c r="L88" s="15">
        <v>33.730852979890713</v>
      </c>
      <c r="M88" s="15">
        <v>16.796648540288547</v>
      </c>
      <c r="N88" s="15">
        <v>40.191296679442395</v>
      </c>
      <c r="O88" s="15">
        <v>8.957827479472547</v>
      </c>
      <c r="P88" s="15">
        <v>83.113464707671866</v>
      </c>
      <c r="Q88" s="15">
        <v>31.740029155816551</v>
      </c>
      <c r="R88" s="15">
        <v>69.741643803725083</v>
      </c>
      <c r="S88" s="15">
        <v>14.626518127474863</v>
      </c>
      <c r="T88" s="15">
        <v>7.5828871922034704</v>
      </c>
      <c r="U88" s="15">
        <v>2.3359070371524142</v>
      </c>
      <c r="V88" s="15">
        <v>13.872539546290618</v>
      </c>
      <c r="W88" s="15">
        <v>13.318111713880466</v>
      </c>
      <c r="X88" s="15">
        <v>36.004385002120216</v>
      </c>
      <c r="Y88" s="15">
        <v>15.964986225331669</v>
      </c>
      <c r="Z88" s="15">
        <v>14.317715047770278</v>
      </c>
      <c r="AA88" s="15">
        <v>64.655759756718766</v>
      </c>
      <c r="AB88" s="15">
        <v>37.689731231478156</v>
      </c>
      <c r="AC88" s="15">
        <v>81.598183284000854</v>
      </c>
      <c r="AD88" s="15">
        <v>18.193521578892312</v>
      </c>
      <c r="AE88" s="15">
        <v>8.7938059203115451</v>
      </c>
      <c r="AF88" s="15">
        <v>24.321241679143657</v>
      </c>
      <c r="AG88" s="15">
        <v>20.997459663172563</v>
      </c>
      <c r="AI88" s="15">
        <v>14.83558375030225</v>
      </c>
      <c r="AJ88" s="15">
        <v>53.867624050020453</v>
      </c>
      <c r="AK88" s="15">
        <v>104.05929653172467</v>
      </c>
      <c r="AL88" s="15">
        <v>158.27088361581525</v>
      </c>
      <c r="AM88" s="15">
        <v>41.10307943908974</v>
      </c>
      <c r="AN88" s="15">
        <v>56.750151014684647</v>
      </c>
      <c r="AO88" s="15">
        <v>19.162322485675372</v>
      </c>
      <c r="AP88" s="15">
        <v>19.807901867641355</v>
      </c>
      <c r="AQ88" s="15">
        <v>230.05141184515566</v>
      </c>
      <c r="AR88" s="15">
        <v>73.577549777832047</v>
      </c>
      <c r="AS88" s="15">
        <v>67.907621289540231</v>
      </c>
      <c r="AT88" s="15">
        <v>26.456298346686637</v>
      </c>
      <c r="AU88" s="15">
        <v>68.685768069735104</v>
      </c>
      <c r="AV88" s="15">
        <v>23.27319301031606</v>
      </c>
      <c r="AW88" s="15">
        <v>97.754116897476038</v>
      </c>
      <c r="AX88" s="15">
        <v>99.602412479406908</v>
      </c>
      <c r="AY88" s="15">
        <v>66.570626734900046</v>
      </c>
      <c r="AZ88" s="15">
        <v>23.557212950112913</v>
      </c>
      <c r="BA88" s="15">
        <v>7.6669514913588337</v>
      </c>
      <c r="BB88" s="15">
        <v>10.103848503084839</v>
      </c>
      <c r="BC88" s="15">
        <v>42.679647861025956</v>
      </c>
      <c r="BD88" s="15">
        <v>27.970136955763124</v>
      </c>
      <c r="BE88" s="15">
        <v>47.410586962046949</v>
      </c>
      <c r="BF88" s="15">
        <v>87.806307341795915</v>
      </c>
      <c r="BG88" s="15">
        <v>50.735618682273135</v>
      </c>
      <c r="BH88" s="15">
        <v>136.86151253494853</v>
      </c>
      <c r="BI88" s="15">
        <v>38.134085898163519</v>
      </c>
      <c r="BJ88" s="15">
        <v>77.723036669024154</v>
      </c>
      <c r="BK88" s="15">
        <v>61.252550861179728</v>
      </c>
      <c r="BL88" s="15">
        <v>48.892736796369604</v>
      </c>
      <c r="BM88" s="15">
        <v>66.218280194633749</v>
      </c>
      <c r="BN88" s="15">
        <v>72.981947374397635</v>
      </c>
      <c r="BP88" s="15">
        <v>47.866339169216182</v>
      </c>
      <c r="BQ88" s="15">
        <v>71.729682858980809</v>
      </c>
      <c r="BR88" s="15">
        <v>19.716742922048272</v>
      </c>
      <c r="BS88" s="15">
        <v>41.683693392921789</v>
      </c>
      <c r="BT88" s="15">
        <v>44.409395893087044</v>
      </c>
      <c r="BU88" s="15">
        <v>44.779950957521748</v>
      </c>
      <c r="BV88" s="15">
        <v>79.428818549871181</v>
      </c>
      <c r="BW88" s="15">
        <v>53.895478341986077</v>
      </c>
      <c r="BX88" s="15">
        <v>73.756817385793141</v>
      </c>
      <c r="BY88" s="15">
        <v>82.459986730239578</v>
      </c>
      <c r="BZ88" s="15">
        <v>68.359488499727348</v>
      </c>
      <c r="CA88" s="15">
        <v>27.499070615070217</v>
      </c>
      <c r="CB88" s="15">
        <v>62.877844859749679</v>
      </c>
      <c r="CC88" s="15">
        <v>45.831721578189963</v>
      </c>
      <c r="CD88" s="15">
        <v>37.99538292773719</v>
      </c>
      <c r="CE88" s="15">
        <v>140.84072912791626</v>
      </c>
      <c r="CF88" s="15">
        <v>53.574478244873788</v>
      </c>
      <c r="CG88" s="15">
        <v>33.623434210139692</v>
      </c>
      <c r="CH88" s="15">
        <v>20.328344666341593</v>
      </c>
      <c r="CI88" s="15">
        <v>57.020695930220619</v>
      </c>
      <c r="CJ88" s="15">
        <v>23.977437155119556</v>
      </c>
      <c r="CK88" s="15">
        <v>39.639948141723586</v>
      </c>
      <c r="CL88" s="15">
        <v>54.329079241713963</v>
      </c>
      <c r="CM88" s="15">
        <v>16.383454511098567</v>
      </c>
      <c r="CN88" s="15">
        <v>5.7982166795121932</v>
      </c>
      <c r="CO88" s="15">
        <v>99.494124490103886</v>
      </c>
      <c r="CP88" s="15">
        <v>47.175472816754834</v>
      </c>
      <c r="CQ88" s="15">
        <v>32.117040225619711</v>
      </c>
      <c r="CR88" s="15">
        <v>30.866071290404893</v>
      </c>
      <c r="CS88" s="15">
        <v>79.061866370570627</v>
      </c>
      <c r="CT88" s="15">
        <v>16.104442006241925</v>
      </c>
      <c r="CU88" s="15">
        <v>46.1160058813524</v>
      </c>
      <c r="CV88" s="37"/>
      <c r="CW88" s="15">
        <v>5.3743358265243746</v>
      </c>
      <c r="CX88" s="15">
        <v>40.405204076612463</v>
      </c>
      <c r="CY88" s="15">
        <v>43.887887248627642</v>
      </c>
      <c r="CZ88" s="15">
        <v>32.543477169134661</v>
      </c>
      <c r="DA88" s="15">
        <v>7.2057498029830036</v>
      </c>
      <c r="DB88" s="15">
        <v>30.825005004996349</v>
      </c>
      <c r="DC88" s="15">
        <v>2.1212196183805667</v>
      </c>
      <c r="DD88" s="15">
        <v>3.9218304394591272</v>
      </c>
      <c r="DE88" s="15">
        <v>144.53645512746635</v>
      </c>
      <c r="DF88" s="15">
        <v>11.629558784612582</v>
      </c>
      <c r="DG88" s="15">
        <v>5.8309610856731435</v>
      </c>
      <c r="DH88" s="15">
        <v>7.6620105655807542</v>
      </c>
      <c r="DI88" s="15">
        <v>11.387943936267048</v>
      </c>
      <c r="DJ88" s="15">
        <v>4.0997328155283963</v>
      </c>
      <c r="DK88" s="15">
        <v>68.773924615161548</v>
      </c>
      <c r="DL88" s="15">
        <v>7.8109882353722693</v>
      </c>
      <c r="DM88" s="15">
        <v>37.058495550074298</v>
      </c>
      <c r="DN88" s="15">
        <v>16.095596555880924</v>
      </c>
      <c r="DO88" s="15">
        <v>2.3333151210897762</v>
      </c>
      <c r="DP88" s="15">
        <v>1.0122746290233318</v>
      </c>
      <c r="DQ88" s="15">
        <v>11.593821273329247</v>
      </c>
      <c r="DR88" s="15">
        <v>11.247609526096877</v>
      </c>
      <c r="DS88" s="15">
        <v>22.688599671802152</v>
      </c>
      <c r="DT88" s="15">
        <v>15.916120183373391</v>
      </c>
      <c r="DU88" s="15">
        <v>4.8944421223771801</v>
      </c>
      <c r="DV88" s="15">
        <v>190.60581009028107</v>
      </c>
      <c r="DW88" s="15">
        <v>31.884553084256606</v>
      </c>
      <c r="DX88" s="15">
        <v>40.574791895240509</v>
      </c>
      <c r="DY88" s="15">
        <v>23.359563705660129</v>
      </c>
      <c r="DZ88" s="15">
        <v>32.562304882366192</v>
      </c>
      <c r="EA88" s="15">
        <v>41.736295794125162</v>
      </c>
      <c r="EB88" s="15">
        <v>4.2522393008487427</v>
      </c>
      <c r="ED88" s="16">
        <v>42339</v>
      </c>
      <c r="EE88" s="15">
        <v>34.805717513833471</v>
      </c>
      <c r="EF88" s="15">
        <v>101.49542287964904</v>
      </c>
      <c r="EG88" s="15">
        <v>43.835466094289309</v>
      </c>
      <c r="EH88" s="15">
        <v>29.979888344363118</v>
      </c>
      <c r="EI88" s="15">
        <v>210.11649483213495</v>
      </c>
      <c r="EK88" s="16">
        <v>42339</v>
      </c>
      <c r="EL88" s="15">
        <v>8.9876512481995938</v>
      </c>
      <c r="EM88" s="15">
        <v>26.170941032317721</v>
      </c>
      <c r="EN88" s="15">
        <v>11.440039410373013</v>
      </c>
      <c r="EO88" s="15">
        <v>7.7783488199333481</v>
      </c>
      <c r="EP88" s="15">
        <v>54.376980510823671</v>
      </c>
    </row>
    <row r="89" spans="1:147">
      <c r="A89" s="12" t="s">
        <v>154</v>
      </c>
      <c r="B89" s="15">
        <v>6.0332422487142079</v>
      </c>
      <c r="C89" s="15">
        <v>27.849066438478193</v>
      </c>
      <c r="D89" s="15">
        <v>41.493485513621259</v>
      </c>
      <c r="E89" s="15">
        <v>39.948421029628342</v>
      </c>
      <c r="F89" s="15">
        <v>26.710269525125884</v>
      </c>
      <c r="G89" s="15">
        <v>29.912960870904794</v>
      </c>
      <c r="H89" s="15">
        <v>7.2570832734071624</v>
      </c>
      <c r="I89" s="15">
        <v>6.5461517108263685</v>
      </c>
      <c r="J89" s="15">
        <v>66.551054085502003</v>
      </c>
      <c r="K89" s="15">
        <v>20.711606500423624</v>
      </c>
      <c r="L89" s="15">
        <v>32.870382263908475</v>
      </c>
      <c r="M89" s="15">
        <v>16.877864563079427</v>
      </c>
      <c r="N89" s="15">
        <v>40.312882018105824</v>
      </c>
      <c r="O89" s="15">
        <v>8.8506112328182347</v>
      </c>
      <c r="P89" s="15">
        <v>83.379582856981031</v>
      </c>
      <c r="Q89" s="15">
        <v>32.062405749907583</v>
      </c>
      <c r="R89" s="15">
        <v>69.555512242987973</v>
      </c>
      <c r="S89" s="15">
        <v>15.729461930130453</v>
      </c>
      <c r="T89" s="15">
        <v>6.933307727508323</v>
      </c>
      <c r="U89" s="15">
        <v>2.3290542690360607</v>
      </c>
      <c r="V89" s="15">
        <v>13.762926516033231</v>
      </c>
      <c r="W89" s="15">
        <v>13.270433617813989</v>
      </c>
      <c r="X89" s="15">
        <v>35.913692318249744</v>
      </c>
      <c r="Y89" s="15">
        <v>15.655407792394422</v>
      </c>
      <c r="Z89" s="15">
        <v>15.226870919115074</v>
      </c>
      <c r="AA89" s="15">
        <v>64.058531780927922</v>
      </c>
      <c r="AB89" s="15">
        <v>37.485365909498583</v>
      </c>
      <c r="AC89" s="15">
        <v>80.854439491653409</v>
      </c>
      <c r="AD89" s="15">
        <v>17.949782220585888</v>
      </c>
      <c r="AE89" s="15">
        <v>8.553725582742663</v>
      </c>
      <c r="AF89" s="15">
        <v>25.018051132717879</v>
      </c>
      <c r="AG89" s="15">
        <v>21.311875028735276</v>
      </c>
      <c r="AI89" s="15">
        <v>14.948845110869803</v>
      </c>
      <c r="AJ89" s="15">
        <v>50.920381518058264</v>
      </c>
      <c r="AK89" s="15">
        <v>101.80316214630555</v>
      </c>
      <c r="AL89" s="15">
        <v>161.90098471670203</v>
      </c>
      <c r="AM89" s="15">
        <v>40.265995072015009</v>
      </c>
      <c r="AN89" s="15">
        <v>56.037751189620352</v>
      </c>
      <c r="AO89" s="15">
        <v>20.238193430030204</v>
      </c>
      <c r="AP89" s="15">
        <v>18.175886639236023</v>
      </c>
      <c r="AQ89" s="15">
        <v>228.95975159432814</v>
      </c>
      <c r="AR89" s="15">
        <v>73.05312709772916</v>
      </c>
      <c r="AS89" s="15">
        <v>64.540063650020599</v>
      </c>
      <c r="AT89" s="15">
        <v>25.343625436968402</v>
      </c>
      <c r="AU89" s="15">
        <v>68.065113738998932</v>
      </c>
      <c r="AV89" s="15">
        <v>22.555494120121516</v>
      </c>
      <c r="AW89" s="15">
        <v>97.46582858471568</v>
      </c>
      <c r="AX89" s="15">
        <v>100.1152414241576</v>
      </c>
      <c r="AY89" s="15">
        <v>65.173979302940225</v>
      </c>
      <c r="AZ89" s="15">
        <v>24.754892317482565</v>
      </c>
      <c r="BA89" s="15">
        <v>8.4465138445961703</v>
      </c>
      <c r="BB89" s="15">
        <v>10.036451094561452</v>
      </c>
      <c r="BC89" s="15">
        <v>41.532345912429257</v>
      </c>
      <c r="BD89" s="15">
        <v>27.055797422781158</v>
      </c>
      <c r="BE89" s="15">
        <v>48.066798824436923</v>
      </c>
      <c r="BF89" s="15">
        <v>86.881054314438146</v>
      </c>
      <c r="BG89" s="15">
        <v>53.0179438517983</v>
      </c>
      <c r="BH89" s="15">
        <v>136.54789123782055</v>
      </c>
      <c r="BI89" s="15">
        <v>38.895195350521341</v>
      </c>
      <c r="BJ89" s="15">
        <v>80.270097860220289</v>
      </c>
      <c r="BK89" s="15">
        <v>60.79084840190896</v>
      </c>
      <c r="BL89" s="15">
        <v>48.730178840738525</v>
      </c>
      <c r="BM89" s="15">
        <v>67.508218496865425</v>
      </c>
      <c r="BN89" s="15">
        <v>74.852345033471508</v>
      </c>
      <c r="BP89" s="15">
        <v>55.605815137130833</v>
      </c>
      <c r="BQ89" s="15">
        <v>72.579598281433476</v>
      </c>
      <c r="BR89" s="15">
        <v>20.651206987664246</v>
      </c>
      <c r="BS89" s="15">
        <v>43.608691125066294</v>
      </c>
      <c r="BT89" s="15">
        <v>46.039164293842703</v>
      </c>
      <c r="BU89" s="15">
        <v>44.839165896408893</v>
      </c>
      <c r="BV89" s="15">
        <v>81.773901553286365</v>
      </c>
      <c r="BW89" s="15">
        <v>54.426563793107917</v>
      </c>
      <c r="BX89" s="15">
        <v>73.511188020649712</v>
      </c>
      <c r="BY89" s="15">
        <v>84.533124429666017</v>
      </c>
      <c r="BZ89" s="15">
        <v>68.53278417539866</v>
      </c>
      <c r="CA89" s="15">
        <v>27.434523878399826</v>
      </c>
      <c r="CB89" s="15">
        <v>62.66621857211873</v>
      </c>
      <c r="CC89" s="15">
        <v>46.942313883092318</v>
      </c>
      <c r="CD89" s="15">
        <v>39.934082280886635</v>
      </c>
      <c r="CE89" s="15">
        <v>142.24213055878315</v>
      </c>
      <c r="CF89" s="15">
        <v>52.66442300098965</v>
      </c>
      <c r="CG89" s="15">
        <v>35.68981736456638</v>
      </c>
      <c r="CH89" s="15">
        <v>21.286866903979586</v>
      </c>
      <c r="CI89" s="15">
        <v>58.009349647491092</v>
      </c>
      <c r="CJ89" s="15">
        <v>24.104386563390452</v>
      </c>
      <c r="CK89" s="15">
        <v>39.205177897336284</v>
      </c>
      <c r="CL89" s="15">
        <v>55.126136429601097</v>
      </c>
      <c r="CM89" s="15">
        <v>15.905106910406026</v>
      </c>
      <c r="CN89" s="15">
        <v>7.7838645647775095</v>
      </c>
      <c r="CO89" s="15">
        <v>102.23738670606305</v>
      </c>
      <c r="CP89" s="15">
        <v>46.731643843746262</v>
      </c>
      <c r="CQ89" s="15">
        <v>31.88550648273544</v>
      </c>
      <c r="CR89" s="15">
        <v>30.172879259864249</v>
      </c>
      <c r="CS89" s="15">
        <v>82.713406333435046</v>
      </c>
      <c r="CT89" s="15">
        <v>16.951614031796787</v>
      </c>
      <c r="CU89" s="15">
        <v>46.809481028072774</v>
      </c>
      <c r="CV89" s="37"/>
      <c r="CW89" s="15">
        <v>8.5565464053998781</v>
      </c>
      <c r="CX89" s="15">
        <v>39.199138313241001</v>
      </c>
      <c r="CY89" s="15">
        <v>43.23983216919072</v>
      </c>
      <c r="CZ89" s="15">
        <v>33.677167077641975</v>
      </c>
      <c r="DA89" s="15">
        <v>6.8028039231143973</v>
      </c>
      <c r="DB89" s="15">
        <v>32.819656978535484</v>
      </c>
      <c r="DC89" s="15">
        <v>3.3155960901049908</v>
      </c>
      <c r="DD89" s="15">
        <v>3.0295129269931542</v>
      </c>
      <c r="DE89" s="15">
        <v>134.71032440757858</v>
      </c>
      <c r="DF89" s="15">
        <v>11.165844250394889</v>
      </c>
      <c r="DG89" s="15">
        <v>5.5766734804641249</v>
      </c>
      <c r="DH89" s="15">
        <v>8.4340858700810184</v>
      </c>
      <c r="DI89" s="15">
        <v>11.651527534456662</v>
      </c>
      <c r="DJ89" s="15">
        <v>3.6632910442593776</v>
      </c>
      <c r="DK89" s="15">
        <v>69.622174491762522</v>
      </c>
      <c r="DL89" s="15">
        <v>7.6065274011038344</v>
      </c>
      <c r="DM89" s="15">
        <v>34.303269202076095</v>
      </c>
      <c r="DN89" s="15">
        <v>16.533296844807722</v>
      </c>
      <c r="DO89" s="15">
        <v>2.194345856336966</v>
      </c>
      <c r="DP89" s="15">
        <v>0.746545409756458</v>
      </c>
      <c r="DQ89" s="15">
        <v>10.981096400048159</v>
      </c>
      <c r="DR89" s="15">
        <v>10.415812963681756</v>
      </c>
      <c r="DS89" s="15">
        <v>22.429094624544934</v>
      </c>
      <c r="DT89" s="15">
        <v>14.558002479543017</v>
      </c>
      <c r="DU89" s="15">
        <v>5.0481487876664435</v>
      </c>
      <c r="DV89" s="15">
        <v>179.04815663901883</v>
      </c>
      <c r="DW89" s="15">
        <v>29.638128590897406</v>
      </c>
      <c r="DX89" s="15">
        <v>44.258339566114223</v>
      </c>
      <c r="DY89" s="15">
        <v>22.680231609986464</v>
      </c>
      <c r="DZ89" s="15">
        <v>31.148048384530604</v>
      </c>
      <c r="EA89" s="15">
        <v>40.401924257447106</v>
      </c>
      <c r="EB89" s="15">
        <v>4.12173877976391</v>
      </c>
      <c r="ED89" s="16">
        <v>42430</v>
      </c>
      <c r="EE89" s="15">
        <v>35.225440142372406</v>
      </c>
      <c r="EF89" s="15">
        <v>102.54312086635673</v>
      </c>
      <c r="EG89" s="15">
        <v>45.138160626732358</v>
      </c>
      <c r="EH89" s="15">
        <v>30.138711785030964</v>
      </c>
      <c r="EI89" s="15">
        <v>213.04543342049249</v>
      </c>
      <c r="EK89" s="16">
        <v>42430</v>
      </c>
      <c r="EL89" s="15">
        <v>9.3913041775676209</v>
      </c>
      <c r="EM89" s="15">
        <v>27.192305330350017</v>
      </c>
      <c r="EN89" s="15">
        <v>12.09539451023519</v>
      </c>
      <c r="EO89" s="15">
        <v>8.0873704014701193</v>
      </c>
      <c r="EP89" s="15">
        <v>56.766374419622942</v>
      </c>
    </row>
    <row r="90" spans="1:147">
      <c r="A90" s="12" t="s">
        <v>155</v>
      </c>
      <c r="B90" s="15">
        <v>5.8446100588873113</v>
      </c>
      <c r="C90" s="15">
        <v>27.71254272657054</v>
      </c>
      <c r="D90" s="15">
        <v>41.919307039772967</v>
      </c>
      <c r="E90" s="15">
        <v>41.587511613085645</v>
      </c>
      <c r="F90" s="15">
        <v>26.669639848596791</v>
      </c>
      <c r="G90" s="15">
        <v>30.196196854137828</v>
      </c>
      <c r="H90" s="15">
        <v>7.2583889102273131</v>
      </c>
      <c r="I90" s="15">
        <v>6.7872308792824407</v>
      </c>
      <c r="J90" s="15">
        <v>66.398012887007368</v>
      </c>
      <c r="K90" s="15">
        <v>20.281702279141854</v>
      </c>
      <c r="L90" s="15">
        <v>33.340815161942977</v>
      </c>
      <c r="M90" s="15">
        <v>16.821584168030576</v>
      </c>
      <c r="N90" s="15">
        <v>40.728583445869212</v>
      </c>
      <c r="O90" s="15">
        <v>8.0768935340525267</v>
      </c>
      <c r="P90" s="15">
        <v>84.362870443991739</v>
      </c>
      <c r="Q90" s="15">
        <v>32.448953359239397</v>
      </c>
      <c r="R90" s="15">
        <v>69.55716175476573</v>
      </c>
      <c r="S90" s="15">
        <v>15.310411560613423</v>
      </c>
      <c r="T90" s="15">
        <v>9.0997402486976817</v>
      </c>
      <c r="U90" s="15">
        <v>2.2780440677362339</v>
      </c>
      <c r="V90" s="15">
        <v>13.861960764506541</v>
      </c>
      <c r="W90" s="15">
        <v>13.441148519327692</v>
      </c>
      <c r="X90" s="15">
        <v>36.488749060870852</v>
      </c>
      <c r="Y90" s="15">
        <v>15.626986059138515</v>
      </c>
      <c r="Z90" s="15">
        <v>15.573237857397686</v>
      </c>
      <c r="AA90" s="15">
        <v>64.429151403895546</v>
      </c>
      <c r="AB90" s="15">
        <v>36.224739180824102</v>
      </c>
      <c r="AC90" s="15">
        <v>80.358368956593225</v>
      </c>
      <c r="AD90" s="15">
        <v>17.89942289885974</v>
      </c>
      <c r="AE90" s="15">
        <v>7.7142000068007031</v>
      </c>
      <c r="AF90" s="15">
        <v>25.682795323298084</v>
      </c>
      <c r="AG90" s="15">
        <v>21.719626741695507</v>
      </c>
      <c r="AI90" s="15">
        <v>14.50210723653797</v>
      </c>
      <c r="AJ90" s="15">
        <v>47.92176522638178</v>
      </c>
      <c r="AK90" s="15">
        <v>100.52385784919103</v>
      </c>
      <c r="AL90" s="15">
        <v>160.79132940096673</v>
      </c>
      <c r="AM90" s="15">
        <v>39.552933766484138</v>
      </c>
      <c r="AN90" s="15">
        <v>56.159410552387065</v>
      </c>
      <c r="AO90" s="15">
        <v>21.165945896218442</v>
      </c>
      <c r="AP90" s="15">
        <v>17.902410987538943</v>
      </c>
      <c r="AQ90" s="15">
        <v>234.04954728814164</v>
      </c>
      <c r="AR90" s="15">
        <v>74.121253239486336</v>
      </c>
      <c r="AS90" s="15">
        <v>62.346147208818699</v>
      </c>
      <c r="AT90" s="15">
        <v>25.765481681427318</v>
      </c>
      <c r="AU90" s="15">
        <v>69.205941894047385</v>
      </c>
      <c r="AV90" s="15">
        <v>22.884726080771888</v>
      </c>
      <c r="AW90" s="15">
        <v>96.908742219441166</v>
      </c>
      <c r="AX90" s="15">
        <v>101.54916996409973</v>
      </c>
      <c r="AY90" s="15">
        <v>64.813289708852196</v>
      </c>
      <c r="AZ90" s="15">
        <v>24.797647004171726</v>
      </c>
      <c r="BA90" s="15">
        <v>9.8280105913237854</v>
      </c>
      <c r="BB90" s="15">
        <v>10.399005023305534</v>
      </c>
      <c r="BC90" s="15">
        <v>41.293957347855525</v>
      </c>
      <c r="BD90" s="15">
        <v>27.395287471115271</v>
      </c>
      <c r="BE90" s="15">
        <v>48.458463776275558</v>
      </c>
      <c r="BF90" s="15">
        <v>84.62874247230296</v>
      </c>
      <c r="BG90" s="15">
        <v>56.122139544365723</v>
      </c>
      <c r="BH90" s="15">
        <v>138.33216446817568</v>
      </c>
      <c r="BI90" s="15">
        <v>38.260518932020126</v>
      </c>
      <c r="BJ90" s="15">
        <v>80.233583771642827</v>
      </c>
      <c r="BK90" s="15">
        <v>61.72412709352102</v>
      </c>
      <c r="BL90" s="15">
        <v>44.174462558172792</v>
      </c>
      <c r="BM90" s="15">
        <v>68.570319771558886</v>
      </c>
      <c r="BN90" s="15">
        <v>76.531895542321209</v>
      </c>
      <c r="BP90" s="15">
        <v>53.871769065709088</v>
      </c>
      <c r="BQ90" s="15">
        <v>73.270499356220853</v>
      </c>
      <c r="BR90" s="15">
        <v>22.120330507579158</v>
      </c>
      <c r="BS90" s="15">
        <v>45.3715107446288</v>
      </c>
      <c r="BT90" s="15">
        <v>45.93022172834835</v>
      </c>
      <c r="BU90" s="15">
        <v>43.811957611338805</v>
      </c>
      <c r="BV90" s="15">
        <v>83.470459862425386</v>
      </c>
      <c r="BW90" s="15">
        <v>55.504356840968669</v>
      </c>
      <c r="BX90" s="15">
        <v>73.720135117772401</v>
      </c>
      <c r="BY90" s="15">
        <v>82.043887646232406</v>
      </c>
      <c r="BZ90" s="15">
        <v>68.638597045970513</v>
      </c>
      <c r="CA90" s="15">
        <v>28.120956931451008</v>
      </c>
      <c r="CB90" s="15">
        <v>62.775463269206611</v>
      </c>
      <c r="CC90" s="15">
        <v>48.31855554589837</v>
      </c>
      <c r="CD90" s="15">
        <v>40.205517316007132</v>
      </c>
      <c r="CE90" s="15">
        <v>143.92851507022252</v>
      </c>
      <c r="CF90" s="15">
        <v>54.385048248178514</v>
      </c>
      <c r="CG90" s="15">
        <v>33.856848866047748</v>
      </c>
      <c r="CH90" s="15">
        <v>22.344829853616069</v>
      </c>
      <c r="CI90" s="15">
        <v>58.969444891639412</v>
      </c>
      <c r="CJ90" s="15">
        <v>24.252279582485606</v>
      </c>
      <c r="CK90" s="15">
        <v>38.613347108100328</v>
      </c>
      <c r="CL90" s="15">
        <v>56.759857895283176</v>
      </c>
      <c r="CM90" s="15">
        <v>15.7811169552655</v>
      </c>
      <c r="CN90" s="15">
        <v>9.7438119022136149</v>
      </c>
      <c r="CO90" s="15">
        <v>102.74790419217447</v>
      </c>
      <c r="CP90" s="15">
        <v>47.587565505527735</v>
      </c>
      <c r="CQ90" s="15">
        <v>30.973853697083044</v>
      </c>
      <c r="CR90" s="15">
        <v>30.844762237553081</v>
      </c>
      <c r="CS90" s="15">
        <v>77.709206614195679</v>
      </c>
      <c r="CT90" s="15">
        <v>17.764435519555498</v>
      </c>
      <c r="CU90" s="15">
        <v>47.269185822018812</v>
      </c>
      <c r="CV90" s="37"/>
      <c r="CW90" s="15">
        <v>8.6429374569134971</v>
      </c>
      <c r="CX90" s="15">
        <v>38.528119043375902</v>
      </c>
      <c r="CY90" s="15">
        <v>43.774673493989809</v>
      </c>
      <c r="CZ90" s="15">
        <v>35.644096154593178</v>
      </c>
      <c r="DA90" s="15">
        <v>6.3822397251296517</v>
      </c>
      <c r="DB90" s="15">
        <v>34.244289874381792</v>
      </c>
      <c r="DC90" s="15">
        <v>3.6089198164391214</v>
      </c>
      <c r="DD90" s="15">
        <v>2.7410780347335861</v>
      </c>
      <c r="DE90" s="15">
        <v>140.30167764177699</v>
      </c>
      <c r="DF90" s="15">
        <v>10.531104262664085</v>
      </c>
      <c r="DG90" s="15">
        <v>5.0816140804943153</v>
      </c>
      <c r="DH90" s="15">
        <v>8.4571160088083079</v>
      </c>
      <c r="DI90" s="15">
        <v>11.30408674347588</v>
      </c>
      <c r="DJ90" s="15">
        <v>3.5251605051232557</v>
      </c>
      <c r="DK90" s="15">
        <v>69.903904511430298</v>
      </c>
      <c r="DL90" s="15">
        <v>7.5987860482089316</v>
      </c>
      <c r="DM90" s="15">
        <v>33.834875872800637</v>
      </c>
      <c r="DN90" s="15">
        <v>16.701881166385807</v>
      </c>
      <c r="DO90" s="15">
        <v>2.8406430846493929</v>
      </c>
      <c r="DP90" s="15">
        <v>0.96031025781397816</v>
      </c>
      <c r="DQ90" s="15">
        <v>10.216978516523323</v>
      </c>
      <c r="DR90" s="15">
        <v>10.280134240695677</v>
      </c>
      <c r="DS90" s="15">
        <v>22.643341152723931</v>
      </c>
      <c r="DT90" s="15">
        <v>13.717531620424747</v>
      </c>
      <c r="DU90" s="15">
        <v>5.1052730492839311</v>
      </c>
      <c r="DV90" s="15">
        <v>176.44513261217614</v>
      </c>
      <c r="DW90" s="15">
        <v>29.22650089407357</v>
      </c>
      <c r="DX90" s="15">
        <v>42.742153413889447</v>
      </c>
      <c r="DY90" s="15">
        <v>22.983922066153589</v>
      </c>
      <c r="DZ90" s="15">
        <v>27.766956690237773</v>
      </c>
      <c r="EA90" s="15">
        <v>43.348854944786638</v>
      </c>
      <c r="EB90" s="15">
        <v>4.172557751787167</v>
      </c>
      <c r="ED90" s="16">
        <v>42522</v>
      </c>
      <c r="EE90" s="15">
        <v>36.006888020259048</v>
      </c>
      <c r="EF90" s="15">
        <v>101.82354279828044</v>
      </c>
      <c r="EG90" s="15">
        <v>46.010387228333109</v>
      </c>
      <c r="EH90" s="15">
        <v>30.910168716179143</v>
      </c>
      <c r="EI90" s="15">
        <v>214.75098676305174</v>
      </c>
      <c r="EK90" s="16">
        <v>42522</v>
      </c>
      <c r="EL90" s="15">
        <v>9.6442003363197237</v>
      </c>
      <c r="EM90" s="15">
        <v>27.067206363963621</v>
      </c>
      <c r="EN90" s="15">
        <v>12.476904337085518</v>
      </c>
      <c r="EO90" s="15">
        <v>8.3691001738131003</v>
      </c>
      <c r="EP90" s="15">
        <v>57.557411211181964</v>
      </c>
    </row>
    <row r="91" spans="1:147">
      <c r="A91" s="12" t="s">
        <v>156</v>
      </c>
      <c r="B91" s="15">
        <v>5.704802960704999</v>
      </c>
      <c r="C91" s="15">
        <v>27.691530443141673</v>
      </c>
      <c r="D91" s="15">
        <v>42.003562986431362</v>
      </c>
      <c r="E91" s="15">
        <v>43.165158948624949</v>
      </c>
      <c r="F91" s="15">
        <v>26.58738227977171</v>
      </c>
      <c r="G91" s="15">
        <v>30.623207874382448</v>
      </c>
      <c r="H91" s="15">
        <v>7.1239316239316235</v>
      </c>
      <c r="I91" s="15">
        <v>5.9748680361444171</v>
      </c>
      <c r="J91" s="15">
        <v>66.710817387682113</v>
      </c>
      <c r="K91" s="15">
        <v>20.119175852261161</v>
      </c>
      <c r="L91" s="15">
        <v>31.71541330429103</v>
      </c>
      <c r="M91" s="15">
        <v>16.714097704366523</v>
      </c>
      <c r="N91" s="15">
        <v>40.925660236994531</v>
      </c>
      <c r="O91" s="15">
        <v>7.9052960503747256</v>
      </c>
      <c r="P91" s="15">
        <v>85.663310803853918</v>
      </c>
      <c r="Q91" s="15">
        <v>32.735058653482035</v>
      </c>
      <c r="R91" s="15">
        <v>69.313094868822759</v>
      </c>
      <c r="S91" s="15">
        <v>15.657005149745865</v>
      </c>
      <c r="T91" s="15">
        <v>8.7574562780861935</v>
      </c>
      <c r="U91" s="15">
        <v>2.1787431034763429</v>
      </c>
      <c r="V91" s="15">
        <v>13.799077469099544</v>
      </c>
      <c r="W91" s="15">
        <v>13.690455828088281</v>
      </c>
      <c r="X91" s="15">
        <v>36.378753614724239</v>
      </c>
      <c r="Y91" s="15">
        <v>15.717278464115527</v>
      </c>
      <c r="Z91" s="15">
        <v>15.656624478026089</v>
      </c>
      <c r="AA91" s="15">
        <v>64.699188411178511</v>
      </c>
      <c r="AB91" s="15">
        <v>35.683604466711223</v>
      </c>
      <c r="AC91" s="15">
        <v>79.924739059342116</v>
      </c>
      <c r="AD91" s="15">
        <v>17.899168103104209</v>
      </c>
      <c r="AE91" s="15">
        <v>7.2836046437252149</v>
      </c>
      <c r="AF91" s="15">
        <v>25.958108911426152</v>
      </c>
      <c r="AG91" s="15">
        <v>21.988100447640559</v>
      </c>
      <c r="AI91" s="15">
        <v>14.74670978502642</v>
      </c>
      <c r="AJ91" s="15">
        <v>47.104841339849258</v>
      </c>
      <c r="AK91" s="15">
        <v>100.33018271080486</v>
      </c>
      <c r="AL91" s="15">
        <v>159.60438640712553</v>
      </c>
      <c r="AM91" s="15">
        <v>38.864783772428801</v>
      </c>
      <c r="AN91" s="15">
        <v>56.709705702605717</v>
      </c>
      <c r="AO91" s="15">
        <v>20.588306999358977</v>
      </c>
      <c r="AP91" s="15">
        <v>17.209787738123254</v>
      </c>
      <c r="AQ91" s="15">
        <v>234.75852294684907</v>
      </c>
      <c r="AR91" s="15">
        <v>69.693354978061294</v>
      </c>
      <c r="AS91" s="15">
        <v>58.590645775211314</v>
      </c>
      <c r="AT91" s="15">
        <v>25.589714884606341</v>
      </c>
      <c r="AU91" s="15">
        <v>68.81196172444379</v>
      </c>
      <c r="AV91" s="15">
        <v>23.927374449742231</v>
      </c>
      <c r="AW91" s="15">
        <v>95.612033406221116</v>
      </c>
      <c r="AX91" s="15">
        <v>102.35258447159143</v>
      </c>
      <c r="AY91" s="15">
        <v>65.745187990792289</v>
      </c>
      <c r="AZ91" s="15">
        <v>25.607559279132687</v>
      </c>
      <c r="BA91" s="15">
        <v>11.011623306785133</v>
      </c>
      <c r="BB91" s="15">
        <v>9.8858293015006531</v>
      </c>
      <c r="BC91" s="15">
        <v>41.617870236707702</v>
      </c>
      <c r="BD91" s="15">
        <v>27.43990963337907</v>
      </c>
      <c r="BE91" s="15">
        <v>47.859933886723375</v>
      </c>
      <c r="BF91" s="15">
        <v>84.672178632096987</v>
      </c>
      <c r="BG91" s="15">
        <v>55.696614140562303</v>
      </c>
      <c r="BH91" s="15">
        <v>138.2432771322045</v>
      </c>
      <c r="BI91" s="15">
        <v>38.655168193680794</v>
      </c>
      <c r="BJ91" s="15">
        <v>78.612290924016577</v>
      </c>
      <c r="BK91" s="15">
        <v>62.800969487271601</v>
      </c>
      <c r="BL91" s="15">
        <v>43.383945940471634</v>
      </c>
      <c r="BM91" s="15">
        <v>69.310542981974194</v>
      </c>
      <c r="BN91" s="15">
        <v>78.233485239106756</v>
      </c>
      <c r="BP91" s="15">
        <v>52.261763663707477</v>
      </c>
      <c r="BQ91" s="15">
        <v>74.207782074252265</v>
      </c>
      <c r="BR91" s="15">
        <v>23.629383596026557</v>
      </c>
      <c r="BS91" s="15">
        <v>46.971284229882883</v>
      </c>
      <c r="BT91" s="15">
        <v>46.558820815060642</v>
      </c>
      <c r="BU91" s="15">
        <v>42.751448201422519</v>
      </c>
      <c r="BV91" s="15">
        <v>83.691414596688034</v>
      </c>
      <c r="BW91" s="15">
        <v>55.895708854922979</v>
      </c>
      <c r="BX91" s="15">
        <v>74.130375885895887</v>
      </c>
      <c r="BY91" s="15">
        <v>82.078583081037621</v>
      </c>
      <c r="BZ91" s="15">
        <v>68.729209771186135</v>
      </c>
      <c r="CA91" s="15">
        <v>28.474166395373672</v>
      </c>
      <c r="CB91" s="15">
        <v>61.556201384034956</v>
      </c>
      <c r="CC91" s="15">
        <v>49.420607324237054</v>
      </c>
      <c r="CD91" s="15">
        <v>39.703783591349101</v>
      </c>
      <c r="CE91" s="15">
        <v>145.1696940414474</v>
      </c>
      <c r="CF91" s="15">
        <v>52.536120679803439</v>
      </c>
      <c r="CG91" s="15">
        <v>34.877006612530217</v>
      </c>
      <c r="CH91" s="15">
        <v>23.01470026785454</v>
      </c>
      <c r="CI91" s="15">
        <v>59.902201464623353</v>
      </c>
      <c r="CJ91" s="15">
        <v>24.29260522231634</v>
      </c>
      <c r="CK91" s="15">
        <v>38.001212982038474</v>
      </c>
      <c r="CL91" s="15">
        <v>56.137352053089771</v>
      </c>
      <c r="CM91" s="15">
        <v>15.648051674971239</v>
      </c>
      <c r="CN91" s="15">
        <v>11.604143146669568</v>
      </c>
      <c r="CO91" s="15">
        <v>103.06596116215195</v>
      </c>
      <c r="CP91" s="15">
        <v>47.890191676101715</v>
      </c>
      <c r="CQ91" s="15">
        <v>31.195800020968946</v>
      </c>
      <c r="CR91" s="15">
        <v>30.772689378222204</v>
      </c>
      <c r="CS91" s="15">
        <v>78.97806419058179</v>
      </c>
      <c r="CT91" s="15">
        <v>18.404022481220615</v>
      </c>
      <c r="CU91" s="15">
        <v>47.484169043674839</v>
      </c>
      <c r="CV91" s="37"/>
      <c r="CW91" s="15">
        <v>9.4182825866601618</v>
      </c>
      <c r="CX91" s="15">
        <v>38.919388406345554</v>
      </c>
      <c r="CY91" s="15">
        <v>44.945454078327728</v>
      </c>
      <c r="CZ91" s="15">
        <v>36.740596869710643</v>
      </c>
      <c r="DA91" s="15">
        <v>6.2479818975792707</v>
      </c>
      <c r="DB91" s="15">
        <v>32.850991821476335</v>
      </c>
      <c r="DC91" s="15">
        <v>3.8516446480502138</v>
      </c>
      <c r="DD91" s="15">
        <v>2.5917676907616687</v>
      </c>
      <c r="DE91" s="15">
        <v>139.06264052926355</v>
      </c>
      <c r="DF91" s="15">
        <v>9.6209889159138164</v>
      </c>
      <c r="DG91" s="15">
        <v>5.2467763188386813</v>
      </c>
      <c r="DH91" s="15">
        <v>8.736377514765854</v>
      </c>
      <c r="DI91" s="15">
        <v>11.172005972722202</v>
      </c>
      <c r="DJ91" s="15">
        <v>3.2150514186529318</v>
      </c>
      <c r="DK91" s="15">
        <v>69.733060862169964</v>
      </c>
      <c r="DL91" s="15">
        <v>7.7809217115658349</v>
      </c>
      <c r="DM91" s="15">
        <v>32.401793587701825</v>
      </c>
      <c r="DN91" s="15">
        <v>16.620079827593202</v>
      </c>
      <c r="DO91" s="15">
        <v>2.6232408326055232</v>
      </c>
      <c r="DP91" s="15">
        <v>0.98496003692531719</v>
      </c>
      <c r="DQ91" s="15">
        <v>10.31840052363831</v>
      </c>
      <c r="DR91" s="15">
        <v>10.685852743770916</v>
      </c>
      <c r="DS91" s="15">
        <v>21.743111540773569</v>
      </c>
      <c r="DT91" s="15">
        <v>13.311116275206082</v>
      </c>
      <c r="DU91" s="15">
        <v>5.6303632500612082</v>
      </c>
      <c r="DV91" s="15">
        <v>176.47051346097624</v>
      </c>
      <c r="DW91" s="15">
        <v>28.967172933949563</v>
      </c>
      <c r="DX91" s="15">
        <v>40.586925581302616</v>
      </c>
      <c r="DY91" s="15">
        <v>23.076526730988032</v>
      </c>
      <c r="DZ91" s="15">
        <v>25.304127045044282</v>
      </c>
      <c r="EA91" s="15">
        <v>42.082830027576129</v>
      </c>
      <c r="EB91" s="15">
        <v>4.1040720311719845</v>
      </c>
      <c r="ED91" s="16">
        <v>42614</v>
      </c>
      <c r="EE91" s="15">
        <v>36.598811927093124</v>
      </c>
      <c r="EF91" s="15">
        <v>100.95232029892171</v>
      </c>
      <c r="EG91" s="15">
        <v>46.77928883824881</v>
      </c>
      <c r="EH91" s="15">
        <v>31.300801084358262</v>
      </c>
      <c r="EI91" s="15">
        <v>215.6312221486219</v>
      </c>
      <c r="EK91" s="16">
        <v>42614</v>
      </c>
      <c r="EL91" s="15">
        <v>10.001882550514182</v>
      </c>
      <c r="EM91" s="15">
        <v>27.273351773680393</v>
      </c>
      <c r="EN91" s="15">
        <v>12.906433706281405</v>
      </c>
      <c r="EO91" s="15">
        <v>8.6112001765137158</v>
      </c>
      <c r="EP91" s="15">
        <v>58.792868206989695</v>
      </c>
    </row>
    <row r="92" spans="1:147">
      <c r="A92" s="12" t="s">
        <v>204</v>
      </c>
      <c r="B92" s="15">
        <v>5.9490659891342927</v>
      </c>
      <c r="C92" s="15">
        <v>27.765846674476116</v>
      </c>
      <c r="D92" s="15">
        <v>42.430255315021817</v>
      </c>
      <c r="E92" s="15">
        <v>44.151380971201583</v>
      </c>
      <c r="F92" s="15">
        <v>26.249119281115743</v>
      </c>
      <c r="G92" s="15">
        <v>30.999382305931388</v>
      </c>
      <c r="H92" s="15">
        <v>7.3141440616414561</v>
      </c>
      <c r="I92" s="15">
        <v>5.8884417012075891</v>
      </c>
      <c r="J92" s="15">
        <v>67.630263896461813</v>
      </c>
      <c r="K92" s="15">
        <v>20.094805194159548</v>
      </c>
      <c r="L92" s="15">
        <v>33.316502628550239</v>
      </c>
      <c r="M92" s="15">
        <v>16.982794696723122</v>
      </c>
      <c r="N92" s="15">
        <v>40.664253951111384</v>
      </c>
      <c r="O92" s="15">
        <v>8.7916372577318302</v>
      </c>
      <c r="P92" s="15">
        <v>87.336903534485344</v>
      </c>
      <c r="Q92" s="15">
        <v>33.021047973542579</v>
      </c>
      <c r="R92" s="15">
        <v>69.139879506792454</v>
      </c>
      <c r="S92" s="15">
        <v>14.997980870882405</v>
      </c>
      <c r="T92" s="15">
        <v>7.6600105561351839</v>
      </c>
      <c r="U92" s="15">
        <v>2.2522300883338633</v>
      </c>
      <c r="V92" s="15">
        <v>13.716665428923482</v>
      </c>
      <c r="W92" s="15">
        <v>14.328161818806848</v>
      </c>
      <c r="X92" s="15">
        <v>36.580457666778216</v>
      </c>
      <c r="Y92" s="15">
        <v>15.593739487946179</v>
      </c>
      <c r="Z92" s="15">
        <v>15.06610687250156</v>
      </c>
      <c r="AA92" s="15">
        <v>64.099240124685849</v>
      </c>
      <c r="AB92" s="15">
        <v>35.500545744297519</v>
      </c>
      <c r="AC92" s="15">
        <v>79.834208078949786</v>
      </c>
      <c r="AD92" s="15">
        <v>17.954843608124779</v>
      </c>
      <c r="AE92" s="15">
        <v>6.8472943576397256</v>
      </c>
      <c r="AF92" s="15">
        <v>25.60051324027166</v>
      </c>
      <c r="AG92" s="15">
        <v>22.631117863758934</v>
      </c>
      <c r="AI92" s="15">
        <v>14.625631451007312</v>
      </c>
      <c r="AJ92" s="15">
        <v>46.591755926632004</v>
      </c>
      <c r="AK92" s="15">
        <v>100.1850363388815</v>
      </c>
      <c r="AL92" s="15">
        <v>159.19934485091673</v>
      </c>
      <c r="AM92" s="15">
        <v>37.872772675544667</v>
      </c>
      <c r="AN92" s="15">
        <v>56.863439995180201</v>
      </c>
      <c r="AO92" s="15">
        <v>27.587019233665963</v>
      </c>
      <c r="AP92" s="15">
        <v>19.741870651190879</v>
      </c>
      <c r="AQ92" s="15">
        <v>238.49336585028976</v>
      </c>
      <c r="AR92" s="15">
        <v>69.727035899963838</v>
      </c>
      <c r="AS92" s="15">
        <v>57.553005527068905</v>
      </c>
      <c r="AT92" s="15">
        <v>26.077210946845028</v>
      </c>
      <c r="AU92" s="15">
        <v>69.182745823353329</v>
      </c>
      <c r="AV92" s="15">
        <v>23.666061347573581</v>
      </c>
      <c r="AW92" s="15">
        <v>94.378966757193155</v>
      </c>
      <c r="AX92" s="15">
        <v>103.48074553855135</v>
      </c>
      <c r="AY92" s="15">
        <v>67.414741333299204</v>
      </c>
      <c r="AZ92" s="15">
        <v>25.237288744727827</v>
      </c>
      <c r="BA92" s="15">
        <v>12.002645870053344</v>
      </c>
      <c r="BB92" s="15">
        <v>10.848857008597605</v>
      </c>
      <c r="BC92" s="15">
        <v>40.644612700457564</v>
      </c>
      <c r="BD92" s="15">
        <v>28.495895357274225</v>
      </c>
      <c r="BE92" s="15">
        <v>49.893565116747808</v>
      </c>
      <c r="BF92" s="15">
        <v>83.860841431508121</v>
      </c>
      <c r="BG92" s="15">
        <v>53.316094054681649</v>
      </c>
      <c r="BH92" s="15">
        <v>136.01018918556898</v>
      </c>
      <c r="BI92" s="15">
        <v>38.505931752023038</v>
      </c>
      <c r="BJ92" s="15">
        <v>76.995665007600579</v>
      </c>
      <c r="BK92" s="15">
        <v>66.746103911164838</v>
      </c>
      <c r="BL92" s="15">
        <v>41.587139191579325</v>
      </c>
      <c r="BM92" s="15">
        <v>68.272585550516538</v>
      </c>
      <c r="BN92" s="15">
        <v>79.671234612328504</v>
      </c>
      <c r="BP92" s="15">
        <v>48.073759727202884</v>
      </c>
      <c r="BQ92" s="15">
        <v>77.422173476965952</v>
      </c>
      <c r="BR92" s="15">
        <v>23.48853392837724</v>
      </c>
      <c r="BS92" s="15">
        <v>48.211207202620592</v>
      </c>
      <c r="BT92" s="15">
        <v>47.822226994511354</v>
      </c>
      <c r="BU92" s="15">
        <v>40.957932386369208</v>
      </c>
      <c r="BV92" s="15">
        <v>82.828812328291292</v>
      </c>
      <c r="BW92" s="15">
        <v>55.942177084500265</v>
      </c>
      <c r="BX92" s="15">
        <v>72.733255226254897</v>
      </c>
      <c r="BY92" s="15">
        <v>81.680152489047188</v>
      </c>
      <c r="BZ92" s="15">
        <v>68.814346790346065</v>
      </c>
      <c r="CA92" s="15">
        <v>28.367632689265857</v>
      </c>
      <c r="CB92" s="15">
        <v>60.902448310789239</v>
      </c>
      <c r="CC92" s="15">
        <v>50.398548129170365</v>
      </c>
      <c r="CD92" s="15">
        <v>37.70893225081452</v>
      </c>
      <c r="CE92" s="15">
        <v>146.41073860320341</v>
      </c>
      <c r="CF92" s="15">
        <v>51.890578276174146</v>
      </c>
      <c r="CG92" s="15">
        <v>34.812317464915559</v>
      </c>
      <c r="CH92" s="15">
        <v>23.410088888741576</v>
      </c>
      <c r="CI92" s="15">
        <v>60.808770675943066</v>
      </c>
      <c r="CJ92" s="15">
        <v>24.348631333898147</v>
      </c>
      <c r="CK92" s="15">
        <v>37.343321097762406</v>
      </c>
      <c r="CL92" s="15">
        <v>56.435655997133978</v>
      </c>
      <c r="CM92" s="15">
        <v>16.15036908988974</v>
      </c>
      <c r="CN92" s="15">
        <v>13.089888476697205</v>
      </c>
      <c r="CO92" s="15">
        <v>105.15339401135613</v>
      </c>
      <c r="CP92" s="15">
        <v>48.950017386079153</v>
      </c>
      <c r="CQ92" s="15">
        <v>30.58092489570323</v>
      </c>
      <c r="CR92" s="15">
        <v>31.333423859861835</v>
      </c>
      <c r="CS92" s="15">
        <v>80.90201633543181</v>
      </c>
      <c r="CT92" s="15">
        <v>18.725453325369259</v>
      </c>
      <c r="CU92" s="15">
        <v>47.548351855099504</v>
      </c>
      <c r="CV92" s="37"/>
      <c r="CW92" s="15">
        <v>8.4311679145173368</v>
      </c>
      <c r="CX92" s="15">
        <v>37.818341595635125</v>
      </c>
      <c r="CY92" s="15">
        <v>44.403431680399862</v>
      </c>
      <c r="CZ92" s="15">
        <v>37.492739632044703</v>
      </c>
      <c r="DA92" s="15">
        <v>6.0417167364002307</v>
      </c>
      <c r="DB92" s="15">
        <v>34.813283570359275</v>
      </c>
      <c r="DC92" s="15">
        <v>8.9159736209618856</v>
      </c>
      <c r="DD92" s="15">
        <v>2.1702695475207499</v>
      </c>
      <c r="DE92" s="15">
        <v>136.22450746760413</v>
      </c>
      <c r="DF92" s="15">
        <v>9.3535262263584293</v>
      </c>
      <c r="DG92" s="15">
        <v>5.134185173110235</v>
      </c>
      <c r="DH92" s="15">
        <v>8.544930866919076</v>
      </c>
      <c r="DI92" s="15">
        <v>11.098565274163301</v>
      </c>
      <c r="DJ92" s="15">
        <v>2.8212549350914089</v>
      </c>
      <c r="DK92" s="15">
        <v>69.789960773896922</v>
      </c>
      <c r="DL92" s="15">
        <v>7.2386022728746511</v>
      </c>
      <c r="DM92" s="15">
        <v>33.936827618214664</v>
      </c>
      <c r="DN92" s="15">
        <v>16.413792046466789</v>
      </c>
      <c r="DO92" s="15">
        <v>2.8123198179446893</v>
      </c>
      <c r="DP92" s="15">
        <v>1.0355798540546111</v>
      </c>
      <c r="DQ92" s="15">
        <v>9.8278084726047013</v>
      </c>
      <c r="DR92" s="15">
        <v>11.321404556771038</v>
      </c>
      <c r="DS92" s="15">
        <v>23.258227533460396</v>
      </c>
      <c r="DT92" s="15">
        <v>12.973197392029526</v>
      </c>
      <c r="DU92" s="15">
        <v>4.9353998415552081</v>
      </c>
      <c r="DV92" s="15">
        <v>185.66784827469479</v>
      </c>
      <c r="DW92" s="15">
        <v>28.046371574145059</v>
      </c>
      <c r="DX92" s="15">
        <v>40.817410681261165</v>
      </c>
      <c r="DY92" s="15">
        <v>24.521136721003248</v>
      </c>
      <c r="DZ92" s="15">
        <v>22.772728473228646</v>
      </c>
      <c r="EA92" s="15">
        <v>42.330067839376433</v>
      </c>
      <c r="EB92" s="15">
        <v>4.1400559080654133</v>
      </c>
      <c r="ED92" s="16">
        <v>42705</v>
      </c>
      <c r="EE92" s="15">
        <v>37.194552453297746</v>
      </c>
      <c r="EF92" s="15">
        <v>100.74601048313701</v>
      </c>
      <c r="EG92" s="15">
        <v>47.393649181969991</v>
      </c>
      <c r="EH92" s="15">
        <v>31.680755008703098</v>
      </c>
      <c r="EI92" s="15">
        <v>217.01496712710787</v>
      </c>
      <c r="EK92" s="16">
        <v>42705</v>
      </c>
      <c r="EL92" s="15">
        <v>9.9607117693465508</v>
      </c>
      <c r="EM92" s="15">
        <v>26.837760219500741</v>
      </c>
      <c r="EN92" s="15">
        <v>12.802188821977269</v>
      </c>
      <c r="EO92" s="15">
        <v>8.5298606995923762</v>
      </c>
      <c r="EP92" s="15">
        <v>58.130521510416933</v>
      </c>
      <c r="EQ92" s="28"/>
    </row>
    <row r="93" spans="1:147">
      <c r="A93" s="12" t="s">
        <v>158</v>
      </c>
      <c r="B93" s="15">
        <v>5.9846217603010796</v>
      </c>
      <c r="C93" s="15">
        <v>27.510333468983227</v>
      </c>
      <c r="D93" s="15">
        <v>43.005175162021949</v>
      </c>
      <c r="E93" s="15">
        <v>45.420117993969342</v>
      </c>
      <c r="F93" s="15">
        <v>26.328153114669696</v>
      </c>
      <c r="G93" s="15">
        <v>31.075460658720633</v>
      </c>
      <c r="H93" s="15">
        <v>6.9285441457323351</v>
      </c>
      <c r="I93" s="15">
        <v>6.1236054790016201</v>
      </c>
      <c r="J93" s="15">
        <v>67.589777663307885</v>
      </c>
      <c r="K93" s="15">
        <v>19.747312184721846</v>
      </c>
      <c r="L93" s="15">
        <v>31.782438812682447</v>
      </c>
      <c r="M93" s="15">
        <v>16.909871892435081</v>
      </c>
      <c r="N93" s="15">
        <v>40.808888554537475</v>
      </c>
      <c r="O93" s="15">
        <v>8.2668644373791764</v>
      </c>
      <c r="P93" s="15">
        <v>87.418211824260183</v>
      </c>
      <c r="Q93" s="15">
        <v>33.882865310077513</v>
      </c>
      <c r="R93" s="15">
        <v>67.890764644372666</v>
      </c>
      <c r="S93" s="15">
        <v>15.490471382894983</v>
      </c>
      <c r="T93" s="15">
        <v>7.7562127701602561</v>
      </c>
      <c r="U93" s="15">
        <v>2.3076049777052616</v>
      </c>
      <c r="V93" s="15">
        <v>13.585381860596232</v>
      </c>
      <c r="W93" s="15">
        <v>14.266741535847993</v>
      </c>
      <c r="X93" s="15">
        <v>35.97197182254304</v>
      </c>
      <c r="Y93" s="15">
        <v>15.413220793201781</v>
      </c>
      <c r="Z93" s="15">
        <v>14.598542503322403</v>
      </c>
      <c r="AA93" s="15">
        <v>63.043762037734858</v>
      </c>
      <c r="AB93" s="15">
        <v>35.411319048824502</v>
      </c>
      <c r="AC93" s="15">
        <v>78.583850214319369</v>
      </c>
      <c r="AD93" s="15">
        <v>17.991165238788774</v>
      </c>
      <c r="AE93" s="15">
        <v>6.3900478778539744</v>
      </c>
      <c r="AF93" s="15">
        <v>25.060266204434445</v>
      </c>
      <c r="AG93" s="15">
        <v>23.184214993964883</v>
      </c>
      <c r="AI93" s="15">
        <v>14.253460503561364</v>
      </c>
      <c r="AJ93" s="15">
        <v>45.25768286691487</v>
      </c>
      <c r="AK93" s="15">
        <v>99.372263728291543</v>
      </c>
      <c r="AL93" s="15">
        <v>161.15345418250794</v>
      </c>
      <c r="AM93" s="15">
        <v>37.104002948017836</v>
      </c>
      <c r="AN93" s="15">
        <v>57.278055248946821</v>
      </c>
      <c r="AO93" s="15">
        <v>27.488268255207878</v>
      </c>
      <c r="AP93" s="15">
        <v>19.961290837591484</v>
      </c>
      <c r="AQ93" s="15">
        <v>248.91980014821391</v>
      </c>
      <c r="AR93" s="15">
        <v>68.441525236145637</v>
      </c>
      <c r="AS93" s="15">
        <v>56.223771689491791</v>
      </c>
      <c r="AT93" s="15">
        <v>24.953402278407932</v>
      </c>
      <c r="AU93" s="15">
        <v>68.389065534922693</v>
      </c>
      <c r="AV93" s="15">
        <v>23.277122359444647</v>
      </c>
      <c r="AW93" s="15">
        <v>93.895245694287325</v>
      </c>
      <c r="AX93" s="15">
        <v>102.85879457364341</v>
      </c>
      <c r="AY93" s="15">
        <v>66.953406358452654</v>
      </c>
      <c r="AZ93" s="15">
        <v>24.324659793816753</v>
      </c>
      <c r="BA93" s="15">
        <v>11.432708651445754</v>
      </c>
      <c r="BB93" s="15">
        <v>10.814969134224024</v>
      </c>
      <c r="BC93" s="15">
        <v>39.415158117343658</v>
      </c>
      <c r="BD93" s="15">
        <v>28.156810974746875</v>
      </c>
      <c r="BE93" s="15">
        <v>49.103757392480439</v>
      </c>
      <c r="BF93" s="15">
        <v>81.457132059049215</v>
      </c>
      <c r="BG93" s="15">
        <v>52.868407072072294</v>
      </c>
      <c r="BH93" s="15">
        <v>134.03540342159096</v>
      </c>
      <c r="BI93" s="15">
        <v>39.488773081476012</v>
      </c>
      <c r="BJ93" s="15">
        <v>75.94539939605508</v>
      </c>
      <c r="BK93" s="15">
        <v>67.283577765324253</v>
      </c>
      <c r="BL93" s="15">
        <v>38.029715918652855</v>
      </c>
      <c r="BM93" s="15">
        <v>66.807739297583041</v>
      </c>
      <c r="BN93" s="15">
        <v>80.42579907728819</v>
      </c>
      <c r="BP93" s="15">
        <v>45.153416618764481</v>
      </c>
      <c r="BQ93" s="15">
        <v>79.507439814408286</v>
      </c>
      <c r="BR93" s="15">
        <v>23.753182437749079</v>
      </c>
      <c r="BS93" s="15">
        <v>49.239036436118852</v>
      </c>
      <c r="BT93" s="15">
        <v>48.629602632712057</v>
      </c>
      <c r="BU93" s="15">
        <v>43.645633055523135</v>
      </c>
      <c r="BV93" s="15">
        <v>84.062744233876899</v>
      </c>
      <c r="BW93" s="15">
        <v>56.656555833747987</v>
      </c>
      <c r="BX93" s="15">
        <v>72.058198458132722</v>
      </c>
      <c r="BY93" s="15">
        <v>81.584647299850175</v>
      </c>
      <c r="BZ93" s="15">
        <v>68.767131831698578</v>
      </c>
      <c r="CA93" s="15">
        <v>28.739768802208477</v>
      </c>
      <c r="CB93" s="15">
        <v>60.592372892885805</v>
      </c>
      <c r="CC93" s="15">
        <v>51.290198271316953</v>
      </c>
      <c r="CD93" s="15">
        <v>38.518945953766782</v>
      </c>
      <c r="CE93" s="15">
        <v>147.37938215897256</v>
      </c>
      <c r="CF93" s="15">
        <v>51.775370618843468</v>
      </c>
      <c r="CG93" s="15">
        <v>34.811031145287323</v>
      </c>
      <c r="CH93" s="15">
        <v>23.774584626828108</v>
      </c>
      <c r="CI93" s="15">
        <v>60.821316911378133</v>
      </c>
      <c r="CJ93" s="15">
        <v>24.589039154824956</v>
      </c>
      <c r="CK93" s="15">
        <v>37.664944545964723</v>
      </c>
      <c r="CL93" s="15">
        <v>55.795274373499211</v>
      </c>
      <c r="CM93" s="15">
        <v>15.791243400483296</v>
      </c>
      <c r="CN93" s="15">
        <v>14.05856146079082</v>
      </c>
      <c r="CO93" s="15">
        <v>106.57074357592748</v>
      </c>
      <c r="CP93" s="15">
        <v>47.998520450711951</v>
      </c>
      <c r="CQ93" s="15">
        <v>31.917629694952634</v>
      </c>
      <c r="CR93" s="15">
        <v>32.335332775567011</v>
      </c>
      <c r="CS93" s="15">
        <v>77.398036508350671</v>
      </c>
      <c r="CT93" s="15">
        <v>19.156366407043688</v>
      </c>
      <c r="CU93" s="15">
        <v>47.5095694057839</v>
      </c>
      <c r="CV93" s="37"/>
      <c r="CW93" s="15">
        <v>9.1636463544295061</v>
      </c>
      <c r="CX93" s="15">
        <v>36.285819002151833</v>
      </c>
      <c r="CY93" s="15">
        <v>46.182509187738127</v>
      </c>
      <c r="CZ93" s="15">
        <v>40.147733119705784</v>
      </c>
      <c r="DA93" s="15">
        <v>5.5022289592312363</v>
      </c>
      <c r="DB93" s="15">
        <v>38.713516023118181</v>
      </c>
      <c r="DC93" s="15">
        <v>8.6495487939180276</v>
      </c>
      <c r="DD93" s="15">
        <v>3.3380682979694667</v>
      </c>
      <c r="DE93" s="15">
        <v>141.19883940120306</v>
      </c>
      <c r="DF93" s="15">
        <v>9.4411811129984002</v>
      </c>
      <c r="DG93" s="15">
        <v>5.2089515217757407</v>
      </c>
      <c r="DH93" s="15">
        <v>9.0350342742715704</v>
      </c>
      <c r="DI93" s="15">
        <v>10.671820213197433</v>
      </c>
      <c r="DJ93" s="15">
        <v>2.641214168171143</v>
      </c>
      <c r="DK93" s="15">
        <v>68.73985511914367</v>
      </c>
      <c r="DL93" s="15">
        <v>7.6227868217054269</v>
      </c>
      <c r="DM93" s="15">
        <v>33.788108085007408</v>
      </c>
      <c r="DN93" s="15">
        <v>16.041545180380275</v>
      </c>
      <c r="DO93" s="15">
        <v>2.8490543289428549</v>
      </c>
      <c r="DP93" s="15">
        <v>1.1350924935602476</v>
      </c>
      <c r="DQ93" s="15">
        <v>9.4059885541009578</v>
      </c>
      <c r="DR93" s="15">
        <v>11.096187055973457</v>
      </c>
      <c r="DS93" s="15">
        <v>22.716121456422389</v>
      </c>
      <c r="DT93" s="15">
        <v>12.0286404247741</v>
      </c>
      <c r="DU93" s="15">
        <v>3.9862754145533286</v>
      </c>
      <c r="DV93" s="15">
        <v>186.02513072228965</v>
      </c>
      <c r="DW93" s="15">
        <v>28.569606746471528</v>
      </c>
      <c r="DX93" s="15">
        <v>41.105980309522792</v>
      </c>
      <c r="DY93" s="15">
        <v>28.939767801117728</v>
      </c>
      <c r="DZ93" s="15">
        <v>20.628900236891091</v>
      </c>
      <c r="EA93" s="15">
        <v>40.026178717205148</v>
      </c>
      <c r="EB93" s="15">
        <v>4.4157445548238741</v>
      </c>
      <c r="ED93" s="16">
        <v>42795</v>
      </c>
      <c r="EE93" s="15">
        <v>37.520932710540983</v>
      </c>
      <c r="EF93" s="15">
        <v>101.1450269809207</v>
      </c>
      <c r="EG93" s="15">
        <v>48.042358685446942</v>
      </c>
      <c r="EH93" s="15">
        <v>32.747052208917488</v>
      </c>
      <c r="EI93" s="15">
        <v>219.45537058582613</v>
      </c>
      <c r="EK93" s="16">
        <v>42795</v>
      </c>
      <c r="EL93" s="15">
        <v>10.521647896448407</v>
      </c>
      <c r="EM93" s="15">
        <v>28.037577263532107</v>
      </c>
      <c r="EN93" s="15">
        <v>13.576001806317292</v>
      </c>
      <c r="EO93" s="15">
        <v>9.1925759307028034</v>
      </c>
      <c r="EP93" s="15">
        <v>61.327802897000609</v>
      </c>
      <c r="EQ93" s="28"/>
    </row>
    <row r="94" spans="1:147">
      <c r="A94" s="12" t="s">
        <v>159</v>
      </c>
      <c r="B94" s="15">
        <v>6.095454542452857</v>
      </c>
      <c r="C94" s="15">
        <v>27.570986783555533</v>
      </c>
      <c r="D94" s="15">
        <v>43.300385734084131</v>
      </c>
      <c r="E94" s="15">
        <v>46.669840644927973</v>
      </c>
      <c r="F94" s="15">
        <v>26.792638939718135</v>
      </c>
      <c r="G94" s="15">
        <v>31.292448852060904</v>
      </c>
      <c r="H94" s="15">
        <v>6.5193522798763652</v>
      </c>
      <c r="I94" s="15">
        <v>5.8677176560198028</v>
      </c>
      <c r="J94" s="15">
        <v>68.662339039415897</v>
      </c>
      <c r="K94" s="15">
        <v>19.535466951760146</v>
      </c>
      <c r="L94" s="15">
        <v>32.879311223261297</v>
      </c>
      <c r="M94" s="15">
        <v>16.883836288096898</v>
      </c>
      <c r="N94" s="15">
        <v>40.967005668490238</v>
      </c>
      <c r="O94" s="15">
        <v>8.0909331543109246</v>
      </c>
      <c r="P94" s="15">
        <v>88.061791140865409</v>
      </c>
      <c r="Q94" s="15">
        <v>34.952416777821952</v>
      </c>
      <c r="R94" s="15">
        <v>67.032931917574345</v>
      </c>
      <c r="S94" s="15">
        <v>15.442007067109293</v>
      </c>
      <c r="T94" s="15">
        <v>7.8215065654120748</v>
      </c>
      <c r="U94" s="15">
        <v>2.338704834778965</v>
      </c>
      <c r="V94" s="15">
        <v>13.647297882809115</v>
      </c>
      <c r="W94" s="15">
        <v>14.619417146309635</v>
      </c>
      <c r="X94" s="15">
        <v>35.943371644145124</v>
      </c>
      <c r="Y94" s="15">
        <v>15.694404521616899</v>
      </c>
      <c r="Z94" s="15">
        <v>14.414530037550936</v>
      </c>
      <c r="AA94" s="15">
        <v>62.837246046348938</v>
      </c>
      <c r="AB94" s="15">
        <v>35.173014891389855</v>
      </c>
      <c r="AC94" s="15">
        <v>78.24683158644919</v>
      </c>
      <c r="AD94" s="15">
        <v>17.926465358660639</v>
      </c>
      <c r="AE94" s="15">
        <v>6.0150163746396821</v>
      </c>
      <c r="AF94" s="15">
        <v>25.049345184244565</v>
      </c>
      <c r="AG94" s="15">
        <v>23.634211242229146</v>
      </c>
      <c r="AI94" s="15">
        <v>15.014327464891171</v>
      </c>
      <c r="AJ94" s="15">
        <v>45.080476508447269</v>
      </c>
      <c r="AK94" s="15">
        <v>98.809207003778496</v>
      </c>
      <c r="AL94" s="15">
        <v>159.44600345780518</v>
      </c>
      <c r="AM94" s="15">
        <v>36.775449436562482</v>
      </c>
      <c r="AN94" s="15">
        <v>57.048432411561194</v>
      </c>
      <c r="AO94" s="15">
        <v>26.74031407300528</v>
      </c>
      <c r="AP94" s="15">
        <v>18.270469154289312</v>
      </c>
      <c r="AQ94" s="15">
        <v>262.04350077156988</v>
      </c>
      <c r="AR94" s="15">
        <v>67.334999497791728</v>
      </c>
      <c r="AS94" s="15">
        <v>57.130502358032217</v>
      </c>
      <c r="AT94" s="15">
        <v>25.160694552389469</v>
      </c>
      <c r="AU94" s="15">
        <v>68.587782485037636</v>
      </c>
      <c r="AV94" s="15">
        <v>22.511561803432159</v>
      </c>
      <c r="AW94" s="15">
        <v>94.546776767762466</v>
      </c>
      <c r="AX94" s="15">
        <v>106.05234948184534</v>
      </c>
      <c r="AY94" s="15">
        <v>67.047083420829182</v>
      </c>
      <c r="AZ94" s="15">
        <v>23.90323751890519</v>
      </c>
      <c r="BA94" s="15">
        <v>10.864491807736222</v>
      </c>
      <c r="BB94" s="15">
        <v>11.261160996802065</v>
      </c>
      <c r="BC94" s="15">
        <v>40.174378591109708</v>
      </c>
      <c r="BD94" s="15">
        <v>28.271382490469893</v>
      </c>
      <c r="BE94" s="15">
        <v>48.288070721434607</v>
      </c>
      <c r="BF94" s="15">
        <v>82.323843464470443</v>
      </c>
      <c r="BG94" s="15">
        <v>52.139187952994156</v>
      </c>
      <c r="BH94" s="15">
        <v>137.89304625673725</v>
      </c>
      <c r="BI94" s="15">
        <v>38.501379460020978</v>
      </c>
      <c r="BJ94" s="15">
        <v>76.488564469239464</v>
      </c>
      <c r="BK94" s="15">
        <v>67.235075026740034</v>
      </c>
      <c r="BL94" s="15">
        <v>35.466483863056702</v>
      </c>
      <c r="BM94" s="15">
        <v>66.475809908755025</v>
      </c>
      <c r="BN94" s="15">
        <v>81.098864713769345</v>
      </c>
      <c r="BP94" s="15">
        <v>47.365662793588662</v>
      </c>
      <c r="BQ94" s="15">
        <v>80.549942648495744</v>
      </c>
      <c r="BR94" s="15">
        <v>25.844875239898361</v>
      </c>
      <c r="BS94" s="15">
        <v>50.146687134757251</v>
      </c>
      <c r="BT94" s="15">
        <v>49.125893428470718</v>
      </c>
      <c r="BU94" s="15">
        <v>42.67567608760816</v>
      </c>
      <c r="BV94" s="15">
        <v>84.772860307995302</v>
      </c>
      <c r="BW94" s="15">
        <v>56.917245445768458</v>
      </c>
      <c r="BX94" s="15">
        <v>71.790061527502488</v>
      </c>
      <c r="BY94" s="15">
        <v>80.047169151752612</v>
      </c>
      <c r="BZ94" s="15">
        <v>69.228057490188803</v>
      </c>
      <c r="CA94" s="15">
        <v>28.543314772060075</v>
      </c>
      <c r="CB94" s="15">
        <v>60.632750661587558</v>
      </c>
      <c r="CC94" s="15">
        <v>51.95524027261731</v>
      </c>
      <c r="CD94" s="15">
        <v>38.33179874172852</v>
      </c>
      <c r="CE94" s="15">
        <v>149.28240711051828</v>
      </c>
      <c r="CF94" s="15">
        <v>52.12143207126271</v>
      </c>
      <c r="CG94" s="15">
        <v>33.97743125278631</v>
      </c>
      <c r="CH94" s="15">
        <v>24.171970983976941</v>
      </c>
      <c r="CI94" s="15">
        <v>60.833343536737253</v>
      </c>
      <c r="CJ94" s="15">
        <v>24.830103325965144</v>
      </c>
      <c r="CK94" s="15">
        <v>37.842007827084785</v>
      </c>
      <c r="CL94" s="15">
        <v>55.408464024310753</v>
      </c>
      <c r="CM94" s="15">
        <v>15.876862981852261</v>
      </c>
      <c r="CN94" s="15">
        <v>15.189697801319081</v>
      </c>
      <c r="CO94" s="15">
        <v>105.86347362360029</v>
      </c>
      <c r="CP94" s="15">
        <v>48.910652273378297</v>
      </c>
      <c r="CQ94" s="15">
        <v>31.700221258971002</v>
      </c>
      <c r="CR94" s="15">
        <v>32.370559837549798</v>
      </c>
      <c r="CS94" s="15">
        <v>73.867735168500317</v>
      </c>
      <c r="CT94" s="15">
        <v>19.935596793790872</v>
      </c>
      <c r="CU94" s="15">
        <v>47.344346740363456</v>
      </c>
      <c r="CV94" s="37"/>
      <c r="CW94" s="15">
        <v>9.7917392560290448</v>
      </c>
      <c r="CX94" s="15">
        <v>35.771950080776065</v>
      </c>
      <c r="CY94" s="15">
        <v>46.318269969205389</v>
      </c>
      <c r="CZ94" s="15">
        <v>40.404440883598923</v>
      </c>
      <c r="DA94" s="15">
        <v>5.390441925903307</v>
      </c>
      <c r="DB94" s="15">
        <v>40.1274392753174</v>
      </c>
      <c r="DC94" s="15">
        <v>7.7112233660658109</v>
      </c>
      <c r="DD94" s="15">
        <v>3.2110338108469714</v>
      </c>
      <c r="DE94" s="15">
        <v>145.52233432874198</v>
      </c>
      <c r="DF94" s="15">
        <v>9.5083343624778163</v>
      </c>
      <c r="DG94" s="15">
        <v>5.0585481615762031</v>
      </c>
      <c r="DH94" s="15">
        <v>8.9383384523192113</v>
      </c>
      <c r="DI94" s="15">
        <v>10.513086898860688</v>
      </c>
      <c r="DJ94" s="15">
        <v>2.7168124552077892</v>
      </c>
      <c r="DK94" s="15">
        <v>70.013735484345773</v>
      </c>
      <c r="DL94" s="15">
        <v>8.3057567558901617</v>
      </c>
      <c r="DM94" s="15">
        <v>32.804638483871848</v>
      </c>
      <c r="DN94" s="15">
        <v>15.78327948896623</v>
      </c>
      <c r="DO94" s="15">
        <v>2.9309559966114</v>
      </c>
      <c r="DP94" s="15">
        <v>1.2851284785693655</v>
      </c>
      <c r="DQ94" s="15">
        <v>9.3075780763892446</v>
      </c>
      <c r="DR94" s="15">
        <v>10.964156754616223</v>
      </c>
      <c r="DS94" s="15">
        <v>23.093570057556583</v>
      </c>
      <c r="DT94" s="15">
        <v>12.21617017635252</v>
      </c>
      <c r="DU94" s="15">
        <v>3.8029508391386955</v>
      </c>
      <c r="DV94" s="15">
        <v>175.70183868080881</v>
      </c>
      <c r="DW94" s="15">
        <v>28.378222411969467</v>
      </c>
      <c r="DX94" s="15">
        <v>39.9308501338393</v>
      </c>
      <c r="DY94" s="15">
        <v>28.877902452321717</v>
      </c>
      <c r="DZ94" s="15">
        <v>17.582000347112174</v>
      </c>
      <c r="EA94" s="15">
        <v>41.076654143963374</v>
      </c>
      <c r="EB94" s="15">
        <v>4.0965852863575494</v>
      </c>
      <c r="ED94" s="16">
        <v>42887</v>
      </c>
      <c r="EE94" s="15">
        <v>38.175421648051845</v>
      </c>
      <c r="EF94" s="15">
        <v>100.72349115314495</v>
      </c>
      <c r="EG94" s="15">
        <v>48.5701003207868</v>
      </c>
      <c r="EH94" s="15">
        <v>32.794195084545528</v>
      </c>
      <c r="EI94" s="15">
        <v>220.2632082065291</v>
      </c>
      <c r="EK94" s="16">
        <v>42887</v>
      </c>
      <c r="EL94" s="15">
        <v>11.016245431207691</v>
      </c>
      <c r="EM94" s="15">
        <v>28.879857380317237</v>
      </c>
      <c r="EN94" s="15">
        <v>14.129150086853624</v>
      </c>
      <c r="EO94" s="15">
        <v>9.4708603719195406</v>
      </c>
      <c r="EP94" s="15">
        <v>63.496113270298096</v>
      </c>
      <c r="EQ94" s="28"/>
    </row>
    <row r="95" spans="1:147">
      <c r="A95" s="12" t="s">
        <v>160</v>
      </c>
      <c r="B95" s="15">
        <v>6.3489242551942215</v>
      </c>
      <c r="C95" s="15">
        <v>27.558536818096471</v>
      </c>
      <c r="D95" s="15">
        <v>43.416610012534797</v>
      </c>
      <c r="E95" s="15">
        <v>47.787361253493209</v>
      </c>
      <c r="F95" s="15">
        <v>26.797111159432607</v>
      </c>
      <c r="G95" s="15">
        <v>31.303375461382803</v>
      </c>
      <c r="H95" s="15">
        <v>6.2246121561867644</v>
      </c>
      <c r="I95" s="15">
        <v>5.7387998173794426</v>
      </c>
      <c r="J95" s="15">
        <v>69.50968684412193</v>
      </c>
      <c r="K95" s="15">
        <v>19.301224017249815</v>
      </c>
      <c r="L95" s="15">
        <v>32.751152874856011</v>
      </c>
      <c r="M95" s="15">
        <v>16.813528957770846</v>
      </c>
      <c r="N95" s="15">
        <v>41.06646149739548</v>
      </c>
      <c r="O95" s="15">
        <v>7.9906456137896278</v>
      </c>
      <c r="P95" s="15">
        <v>88.549850946139344</v>
      </c>
      <c r="Q95" s="15">
        <v>35.76573727604827</v>
      </c>
      <c r="R95" s="15">
        <v>66.302052321600996</v>
      </c>
      <c r="S95" s="15">
        <v>15.885994206347064</v>
      </c>
      <c r="T95" s="15">
        <v>7.9346072700848271</v>
      </c>
      <c r="U95" s="15">
        <v>2.3842416476451658</v>
      </c>
      <c r="V95" s="15">
        <v>13.645391371656492</v>
      </c>
      <c r="W95" s="15">
        <v>14.702812317766481</v>
      </c>
      <c r="X95" s="15">
        <v>35.566188254853373</v>
      </c>
      <c r="Y95" s="15">
        <v>15.90147176939141</v>
      </c>
      <c r="Z95" s="15">
        <v>14.143485179894741</v>
      </c>
      <c r="AA95" s="15">
        <v>62.545622521732902</v>
      </c>
      <c r="AB95" s="15">
        <v>34.874833175465987</v>
      </c>
      <c r="AC95" s="15">
        <v>78.151248653562007</v>
      </c>
      <c r="AD95" s="15">
        <v>17.664614702329438</v>
      </c>
      <c r="AE95" s="15">
        <v>5.8518451097622721</v>
      </c>
      <c r="AF95" s="15">
        <v>23.648098866426302</v>
      </c>
      <c r="AG95" s="15">
        <v>23.988679366071082</v>
      </c>
      <c r="AI95" s="15">
        <v>16.020568171187755</v>
      </c>
      <c r="AJ95" s="15">
        <v>43.699462264644595</v>
      </c>
      <c r="AK95" s="15">
        <v>96.27253974403888</v>
      </c>
      <c r="AL95" s="15">
        <v>158.20727603664312</v>
      </c>
      <c r="AM95" s="15">
        <v>35.95500607636685</v>
      </c>
      <c r="AN95" s="15">
        <v>56.992195423465965</v>
      </c>
      <c r="AO95" s="15">
        <v>23.840307655324885</v>
      </c>
      <c r="AP95" s="15">
        <v>17.113958574125789</v>
      </c>
      <c r="AQ95" s="15">
        <v>265.35256109049487</v>
      </c>
      <c r="AR95" s="15">
        <v>66.630712564240341</v>
      </c>
      <c r="AS95" s="15">
        <v>56.996787911858121</v>
      </c>
      <c r="AT95" s="15">
        <v>24.597558340810576</v>
      </c>
      <c r="AU95" s="15">
        <v>69.823002249272818</v>
      </c>
      <c r="AV95" s="15">
        <v>22.096930150575275</v>
      </c>
      <c r="AW95" s="15">
        <v>93.744721290476718</v>
      </c>
      <c r="AX95" s="15">
        <v>106.00704946315119</v>
      </c>
      <c r="AY95" s="15">
        <v>65.795011659482157</v>
      </c>
      <c r="AZ95" s="15">
        <v>24.950108891343692</v>
      </c>
      <c r="BA95" s="15">
        <v>10.502564539006356</v>
      </c>
      <c r="BB95" s="15">
        <v>10.950216003528562</v>
      </c>
      <c r="BC95" s="15">
        <v>40.675574464880377</v>
      </c>
      <c r="BD95" s="15">
        <v>29.07039588694176</v>
      </c>
      <c r="BE95" s="15">
        <v>47.75280654702204</v>
      </c>
      <c r="BF95" s="15">
        <v>82.845284189419019</v>
      </c>
      <c r="BG95" s="15">
        <v>50.737649715477133</v>
      </c>
      <c r="BH95" s="15">
        <v>135.04072523758182</v>
      </c>
      <c r="BI95" s="15">
        <v>39.034201111956143</v>
      </c>
      <c r="BJ95" s="15">
        <v>74.884640223768116</v>
      </c>
      <c r="BK95" s="15">
        <v>65.769301469655943</v>
      </c>
      <c r="BL95" s="15">
        <v>33.983708519873261</v>
      </c>
      <c r="BM95" s="15">
        <v>65.760114410140133</v>
      </c>
      <c r="BN95" s="15">
        <v>82.125481742779442</v>
      </c>
      <c r="BP95" s="15">
        <v>48.049500391677412</v>
      </c>
      <c r="BQ95" s="15">
        <v>81.438973039359027</v>
      </c>
      <c r="BR95" s="15">
        <v>25.029105280206405</v>
      </c>
      <c r="BS95" s="15">
        <v>50.930077514296123</v>
      </c>
      <c r="BT95" s="15">
        <v>49.896980249876101</v>
      </c>
      <c r="BU95" s="15">
        <v>37.789327543055748</v>
      </c>
      <c r="BV95" s="15">
        <v>83.373216917734624</v>
      </c>
      <c r="BW95" s="15">
        <v>56.340667699520623</v>
      </c>
      <c r="BX95" s="15">
        <v>71.055295655608759</v>
      </c>
      <c r="BY95" s="15">
        <v>78.811699185618551</v>
      </c>
      <c r="BZ95" s="15">
        <v>69.521394536233117</v>
      </c>
      <c r="CA95" s="15">
        <v>29.013050498496131</v>
      </c>
      <c r="CB95" s="15">
        <v>60.295349540135582</v>
      </c>
      <c r="CC95" s="15">
        <v>52.878009183595942</v>
      </c>
      <c r="CD95" s="15">
        <v>36.763858960544127</v>
      </c>
      <c r="CE95" s="15">
        <v>150.12198221092757</v>
      </c>
      <c r="CF95" s="15">
        <v>51.100347368569722</v>
      </c>
      <c r="CG95" s="15">
        <v>35.175565845099108</v>
      </c>
      <c r="CH95" s="15">
        <v>24.684800843035603</v>
      </c>
      <c r="CI95" s="15">
        <v>60.844882177092011</v>
      </c>
      <c r="CJ95" s="15">
        <v>25.020723158815926</v>
      </c>
      <c r="CK95" s="15">
        <v>37.987310164177003</v>
      </c>
      <c r="CL95" s="15">
        <v>53.811396419906039</v>
      </c>
      <c r="CM95" s="15">
        <v>15.975627454564593</v>
      </c>
      <c r="CN95" s="15">
        <v>16.200425967568684</v>
      </c>
      <c r="CO95" s="15">
        <v>106.87153818244182</v>
      </c>
      <c r="CP95" s="15">
        <v>50.330076227947998</v>
      </c>
      <c r="CQ95" s="15">
        <v>32.532499808799571</v>
      </c>
      <c r="CR95" s="15">
        <v>31.495856523112923</v>
      </c>
      <c r="CS95" s="15">
        <v>72.646041561189847</v>
      </c>
      <c r="CT95" s="15">
        <v>20.687420034819475</v>
      </c>
      <c r="CU95" s="15">
        <v>47.063930604794599</v>
      </c>
      <c r="CV95" s="37"/>
      <c r="CW95" s="15">
        <v>11.74054639058533</v>
      </c>
      <c r="CX95" s="15">
        <v>34.48392896106882</v>
      </c>
      <c r="CY95" s="15">
        <v>44.017971587772095</v>
      </c>
      <c r="CZ95" s="15">
        <v>40.733914496766978</v>
      </c>
      <c r="DA95" s="15">
        <v>5.3796860611665522</v>
      </c>
      <c r="DB95" s="15">
        <v>40.508790829682468</v>
      </c>
      <c r="DC95" s="15">
        <v>6.5473636248719673</v>
      </c>
      <c r="DD95" s="15">
        <v>2.878172684203125</v>
      </c>
      <c r="DE95" s="15">
        <v>143.14622136751939</v>
      </c>
      <c r="DF95" s="15">
        <v>9.1835467078499669</v>
      </c>
      <c r="DG95" s="15">
        <v>4.8620008975720026</v>
      </c>
      <c r="DH95" s="15">
        <v>8.7327564619753524</v>
      </c>
      <c r="DI95" s="15">
        <v>9.9079611297303849</v>
      </c>
      <c r="DJ95" s="15">
        <v>2.5111705435135279</v>
      </c>
      <c r="DK95" s="15">
        <v>69.699307395824505</v>
      </c>
      <c r="DL95" s="15">
        <v>8.3790795933926283</v>
      </c>
      <c r="DM95" s="15">
        <v>30.909449352428574</v>
      </c>
      <c r="DN95" s="15">
        <v>16.43955111532415</v>
      </c>
      <c r="DO95" s="15">
        <v>2.9885914475953363</v>
      </c>
      <c r="DP95" s="15">
        <v>1.1359078323743697</v>
      </c>
      <c r="DQ95" s="15">
        <v>9.597375623427709</v>
      </c>
      <c r="DR95" s="15">
        <v>10.800384214173366</v>
      </c>
      <c r="DS95" s="15">
        <v>23.213439007415353</v>
      </c>
      <c r="DT95" s="15">
        <v>12.291594736859599</v>
      </c>
      <c r="DU95" s="15">
        <v>4.6168594023622269</v>
      </c>
      <c r="DV95" s="15">
        <v>177.39328644833353</v>
      </c>
      <c r="DW95" s="15">
        <v>30.227053807182251</v>
      </c>
      <c r="DX95" s="15">
        <v>38.235340432652123</v>
      </c>
      <c r="DY95" s="15">
        <v>27.830600731664312</v>
      </c>
      <c r="DZ95" s="15">
        <v>16.524769041293826</v>
      </c>
      <c r="EA95" s="15">
        <v>42.311069977974952</v>
      </c>
      <c r="EB95" s="15">
        <v>3.9026615694643967</v>
      </c>
      <c r="ED95" s="16">
        <v>42979</v>
      </c>
      <c r="EE95" s="15">
        <v>38.638406241321874</v>
      </c>
      <c r="EF95" s="15">
        <v>99.984164167669462</v>
      </c>
      <c r="EG95" s="15">
        <v>48.923691109248921</v>
      </c>
      <c r="EH95" s="15">
        <v>32.811202844500436</v>
      </c>
      <c r="EI95" s="15">
        <v>220.3574643627407</v>
      </c>
      <c r="EK95" s="16">
        <v>42979</v>
      </c>
      <c r="EL95" s="15">
        <v>11.556042254116729</v>
      </c>
      <c r="EM95" s="15">
        <v>29.836971677671883</v>
      </c>
      <c r="EN95" s="15">
        <v>14.744903038763789</v>
      </c>
      <c r="EO95" s="15">
        <v>9.8332500545532984</v>
      </c>
      <c r="EP95" s="15">
        <v>65.9711670251057</v>
      </c>
      <c r="EQ95" s="28"/>
    </row>
    <row r="96" spans="1:147">
      <c r="A96" s="12" t="s">
        <v>161</v>
      </c>
      <c r="B96" s="15">
        <v>6.9170657289446167</v>
      </c>
      <c r="C96" s="15">
        <v>27.922186385806352</v>
      </c>
      <c r="D96" s="15">
        <v>43.798892127821382</v>
      </c>
      <c r="E96" s="15">
        <v>48.035077809133256</v>
      </c>
      <c r="F96" s="15">
        <v>26.959461796690821</v>
      </c>
      <c r="G96" s="15">
        <v>31.245848206415385</v>
      </c>
      <c r="H96" s="15">
        <v>6.0334650244015808</v>
      </c>
      <c r="I96" s="15">
        <v>5.3392740200739803</v>
      </c>
      <c r="J96" s="15">
        <v>70.775500627723389</v>
      </c>
      <c r="K96" s="15">
        <v>18.637253439913071</v>
      </c>
      <c r="L96" s="15">
        <v>34.50316683292111</v>
      </c>
      <c r="M96" s="15">
        <v>17.036087983085761</v>
      </c>
      <c r="N96" s="15">
        <v>41.025074329637398</v>
      </c>
      <c r="O96" s="15">
        <v>7.9850709550750656</v>
      </c>
      <c r="P96" s="15">
        <v>89.377137265809807</v>
      </c>
      <c r="Q96" s="15">
        <v>36.331728736911892</v>
      </c>
      <c r="R96" s="15">
        <v>66.192041156881459</v>
      </c>
      <c r="S96" s="15">
        <v>15.349968273833817</v>
      </c>
      <c r="T96" s="15">
        <v>8.1061574036521034</v>
      </c>
      <c r="U96" s="15">
        <v>2.4103827041113108</v>
      </c>
      <c r="V96" s="15">
        <v>13.819082623594149</v>
      </c>
      <c r="W96" s="15">
        <v>15.206280122713222</v>
      </c>
      <c r="X96" s="15">
        <v>34.905262980149203</v>
      </c>
      <c r="Y96" s="15">
        <v>16.305861844820132</v>
      </c>
      <c r="Z96" s="15">
        <v>14.133772855528507</v>
      </c>
      <c r="AA96" s="15">
        <v>62.417429935323938</v>
      </c>
      <c r="AB96" s="15">
        <v>34.728843401124536</v>
      </c>
      <c r="AC96" s="15">
        <v>78.535643874771893</v>
      </c>
      <c r="AD96" s="15">
        <v>17.389943172237956</v>
      </c>
      <c r="AE96" s="15">
        <v>5.8426245301011956</v>
      </c>
      <c r="AF96" s="15">
        <v>23.534817626604315</v>
      </c>
      <c r="AG96" s="15">
        <v>24.06953915439448</v>
      </c>
      <c r="AI96" s="15">
        <v>17.848785685253741</v>
      </c>
      <c r="AJ96" s="15">
        <v>44.513581394218797</v>
      </c>
      <c r="AK96" s="15">
        <v>93.487677070467811</v>
      </c>
      <c r="AL96" s="15">
        <v>156.12332399078883</v>
      </c>
      <c r="AM96" s="15">
        <v>35.334582007018156</v>
      </c>
      <c r="AN96" s="15">
        <v>57.222442998992513</v>
      </c>
      <c r="AO96" s="15">
        <v>22.578381488112939</v>
      </c>
      <c r="AP96" s="15">
        <v>20.668785758333684</v>
      </c>
      <c r="AQ96" s="15">
        <v>272.38325454361558</v>
      </c>
      <c r="AR96" s="15">
        <v>65.024626377701082</v>
      </c>
      <c r="AS96" s="15">
        <v>58.259742062350142</v>
      </c>
      <c r="AT96" s="15">
        <v>24.8546146033352</v>
      </c>
      <c r="AU96" s="15">
        <v>68.429950229774349</v>
      </c>
      <c r="AV96" s="15">
        <v>22.159997682626152</v>
      </c>
      <c r="AW96" s="15">
        <v>92.529589014141862</v>
      </c>
      <c r="AX96" s="15">
        <v>106.89373811281101</v>
      </c>
      <c r="AY96" s="15">
        <v>66.469748088988652</v>
      </c>
      <c r="AZ96" s="15">
        <v>25.429137981613074</v>
      </c>
      <c r="BA96" s="15">
        <v>10.044418569839243</v>
      </c>
      <c r="BB96" s="15">
        <v>11.618112084081996</v>
      </c>
      <c r="BC96" s="15">
        <v>40.347130397690925</v>
      </c>
      <c r="BD96" s="15">
        <v>29.778310841274603</v>
      </c>
      <c r="BE96" s="15">
        <v>46.948123225920384</v>
      </c>
      <c r="BF96" s="15">
        <v>82.882765281224181</v>
      </c>
      <c r="BG96" s="15">
        <v>49.249554062081998</v>
      </c>
      <c r="BH96" s="15">
        <v>137.34045949522246</v>
      </c>
      <c r="BI96" s="15">
        <v>38.096361479904949</v>
      </c>
      <c r="BJ96" s="15">
        <v>74.71193125501334</v>
      </c>
      <c r="BK96" s="15">
        <v>66.796925501834053</v>
      </c>
      <c r="BL96" s="15">
        <v>32.856938000695692</v>
      </c>
      <c r="BM96" s="15">
        <v>67.920465998314015</v>
      </c>
      <c r="BN96" s="15">
        <v>83.271774009263567</v>
      </c>
      <c r="BP96" s="15">
        <v>51.078032113348264</v>
      </c>
      <c r="BQ96" s="15">
        <v>82.744932791535319</v>
      </c>
      <c r="BR96" s="15">
        <v>25.039458793471216</v>
      </c>
      <c r="BS96" s="15">
        <v>51.542942853434226</v>
      </c>
      <c r="BT96" s="15">
        <v>50.003945918932722</v>
      </c>
      <c r="BU96" s="15">
        <v>36.614245717305678</v>
      </c>
      <c r="BV96" s="15">
        <v>83.092772484313272</v>
      </c>
      <c r="BW96" s="15">
        <v>56.984093099678489</v>
      </c>
      <c r="BX96" s="15">
        <v>70.751136162393678</v>
      </c>
      <c r="BY96" s="15">
        <v>77.374278852953822</v>
      </c>
      <c r="BZ96" s="15">
        <v>69.544151304593726</v>
      </c>
      <c r="CA96" s="15">
        <v>29.382553949900917</v>
      </c>
      <c r="CB96" s="15">
        <v>59.048130863588639</v>
      </c>
      <c r="CC96" s="15">
        <v>53.865574588289874</v>
      </c>
      <c r="CD96" s="15">
        <v>35.914923270066936</v>
      </c>
      <c r="CE96" s="15">
        <v>149.98686498455072</v>
      </c>
      <c r="CF96" s="15">
        <v>50.049770095678092</v>
      </c>
      <c r="CG96" s="15">
        <v>33.748701632630599</v>
      </c>
      <c r="CH96" s="28">
        <v>25.340446116092675</v>
      </c>
      <c r="CI96" s="15">
        <v>60.855961942145839</v>
      </c>
      <c r="CJ96" s="15">
        <v>25.232258890105363</v>
      </c>
      <c r="CK96" s="15">
        <v>38.108352951330559</v>
      </c>
      <c r="CL96" s="15">
        <v>52.727699076094055</v>
      </c>
      <c r="CM96" s="15">
        <v>15.508056674916244</v>
      </c>
      <c r="CN96" s="15">
        <v>17.165608524210771</v>
      </c>
      <c r="CO96" s="15">
        <v>105.93065391165558</v>
      </c>
      <c r="CP96" s="15">
        <v>50.328197580595145</v>
      </c>
      <c r="CQ96" s="15">
        <v>32.455697922041558</v>
      </c>
      <c r="CR96" s="15">
        <v>31.744765538277058</v>
      </c>
      <c r="CS96" s="15">
        <v>71.839212512163613</v>
      </c>
      <c r="CT96" s="15">
        <v>21.351399029266339</v>
      </c>
      <c r="CU96" s="15">
        <v>46.319853464558719</v>
      </c>
      <c r="CV96" s="37"/>
      <c r="CW96" s="15">
        <v>11.079913720228733</v>
      </c>
      <c r="CX96" s="15">
        <v>33.633167121634266</v>
      </c>
      <c r="CY96" s="15">
        <v>44.016176214839014</v>
      </c>
      <c r="CZ96" s="15">
        <v>40.725525231680116</v>
      </c>
      <c r="DA96" s="15">
        <v>5.8401042823774816</v>
      </c>
      <c r="DB96" s="15">
        <v>39.734046497740152</v>
      </c>
      <c r="DC96" s="15">
        <v>5.9395289448175692</v>
      </c>
      <c r="DD96" s="15">
        <v>2.9933456718832225</v>
      </c>
      <c r="DE96" s="15">
        <v>153.58206900460257</v>
      </c>
      <c r="DF96" s="15">
        <v>8.9080118306015237</v>
      </c>
      <c r="DG96" s="15">
        <v>4.8096734265140029</v>
      </c>
      <c r="DH96" s="15">
        <v>8.8579315880408984</v>
      </c>
      <c r="DI96" s="15">
        <v>9.8358744308940587</v>
      </c>
      <c r="DJ96" s="15">
        <v>2.4713631252389958</v>
      </c>
      <c r="DK96" s="15">
        <v>68.108706540105544</v>
      </c>
      <c r="DL96" s="15">
        <v>7.7651270500006264</v>
      </c>
      <c r="DM96" s="15">
        <v>29.94221407918036</v>
      </c>
      <c r="DN96" s="15">
        <v>16.127481883680829</v>
      </c>
      <c r="DO96" s="15">
        <v>3.0558107816901141</v>
      </c>
      <c r="DP96" s="15">
        <v>1.4256295572320155</v>
      </c>
      <c r="DQ96" s="15">
        <v>9.4761318508196979</v>
      </c>
      <c r="DR96" s="15">
        <v>10.870543422060416</v>
      </c>
      <c r="DS96" s="15">
        <v>24.597421313309152</v>
      </c>
      <c r="DT96" s="15">
        <v>11.409095771375314</v>
      </c>
      <c r="DU96" s="15">
        <v>4.7881211084510173</v>
      </c>
      <c r="DV96" s="15">
        <v>184.16903493220417</v>
      </c>
      <c r="DW96" s="15">
        <v>28.769496155144616</v>
      </c>
      <c r="DX96" s="15">
        <v>38.325828279359662</v>
      </c>
      <c r="DY96" s="15">
        <v>29.038090212124871</v>
      </c>
      <c r="DZ96" s="15">
        <v>13.533384408500257</v>
      </c>
      <c r="EA96" s="15">
        <v>45.01678103436614</v>
      </c>
      <c r="EB96" s="15">
        <v>4.1237977182365668</v>
      </c>
      <c r="ED96" s="16">
        <v>43070</v>
      </c>
      <c r="EE96" s="15">
        <v>38.969286776470454</v>
      </c>
      <c r="EF96" s="15">
        <v>99.338718042867882</v>
      </c>
      <c r="EG96" s="15">
        <v>49.167712336027591</v>
      </c>
      <c r="EH96" s="15">
        <v>32.86377428028414</v>
      </c>
      <c r="EI96" s="15">
        <v>220.33949143565007</v>
      </c>
      <c r="EK96" s="16">
        <v>43070</v>
      </c>
      <c r="EL96" s="15">
        <v>12.16224902717491</v>
      </c>
      <c r="EM96" s="15">
        <v>30.862662532247011</v>
      </c>
      <c r="EN96" s="15">
        <v>15.320777378701944</v>
      </c>
      <c r="EO96" s="15">
        <v>10.232208600092248</v>
      </c>
      <c r="EP96" s="15">
        <v>68.577897538216121</v>
      </c>
      <c r="EQ96" s="28"/>
    </row>
    <row r="97" spans="1:147" s="12" customFormat="1">
      <c r="A97" s="12" t="s">
        <v>162</v>
      </c>
      <c r="B97" s="15">
        <v>7.1725811475637515</v>
      </c>
      <c r="C97" s="15">
        <v>27.778096195128814</v>
      </c>
      <c r="D97" s="15">
        <v>43.934265790494322</v>
      </c>
      <c r="E97" s="15">
        <v>48.942624066538059</v>
      </c>
      <c r="F97" s="15">
        <v>27.027422344140184</v>
      </c>
      <c r="G97" s="15">
        <v>31.174449452434043</v>
      </c>
      <c r="H97" s="15">
        <v>6.1236430911887307</v>
      </c>
      <c r="I97" s="15">
        <v>2.4335913090495835</v>
      </c>
      <c r="J97" s="15">
        <v>71.284057392957735</v>
      </c>
      <c r="K97" s="15">
        <v>18.334700636625691</v>
      </c>
      <c r="L97" s="15">
        <v>33.500948095973079</v>
      </c>
      <c r="M97" s="15">
        <v>16.999401456886954</v>
      </c>
      <c r="N97" s="15">
        <v>40.997548456293572</v>
      </c>
      <c r="O97" s="15">
        <v>7.8695828430185744</v>
      </c>
      <c r="P97" s="15">
        <v>89.818808633473921</v>
      </c>
      <c r="Q97" s="15">
        <v>36.161035031670181</v>
      </c>
      <c r="R97" s="15">
        <v>66.162413166597858</v>
      </c>
      <c r="S97" s="15">
        <v>15.947742373053192</v>
      </c>
      <c r="T97" s="15">
        <v>7.8530665188459903</v>
      </c>
      <c r="U97" s="15">
        <v>2.4934768679836283</v>
      </c>
      <c r="V97" s="15">
        <v>13.901532216352145</v>
      </c>
      <c r="W97" s="15">
        <v>15.349421330897545</v>
      </c>
      <c r="X97" s="15">
        <v>35.012115312040031</v>
      </c>
      <c r="Y97" s="15">
        <v>16.394508783066524</v>
      </c>
      <c r="Z97" s="15">
        <v>13.596082281671007</v>
      </c>
      <c r="AA97" s="15">
        <v>61.982430154310698</v>
      </c>
      <c r="AB97" s="15">
        <v>34.844461563567016</v>
      </c>
      <c r="AC97" s="15">
        <v>78.007021520033447</v>
      </c>
      <c r="AD97" s="15">
        <v>17.058071543995272</v>
      </c>
      <c r="AE97" s="15">
        <v>5.7867530171019981</v>
      </c>
      <c r="AF97" s="15">
        <v>23.154631387245495</v>
      </c>
      <c r="AG97" s="15">
        <v>24.20216984757614</v>
      </c>
      <c r="AH97" s="11"/>
      <c r="AI97" s="15">
        <v>18.193692629776042</v>
      </c>
      <c r="AJ97" s="15">
        <v>42.813139978345959</v>
      </c>
      <c r="AK97" s="15">
        <v>92.435319970373811</v>
      </c>
      <c r="AL97" s="15">
        <v>156.46014803967128</v>
      </c>
      <c r="AM97" s="15">
        <v>34.964247450684724</v>
      </c>
      <c r="AN97" s="15">
        <v>57.643794949318433</v>
      </c>
      <c r="AO97" s="15">
        <v>22.371526409335086</v>
      </c>
      <c r="AP97" s="15">
        <v>20.892714629068621</v>
      </c>
      <c r="AQ97" s="15">
        <v>277.62886708147528</v>
      </c>
      <c r="AR97" s="15">
        <v>64.496040796144769</v>
      </c>
      <c r="AS97" s="15">
        <v>54.941895403182748</v>
      </c>
      <c r="AT97" s="15">
        <v>24.358532089703527</v>
      </c>
      <c r="AU97" s="15">
        <v>69.797671033478892</v>
      </c>
      <c r="AV97" s="15">
        <v>21.079087332706482</v>
      </c>
      <c r="AW97" s="15">
        <v>93.228298162609008</v>
      </c>
      <c r="AX97" s="15">
        <v>107.01044710523389</v>
      </c>
      <c r="AY97" s="15">
        <v>67.582100631084089</v>
      </c>
      <c r="AZ97" s="15">
        <v>24.928701282906633</v>
      </c>
      <c r="BA97" s="15">
        <v>9.4775399785598182</v>
      </c>
      <c r="BB97" s="15">
        <v>11.625170894683034</v>
      </c>
      <c r="BC97" s="15">
        <v>40.267081462158558</v>
      </c>
      <c r="BD97" s="15">
        <v>30.032427670034085</v>
      </c>
      <c r="BE97" s="15">
        <v>47.576623140085047</v>
      </c>
      <c r="BF97" s="15">
        <v>81.952786416519515</v>
      </c>
      <c r="BG97" s="15">
        <v>47.381347700497351</v>
      </c>
      <c r="BH97" s="15">
        <v>134.60165313983435</v>
      </c>
      <c r="BI97" s="15">
        <v>38.48819280355535</v>
      </c>
      <c r="BJ97" s="15">
        <v>74.211800705843658</v>
      </c>
      <c r="BK97" s="15">
        <v>67.766494028707697</v>
      </c>
      <c r="BL97" s="15">
        <v>31.310181099449771</v>
      </c>
      <c r="BM97" s="15">
        <v>68.00196837002386</v>
      </c>
      <c r="BN97" s="15">
        <v>83.477534513513476</v>
      </c>
      <c r="BO97" s="11"/>
      <c r="BP97" s="15">
        <v>52.685295884101649</v>
      </c>
      <c r="BQ97" s="15">
        <v>83.705983893402845</v>
      </c>
      <c r="BR97" s="15">
        <v>24.676807328799015</v>
      </c>
      <c r="BS97" s="15">
        <v>52.207669759822771</v>
      </c>
      <c r="BT97" s="15">
        <v>49.186519723438721</v>
      </c>
      <c r="BU97" s="15">
        <v>37.521336084441472</v>
      </c>
      <c r="BV97" s="15">
        <v>82.642299890778588</v>
      </c>
      <c r="BW97" s="15">
        <v>57.605642872534958</v>
      </c>
      <c r="BX97" s="15">
        <v>70.516898615678556</v>
      </c>
      <c r="BY97" s="15">
        <v>76.618709780482561</v>
      </c>
      <c r="BZ97" s="15">
        <v>69.574919710554255</v>
      </c>
      <c r="CA97" s="15">
        <v>29.792215379846073</v>
      </c>
      <c r="CB97" s="15">
        <v>59.48287749942542</v>
      </c>
      <c r="CC97" s="15">
        <v>54.52704107199304</v>
      </c>
      <c r="CD97" s="15">
        <v>36.368575913986668</v>
      </c>
      <c r="CE97" s="15">
        <v>150.64667679124841</v>
      </c>
      <c r="CF97" s="15">
        <v>50.709268319348396</v>
      </c>
      <c r="CG97" s="15">
        <v>34.792066576003734</v>
      </c>
      <c r="CH97" s="15">
        <v>26.222338452403658</v>
      </c>
      <c r="CI97" s="15">
        <v>61.920982578421722</v>
      </c>
      <c r="CJ97" s="15">
        <v>25.453420258448496</v>
      </c>
      <c r="CK97" s="15">
        <v>38.006461113171412</v>
      </c>
      <c r="CL97" s="15">
        <v>52.906310614009683</v>
      </c>
      <c r="CM97" s="15">
        <v>15.19048558915626</v>
      </c>
      <c r="CN97" s="15">
        <v>17.690581733840499</v>
      </c>
      <c r="CO97" s="15">
        <v>107.73932888048334</v>
      </c>
      <c r="CP97" s="15">
        <v>50.200632568022868</v>
      </c>
      <c r="CQ97" s="15">
        <v>32.733817711879119</v>
      </c>
      <c r="CR97" s="15">
        <v>30.996821430801816</v>
      </c>
      <c r="CS97" s="15">
        <v>66.345393773038722</v>
      </c>
      <c r="CT97" s="15">
        <v>21.369205820856809</v>
      </c>
      <c r="CU97" s="15">
        <v>45.656542168573964</v>
      </c>
      <c r="CV97" s="37"/>
      <c r="CW97" s="15">
        <v>13.520663424821642</v>
      </c>
      <c r="CX97" s="15">
        <v>41.870316710972411</v>
      </c>
      <c r="CY97" s="15">
        <v>44.147453266538683</v>
      </c>
      <c r="CZ97" s="15">
        <v>40.63665761526407</v>
      </c>
      <c r="DA97" s="15">
        <v>5.4465787103111571</v>
      </c>
      <c r="DB97" s="15">
        <v>39.385790509755886</v>
      </c>
      <c r="DC97" s="15">
        <v>5.6064281528208086</v>
      </c>
      <c r="DD97" s="15">
        <v>2.9131222154469567</v>
      </c>
      <c r="DE97" s="15">
        <v>158.05194345032342</v>
      </c>
      <c r="DF97" s="15">
        <v>8.9253908682657244</v>
      </c>
      <c r="DG97" s="15">
        <v>4.9738060513063687</v>
      </c>
      <c r="DH97" s="15">
        <v>9.4784174634277765</v>
      </c>
      <c r="DI97" s="15">
        <v>9.7722819755492747</v>
      </c>
      <c r="DJ97" s="15">
        <v>2.5861107168280157</v>
      </c>
      <c r="DK97" s="15">
        <v>68.856056495495935</v>
      </c>
      <c r="DL97" s="15">
        <v>7.7688394821646849</v>
      </c>
      <c r="DM97" s="15">
        <v>30.781325234157084</v>
      </c>
      <c r="DN97" s="15">
        <v>16.537880468589474</v>
      </c>
      <c r="DO97" s="15">
        <v>3.7081621541406493</v>
      </c>
      <c r="DP97" s="15">
        <v>1.2484213786013652</v>
      </c>
      <c r="DQ97" s="15">
        <v>9.249385135987529</v>
      </c>
      <c r="DR97" s="15">
        <v>10.537102020836247</v>
      </c>
      <c r="DS97" s="15">
        <v>23.734285265917613</v>
      </c>
      <c r="DT97" s="15">
        <v>12.111746089457654</v>
      </c>
      <c r="DU97" s="15">
        <v>4.4792124440280476</v>
      </c>
      <c r="DV97" s="15">
        <v>197.44886437031738</v>
      </c>
      <c r="DW97" s="15">
        <v>28.594434537662959</v>
      </c>
      <c r="DX97" s="15">
        <v>36.464019104929953</v>
      </c>
      <c r="DY97" s="15">
        <v>29.243771996710816</v>
      </c>
      <c r="DZ97" s="15">
        <v>13.352347507093127</v>
      </c>
      <c r="EA97" s="15">
        <v>44.906735230549387</v>
      </c>
      <c r="EB97" s="15">
        <v>4.206681527390808</v>
      </c>
      <c r="EC97" s="11"/>
      <c r="ED97" s="16">
        <v>43160</v>
      </c>
      <c r="EE97" s="15">
        <v>39.271243130661709</v>
      </c>
      <c r="EF97" s="15">
        <v>99.086527485286084</v>
      </c>
      <c r="EG97" s="15">
        <v>49.631733664258292</v>
      </c>
      <c r="EH97" s="15">
        <v>33.664399646852864</v>
      </c>
      <c r="EI97" s="15">
        <v>221.65390392705896</v>
      </c>
      <c r="EJ97" s="11"/>
      <c r="EK97" s="16">
        <v>43160</v>
      </c>
      <c r="EL97" s="15">
        <v>12.798133115982486</v>
      </c>
      <c r="EM97" s="15">
        <v>32.298300145372387</v>
      </c>
      <c r="EN97" s="15">
        <v>16.059211893041311</v>
      </c>
      <c r="EO97" s="15">
        <v>10.935853501912487</v>
      </c>
      <c r="EP97" s="15">
        <v>72.091498656308673</v>
      </c>
      <c r="EQ97" s="28"/>
    </row>
    <row r="98" spans="1:147">
      <c r="A98" s="12" t="s">
        <v>163</v>
      </c>
      <c r="B98" s="15">
        <v>7.2391020972992441</v>
      </c>
      <c r="C98" s="15">
        <v>27.815037375273921</v>
      </c>
      <c r="D98" s="15">
        <v>44.282145443919454</v>
      </c>
      <c r="E98" s="15">
        <v>49.836659342388991</v>
      </c>
      <c r="F98" s="15">
        <v>27.206598452576674</v>
      </c>
      <c r="G98" s="15">
        <v>31.403156667955272</v>
      </c>
      <c r="H98" s="15">
        <v>6.0257811495435254</v>
      </c>
      <c r="I98" s="15">
        <v>2.6544403397577514</v>
      </c>
      <c r="J98" s="15">
        <v>71.865540771055521</v>
      </c>
      <c r="K98" s="15">
        <v>18.235240828360396</v>
      </c>
      <c r="L98" s="15">
        <v>33.848130038279379</v>
      </c>
      <c r="M98" s="15">
        <v>16.882225918669469</v>
      </c>
      <c r="N98" s="15">
        <v>41.171266110689913</v>
      </c>
      <c r="O98" s="15">
        <v>7.8590948789210957</v>
      </c>
      <c r="P98" s="15">
        <v>90.363444731649409</v>
      </c>
      <c r="Q98" s="15">
        <v>35.98594632172842</v>
      </c>
      <c r="R98" s="15">
        <v>67.907916515022194</v>
      </c>
      <c r="S98" s="15">
        <v>15.445357535717489</v>
      </c>
      <c r="T98" s="15">
        <v>7.5439759095481129</v>
      </c>
      <c r="U98" s="15">
        <v>2.4966520778925241</v>
      </c>
      <c r="V98" s="15">
        <v>14.053875043051461</v>
      </c>
      <c r="W98" s="15">
        <v>15.564248049903808</v>
      </c>
      <c r="X98" s="15">
        <v>35.401944222734265</v>
      </c>
      <c r="Y98" s="15">
        <v>16.655516373108281</v>
      </c>
      <c r="Z98" s="15">
        <v>13.024439364346748</v>
      </c>
      <c r="AA98" s="15">
        <v>61.071094102748546</v>
      </c>
      <c r="AB98" s="15">
        <v>34.735895236459172</v>
      </c>
      <c r="AC98" s="15">
        <v>77.841835786368549</v>
      </c>
      <c r="AD98" s="15">
        <v>16.748355104861357</v>
      </c>
      <c r="AE98" s="15">
        <v>5.6607606855907351</v>
      </c>
      <c r="AF98" s="15">
        <v>22.601008747480808</v>
      </c>
      <c r="AG98" s="15">
        <v>24.400244976552901</v>
      </c>
      <c r="AI98" s="15">
        <v>21.555700632142496</v>
      </c>
      <c r="AJ98" s="15">
        <v>44.877531084907815</v>
      </c>
      <c r="AK98" s="15">
        <v>93.374644599368594</v>
      </c>
      <c r="AL98" s="15">
        <v>154.22461659642659</v>
      </c>
      <c r="AM98" s="15">
        <v>34.708239687783966</v>
      </c>
      <c r="AN98" s="15">
        <v>58.733153562008276</v>
      </c>
      <c r="AO98" s="15">
        <v>22.446689276981267</v>
      </c>
      <c r="AP98" s="15">
        <v>20.690084272886921</v>
      </c>
      <c r="AQ98" s="15">
        <v>273.06624310832461</v>
      </c>
      <c r="AR98" s="15">
        <v>67.252874877553836</v>
      </c>
      <c r="AS98" s="15">
        <v>52.677010474777049</v>
      </c>
      <c r="AT98" s="15">
        <v>25.510321080320253</v>
      </c>
      <c r="AU98" s="15">
        <v>69.692342683851393</v>
      </c>
      <c r="AV98" s="15">
        <v>20.938662606440026</v>
      </c>
      <c r="AW98" s="15">
        <v>93.921359302821173</v>
      </c>
      <c r="AX98" s="15">
        <v>106.37234164300595</v>
      </c>
      <c r="AY98" s="15">
        <v>68.948960197850795</v>
      </c>
      <c r="AZ98" s="15">
        <v>25.365344540007921</v>
      </c>
      <c r="BA98" s="15">
        <v>8.8965705074707664</v>
      </c>
      <c r="BB98" s="15">
        <v>12.115899953192175</v>
      </c>
      <c r="BC98" s="15">
        <v>41.041492693120972</v>
      </c>
      <c r="BD98" s="15">
        <v>30.623207952678044</v>
      </c>
      <c r="BE98" s="15">
        <v>47.401281491623259</v>
      </c>
      <c r="BF98" s="15">
        <v>82.214380107394121</v>
      </c>
      <c r="BG98" s="15">
        <v>46.335660400646361</v>
      </c>
      <c r="BH98" s="15">
        <v>137.15373743526266</v>
      </c>
      <c r="BI98" s="15">
        <v>38.085299858780679</v>
      </c>
      <c r="BJ98" s="15">
        <v>75.11447156456525</v>
      </c>
      <c r="BK98" s="15">
        <v>70.678473988655057</v>
      </c>
      <c r="BL98" s="15">
        <v>29.191921499342534</v>
      </c>
      <c r="BM98" s="15">
        <v>67.430907776789155</v>
      </c>
      <c r="BN98" s="15">
        <v>84.093601604157897</v>
      </c>
      <c r="BP98" s="15">
        <v>68.632505711560668</v>
      </c>
      <c r="BQ98" s="15">
        <v>85.331227285607753</v>
      </c>
      <c r="BR98" s="15">
        <v>25.3899226616861</v>
      </c>
      <c r="BS98" s="15">
        <v>52.730206577116711</v>
      </c>
      <c r="BT98" s="15">
        <v>49.952687085370918</v>
      </c>
      <c r="BU98" s="15">
        <v>36.284394563547956</v>
      </c>
      <c r="BV98" s="15">
        <v>82.287107282156782</v>
      </c>
      <c r="BW98" s="15">
        <v>59.517297688068084</v>
      </c>
      <c r="BX98" s="15">
        <v>66.617444082576469</v>
      </c>
      <c r="BY98" s="15">
        <v>75.181058225984984</v>
      </c>
      <c r="BZ98" s="15">
        <v>69.404815558997072</v>
      </c>
      <c r="CA98" s="15">
        <v>29.544674268242712</v>
      </c>
      <c r="CB98" s="15">
        <v>59.263912054586811</v>
      </c>
      <c r="CC98" s="15">
        <v>55.150463695829075</v>
      </c>
      <c r="CD98" s="15">
        <v>37.048852431180407</v>
      </c>
      <c r="CE98" s="15">
        <v>151.25269609933832</v>
      </c>
      <c r="CF98" s="15">
        <v>51.452204147857437</v>
      </c>
      <c r="CG98" s="15">
        <v>34.227219268171922</v>
      </c>
      <c r="CH98" s="15">
        <v>26.791967267627626</v>
      </c>
      <c r="CI98" s="15">
        <v>62.934179101460295</v>
      </c>
      <c r="CJ98" s="15">
        <v>25.482896735498695</v>
      </c>
      <c r="CK98" s="15">
        <v>37.779174049612706</v>
      </c>
      <c r="CL98" s="15">
        <v>52.337408218695408</v>
      </c>
      <c r="CM98" s="15">
        <v>15.121172263511315</v>
      </c>
      <c r="CN98" s="15">
        <v>17.842133849705856</v>
      </c>
      <c r="CO98" s="15">
        <v>107.77260305513664</v>
      </c>
      <c r="CP98" s="15">
        <v>51.845652528126038</v>
      </c>
      <c r="CQ98" s="15">
        <v>32.764448333727934</v>
      </c>
      <c r="CR98" s="15">
        <v>30.379025303593931</v>
      </c>
      <c r="CS98" s="15">
        <v>61.656764059614332</v>
      </c>
      <c r="CT98" s="15">
        <v>21.102962458728182</v>
      </c>
      <c r="CU98" s="15">
        <v>44.983484170095664</v>
      </c>
      <c r="CV98" s="37"/>
      <c r="CW98" s="15">
        <v>8.9374016804947072</v>
      </c>
      <c r="CX98" s="15">
        <v>41.585746495910584</v>
      </c>
      <c r="CY98" s="15">
        <v>45.370210317474879</v>
      </c>
      <c r="CZ98" s="15">
        <v>41.000462175506989</v>
      </c>
      <c r="DA98" s="15">
        <v>5.3213445415246277</v>
      </c>
      <c r="DB98" s="15">
        <v>39.11895586990736</v>
      </c>
      <c r="DC98" s="15">
        <v>5.1103233913569914</v>
      </c>
      <c r="DD98" s="15">
        <v>3.7192194829072158</v>
      </c>
      <c r="DE98" s="15">
        <v>159.13046598562335</v>
      </c>
      <c r="DF98" s="15">
        <v>8.5142163145927103</v>
      </c>
      <c r="DG98" s="15">
        <v>4.3677498525820369</v>
      </c>
      <c r="DH98" s="15">
        <v>9.2989583996922995</v>
      </c>
      <c r="DI98" s="15">
        <v>10.277350403701101</v>
      </c>
      <c r="DJ98" s="15">
        <v>2.2094964901311593</v>
      </c>
      <c r="DK98" s="15">
        <v>70.643247165428136</v>
      </c>
      <c r="DL98" s="15">
        <v>8.3121624453164031</v>
      </c>
      <c r="DM98" s="15">
        <v>32.212707184435843</v>
      </c>
      <c r="DN98" s="15">
        <v>16.409384268366878</v>
      </c>
      <c r="DO98" s="15">
        <v>3.8983855323244567</v>
      </c>
      <c r="DP98" s="15">
        <v>1.2091065770458786</v>
      </c>
      <c r="DQ98" s="15">
        <v>9.3786542925907597</v>
      </c>
      <c r="DR98" s="15">
        <v>10.719235771872654</v>
      </c>
      <c r="DS98" s="15">
        <v>25.147327126858105</v>
      </c>
      <c r="DT98" s="15">
        <v>11.826579459309778</v>
      </c>
      <c r="DU98" s="15">
        <v>3.8314449846642624</v>
      </c>
      <c r="DV98" s="15">
        <v>192.66394949365466</v>
      </c>
      <c r="DW98" s="15">
        <v>32.497624603946257</v>
      </c>
      <c r="DX98" s="15">
        <v>38.487524765413667</v>
      </c>
      <c r="DY98" s="15">
        <v>27.673210468081287</v>
      </c>
      <c r="DZ98" s="15">
        <v>11.748144071054419</v>
      </c>
      <c r="EA98" s="15">
        <v>44.320694321708437</v>
      </c>
      <c r="EB98" s="15">
        <v>4.0058585856148374</v>
      </c>
      <c r="ED98" s="16">
        <v>43252</v>
      </c>
      <c r="EE98" s="15">
        <v>39.686299244879116</v>
      </c>
      <c r="EF98" s="15">
        <v>98.356397974199368</v>
      </c>
      <c r="EG98" s="15">
        <v>50.177164491317988</v>
      </c>
      <c r="EH98" s="15">
        <v>33.760978913810852</v>
      </c>
      <c r="EI98" s="15">
        <v>221.98084062420733</v>
      </c>
      <c r="EK98" s="16">
        <v>43252</v>
      </c>
      <c r="EL98" s="15">
        <v>12.506895584947678</v>
      </c>
      <c r="EM98" s="15">
        <v>31.101211610845787</v>
      </c>
      <c r="EN98" s="15">
        <v>15.60785990031999</v>
      </c>
      <c r="EO98" s="15">
        <v>10.578737599671744</v>
      </c>
      <c r="EP98" s="15">
        <v>69.7947046957852</v>
      </c>
      <c r="EQ98" s="28"/>
    </row>
    <row r="99" spans="1:147">
      <c r="A99" s="12" t="s">
        <v>164</v>
      </c>
      <c r="B99" s="15">
        <v>6.9848907572175145</v>
      </c>
      <c r="C99" s="15">
        <v>27.79239112301547</v>
      </c>
      <c r="D99" s="15">
        <v>44.931736792339741</v>
      </c>
      <c r="E99" s="15">
        <v>50.934539746527769</v>
      </c>
      <c r="F99" s="15">
        <v>27.129903006689549</v>
      </c>
      <c r="G99" s="15">
        <v>31.543386357458214</v>
      </c>
      <c r="H99" s="15">
        <v>5.9936313508454218</v>
      </c>
      <c r="I99" s="15">
        <v>2.7231824041971984</v>
      </c>
      <c r="J99" s="15">
        <v>71.436366471851755</v>
      </c>
      <c r="K99" s="15">
        <v>18.05217084110658</v>
      </c>
      <c r="L99" s="15">
        <v>34.04253042519737</v>
      </c>
      <c r="M99" s="15">
        <v>16.993241694844734</v>
      </c>
      <c r="N99" s="15">
        <v>41.160655796683244</v>
      </c>
      <c r="O99" s="15">
        <v>7.2173253635862231</v>
      </c>
      <c r="P99" s="15">
        <v>91.132818137149215</v>
      </c>
      <c r="Q99" s="15">
        <v>35.995491214231308</v>
      </c>
      <c r="R99" s="15">
        <v>67.912651881112225</v>
      </c>
      <c r="S99" s="15">
        <v>15.94601432749257</v>
      </c>
      <c r="T99" s="15">
        <v>7.2454552455150729</v>
      </c>
      <c r="U99" s="15">
        <v>2.4884292288575263</v>
      </c>
      <c r="V99" s="15">
        <v>14.269444319851468</v>
      </c>
      <c r="W99" s="15">
        <v>15.551780368520641</v>
      </c>
      <c r="X99" s="15">
        <v>35.147405890094134</v>
      </c>
      <c r="Y99" s="15">
        <v>16.889373174164167</v>
      </c>
      <c r="Z99" s="15">
        <v>12.901787368141282</v>
      </c>
      <c r="AA99" s="15">
        <v>59.773966639399923</v>
      </c>
      <c r="AB99" s="15">
        <v>34.661625744753522</v>
      </c>
      <c r="AC99" s="15">
        <v>78.01781824528841</v>
      </c>
      <c r="AD99" s="15">
        <v>15.963949600454619</v>
      </c>
      <c r="AE99" s="15">
        <v>5.9867202457615711</v>
      </c>
      <c r="AF99" s="15">
        <v>22.067841553913706</v>
      </c>
      <c r="AG99" s="15">
        <v>24.77778335560177</v>
      </c>
      <c r="AI99" s="15">
        <v>26.274229487720561</v>
      </c>
      <c r="AJ99" s="15">
        <v>45.443701516260873</v>
      </c>
      <c r="AK99" s="15">
        <v>94.878141814535013</v>
      </c>
      <c r="AL99" s="15">
        <v>151.63178315815958</v>
      </c>
      <c r="AM99" s="15">
        <v>34.184310584742875</v>
      </c>
      <c r="AN99" s="15">
        <v>59.501691960142857</v>
      </c>
      <c r="AO99" s="15">
        <v>21.509950081897163</v>
      </c>
      <c r="AP99" s="15">
        <v>19.341493002682505</v>
      </c>
      <c r="AQ99" s="15">
        <v>261.03527045511885</v>
      </c>
      <c r="AR99" s="15">
        <v>65.605221689543953</v>
      </c>
      <c r="AS99" s="15">
        <v>50.507142823296547</v>
      </c>
      <c r="AT99" s="15">
        <v>25.93177565273356</v>
      </c>
      <c r="AU99" s="15">
        <v>69.150813150111603</v>
      </c>
      <c r="AV99" s="15">
        <v>20.142802041148162</v>
      </c>
      <c r="AW99" s="15">
        <v>95.067452521700957</v>
      </c>
      <c r="AX99" s="15">
        <v>105.68415142530738</v>
      </c>
      <c r="AY99" s="15">
        <v>68.450342316055398</v>
      </c>
      <c r="AZ99" s="15">
        <v>25.131558678453629</v>
      </c>
      <c r="BA99" s="15">
        <v>8.2130719930848759</v>
      </c>
      <c r="BB99" s="15">
        <v>11.955751656629864</v>
      </c>
      <c r="BC99" s="15">
        <v>41.167296708434762</v>
      </c>
      <c r="BD99" s="15">
        <v>30.98164804021085</v>
      </c>
      <c r="BE99" s="15">
        <v>47.147554820796643</v>
      </c>
      <c r="BF99" s="15">
        <v>81.379762881960602</v>
      </c>
      <c r="BG99" s="15">
        <v>44.330733630180077</v>
      </c>
      <c r="BH99" s="15">
        <v>136.20350580238969</v>
      </c>
      <c r="BI99" s="15">
        <v>38.523964934917082</v>
      </c>
      <c r="BJ99" s="15">
        <v>74.943112664694951</v>
      </c>
      <c r="BK99" s="15">
        <v>78.059082082949629</v>
      </c>
      <c r="BL99" s="15">
        <v>29.732139147911333</v>
      </c>
      <c r="BM99" s="15">
        <v>66.470813308946916</v>
      </c>
      <c r="BN99" s="15">
        <v>84.004397256065246</v>
      </c>
      <c r="BP99" s="15">
        <v>84.480273641025803</v>
      </c>
      <c r="BQ99" s="15">
        <v>84.433128353893068</v>
      </c>
      <c r="BR99" s="15">
        <v>26.340796103081178</v>
      </c>
      <c r="BS99" s="15">
        <v>53.246498580367543</v>
      </c>
      <c r="BT99" s="15">
        <v>49.994719482152611</v>
      </c>
      <c r="BU99" s="15">
        <v>34.58302790562518</v>
      </c>
      <c r="BV99" s="15">
        <v>80.814301991983243</v>
      </c>
      <c r="BW99" s="15">
        <v>60.901568057169399</v>
      </c>
      <c r="BX99" s="15">
        <v>66.580340003575841</v>
      </c>
      <c r="BY99" s="15">
        <v>73.759567763975895</v>
      </c>
      <c r="BZ99" s="15">
        <v>69.480517834715755</v>
      </c>
      <c r="CA99" s="15">
        <v>30.338291520552726</v>
      </c>
      <c r="CB99" s="15">
        <v>59.618616183253714</v>
      </c>
      <c r="CC99" s="15">
        <v>55.808064162384326</v>
      </c>
      <c r="CD99" s="15">
        <v>36.859499013963216</v>
      </c>
      <c r="CE99" s="15">
        <v>152.60671671562761</v>
      </c>
      <c r="CF99" s="15">
        <v>51.134724045491069</v>
      </c>
      <c r="CG99" s="15">
        <v>34.960176806471011</v>
      </c>
      <c r="CH99" s="15">
        <v>27.254460739408483</v>
      </c>
      <c r="CI99" s="15">
        <v>63.899244322097189</v>
      </c>
      <c r="CJ99" s="15">
        <v>25.803047045855198</v>
      </c>
      <c r="CK99" s="15">
        <v>37.52560125252085</v>
      </c>
      <c r="CL99" s="15">
        <v>50.961169198136751</v>
      </c>
      <c r="CM99" s="15">
        <v>14.584305367022299</v>
      </c>
      <c r="CN99" s="15">
        <v>18.040492016508406</v>
      </c>
      <c r="CO99" s="15">
        <v>106.85255106130865</v>
      </c>
      <c r="CP99" s="15">
        <v>52.865887442601796</v>
      </c>
      <c r="CQ99" s="15">
        <v>33.703496342943758</v>
      </c>
      <c r="CR99" s="15">
        <v>32.559504317239011</v>
      </c>
      <c r="CS99" s="15">
        <v>62.103469336529578</v>
      </c>
      <c r="CT99" s="15">
        <v>20.826618806847939</v>
      </c>
      <c r="CU99" s="15">
        <v>44.27634210976737</v>
      </c>
      <c r="CV99" s="37"/>
      <c r="CW99" s="15">
        <v>6.3665525096882591</v>
      </c>
      <c r="CX99" s="15">
        <v>41.636555259576262</v>
      </c>
      <c r="CY99" s="15">
        <v>46.041887322350071</v>
      </c>
      <c r="CZ99" s="15">
        <v>41.299608128040944</v>
      </c>
      <c r="DA99" s="15">
        <v>5.3361057847490647</v>
      </c>
      <c r="DB99" s="15">
        <v>39.593329646328769</v>
      </c>
      <c r="DC99" s="15">
        <v>5.2893592106842737</v>
      </c>
      <c r="DD99" s="15">
        <v>2.7232848113169745</v>
      </c>
      <c r="DE99" s="15">
        <v>152.7829800199633</v>
      </c>
      <c r="DF99" s="15">
        <v>8.4011252798203451</v>
      </c>
      <c r="DG99" s="15">
        <v>4.5677309319941646</v>
      </c>
      <c r="DH99" s="15">
        <v>8.687546009949628</v>
      </c>
      <c r="DI99" s="15">
        <v>10.165661678009261</v>
      </c>
      <c r="DJ99" s="15">
        <v>2.0257187774528527</v>
      </c>
      <c r="DK99" s="15">
        <v>70.879656135042822</v>
      </c>
      <c r="DL99" s="15">
        <v>9.1891618975084342</v>
      </c>
      <c r="DM99" s="15">
        <v>32.146056317408011</v>
      </c>
      <c r="DN99" s="15">
        <v>16.395946980374578</v>
      </c>
      <c r="DO99" s="15">
        <v>4.253468784838752</v>
      </c>
      <c r="DP99" s="15">
        <v>1.1783062133775219</v>
      </c>
      <c r="DQ99" s="15">
        <v>9.179348238277953</v>
      </c>
      <c r="DR99" s="15">
        <v>10.871755133029662</v>
      </c>
      <c r="DS99" s="15">
        <v>23.600286499681317</v>
      </c>
      <c r="DT99" s="15">
        <v>11.752213459196527</v>
      </c>
      <c r="DU99" s="15">
        <v>3.6887341919932948</v>
      </c>
      <c r="DV99" s="15">
        <v>178.7854509074198</v>
      </c>
      <c r="DW99" s="15">
        <v>32.273663608682782</v>
      </c>
      <c r="DX99" s="15">
        <v>38.159064398943784</v>
      </c>
      <c r="DY99" s="15">
        <v>33.418588253378829</v>
      </c>
      <c r="DZ99" s="15">
        <v>11.852749387036265</v>
      </c>
      <c r="EA99" s="15">
        <v>43.405322929540027</v>
      </c>
      <c r="EB99" s="15">
        <v>4.2256253495498015</v>
      </c>
      <c r="ED99" s="16">
        <v>43344</v>
      </c>
      <c r="EE99" s="15">
        <v>40.174894772514222</v>
      </c>
      <c r="EF99" s="15">
        <v>97.208899561239562</v>
      </c>
      <c r="EG99" s="15">
        <v>50.669847019443985</v>
      </c>
      <c r="EH99" s="15">
        <v>33.728580996217438</v>
      </c>
      <c r="EI99" s="15">
        <v>221.78222234941518</v>
      </c>
      <c r="EK99" s="16">
        <v>43344</v>
      </c>
      <c r="EL99" s="15">
        <v>12.565029141900883</v>
      </c>
      <c r="EM99" s="15">
        <v>30.348972333022441</v>
      </c>
      <c r="EN99" s="15">
        <v>15.52437437035506</v>
      </c>
      <c r="EO99" s="15">
        <v>10.476869169298121</v>
      </c>
      <c r="EP99" s="15">
        <v>68.915245014576513</v>
      </c>
      <c r="EQ99" s="28"/>
    </row>
    <row r="100" spans="1:147">
      <c r="A100" s="43" t="s">
        <v>165</v>
      </c>
      <c r="B100" s="15">
        <v>6.5658658163628942</v>
      </c>
      <c r="C100" s="15">
        <v>28.4108929274839</v>
      </c>
      <c r="D100" s="15">
        <v>45.846099704549111</v>
      </c>
      <c r="E100" s="15">
        <v>51.427359922878864</v>
      </c>
      <c r="F100" s="15">
        <v>27.65459980906892</v>
      </c>
      <c r="G100" s="15">
        <v>31.659853392156847</v>
      </c>
      <c r="H100" s="15">
        <v>6.0505848632736843</v>
      </c>
      <c r="I100" s="15">
        <v>2.7090866315345341</v>
      </c>
      <c r="J100" s="15">
        <v>72.669320938736263</v>
      </c>
      <c r="K100" s="15">
        <v>17.685168186784651</v>
      </c>
      <c r="L100" s="15">
        <v>34.875683707227985</v>
      </c>
      <c r="M100" s="15">
        <v>16.99168128379495</v>
      </c>
      <c r="N100" s="15">
        <v>41.17079496707661</v>
      </c>
      <c r="O100" s="15">
        <v>7.0094112538270954</v>
      </c>
      <c r="P100" s="15">
        <v>91.788214314406986</v>
      </c>
      <c r="Q100" s="15">
        <v>36.270689702044372</v>
      </c>
      <c r="R100" s="15">
        <v>67.9770127645466</v>
      </c>
      <c r="S100" s="15">
        <v>15.48330968686078</v>
      </c>
      <c r="T100" s="15">
        <v>6.9667090272747245</v>
      </c>
      <c r="U100" s="15">
        <v>2.5238428050557022</v>
      </c>
      <c r="V100" s="15">
        <v>14.57705277785975</v>
      </c>
      <c r="W100" s="15">
        <v>15.860742983744325</v>
      </c>
      <c r="X100" s="15">
        <v>35.038403435216161</v>
      </c>
      <c r="Y100" s="15">
        <v>17.160082109189432</v>
      </c>
      <c r="Z100" s="15">
        <v>12.166568152649917</v>
      </c>
      <c r="AA100" s="15">
        <v>59.051699809890003</v>
      </c>
      <c r="AB100" s="15">
        <v>34.842716144942337</v>
      </c>
      <c r="AC100" s="15">
        <v>78.754497478004339</v>
      </c>
      <c r="AD100" s="15">
        <v>15.116257077810326</v>
      </c>
      <c r="AE100" s="15">
        <v>5.6484478002147007</v>
      </c>
      <c r="AF100" s="15">
        <v>21.514672529344743</v>
      </c>
      <c r="AG100" s="15">
        <v>24.556939970968926</v>
      </c>
      <c r="AI100" s="15">
        <v>22.411051928892256</v>
      </c>
      <c r="AJ100" s="15">
        <v>46.01687772990293</v>
      </c>
      <c r="AK100" s="15">
        <v>97.253791721457475</v>
      </c>
      <c r="AL100" s="15">
        <v>148.83516587037417</v>
      </c>
      <c r="AM100" s="15">
        <v>34.319275028826951</v>
      </c>
      <c r="AN100" s="15">
        <v>59.964319251949945</v>
      </c>
      <c r="AO100" s="15">
        <v>21.042360221289407</v>
      </c>
      <c r="AP100" s="15">
        <v>20.270512315149617</v>
      </c>
      <c r="AQ100" s="15">
        <v>262.29000973044992</v>
      </c>
      <c r="AR100" s="15">
        <v>64.337669135525886</v>
      </c>
      <c r="AS100" s="15">
        <v>48.934584091372557</v>
      </c>
      <c r="AT100" s="15">
        <v>26.065641917691757</v>
      </c>
      <c r="AU100" s="15">
        <v>68.336988201405646</v>
      </c>
      <c r="AV100" s="15">
        <v>19.771632286112222</v>
      </c>
      <c r="AW100" s="15">
        <v>95.574115902364994</v>
      </c>
      <c r="AX100" s="15">
        <v>105.00366991083078</v>
      </c>
      <c r="AY100" s="15">
        <v>68.53421837873681</v>
      </c>
      <c r="AZ100" s="15">
        <v>24.844910893543783</v>
      </c>
      <c r="BA100" s="15">
        <v>7.5556240691221799</v>
      </c>
      <c r="BB100" s="15">
        <v>12.725993279209314</v>
      </c>
      <c r="BC100" s="15">
        <v>42.544962313313718</v>
      </c>
      <c r="BD100" s="15">
        <v>31.112454047373504</v>
      </c>
      <c r="BE100" s="15">
        <v>46.545246293402712</v>
      </c>
      <c r="BF100" s="15">
        <v>80.208827700682718</v>
      </c>
      <c r="BG100" s="15">
        <v>43.062403458984967</v>
      </c>
      <c r="BH100" s="15">
        <v>137.2780190015597</v>
      </c>
      <c r="BI100" s="15">
        <v>37.357332091889297</v>
      </c>
      <c r="BJ100" s="15">
        <v>75.534134965596209</v>
      </c>
      <c r="BK100" s="15">
        <v>67.820155803845097</v>
      </c>
      <c r="BL100" s="15">
        <v>27.315905229106967</v>
      </c>
      <c r="BM100" s="15">
        <v>65.591839211356728</v>
      </c>
      <c r="BN100" s="15">
        <v>84.395818900214891</v>
      </c>
      <c r="BP100" s="15">
        <v>76.707327807879736</v>
      </c>
      <c r="BQ100" s="15">
        <v>84.777048320415034</v>
      </c>
      <c r="BR100" s="15">
        <v>27.572491710303783</v>
      </c>
      <c r="BS100" s="15">
        <v>53.639290528218197</v>
      </c>
      <c r="BT100" s="15">
        <v>50.221993316399924</v>
      </c>
      <c r="BU100" s="15">
        <v>33.447199016922021</v>
      </c>
      <c r="BV100" s="15">
        <v>79.477108993725309</v>
      </c>
      <c r="BW100" s="15">
        <v>61.976282894246495</v>
      </c>
      <c r="BX100" s="15">
        <v>66.518329325121528</v>
      </c>
      <c r="BY100" s="15">
        <v>72.047034977637594</v>
      </c>
      <c r="BZ100" s="15">
        <v>69.421751885530583</v>
      </c>
      <c r="CA100" s="15">
        <v>29.630406511165763</v>
      </c>
      <c r="CB100" s="15">
        <v>59.428820273649308</v>
      </c>
      <c r="CC100" s="15">
        <v>56.448926143434029</v>
      </c>
      <c r="CD100" s="15">
        <v>36.692126852255498</v>
      </c>
      <c r="CE100" s="15">
        <v>155.07587840123725</v>
      </c>
      <c r="CF100" s="15">
        <v>51.185970050284581</v>
      </c>
      <c r="CG100" s="15">
        <v>34.12037684463585</v>
      </c>
      <c r="CH100" s="15">
        <v>27.689267641467286</v>
      </c>
      <c r="CI100" s="15">
        <v>64.81952834167862</v>
      </c>
      <c r="CJ100" s="15">
        <v>26.018307127277996</v>
      </c>
      <c r="CK100" s="15">
        <v>37.134016282665762</v>
      </c>
      <c r="CL100" s="15">
        <v>50.799720016685875</v>
      </c>
      <c r="CM100" s="15">
        <v>14.605249095672416</v>
      </c>
      <c r="CN100" s="15">
        <v>18.287031745461551</v>
      </c>
      <c r="CO100" s="15">
        <v>107.51332707040837</v>
      </c>
      <c r="CP100" s="15">
        <v>53.289078844783972</v>
      </c>
      <c r="CQ100" s="15">
        <v>33.90329024439297</v>
      </c>
      <c r="CR100" s="15">
        <v>31.72728410017913</v>
      </c>
      <c r="CS100" s="15">
        <v>60.906350079291016</v>
      </c>
      <c r="CT100" s="15">
        <v>20.641328182236112</v>
      </c>
      <c r="CU100" s="15">
        <v>43.513707579438105</v>
      </c>
      <c r="CW100" s="15">
        <v>6.7616979962258084</v>
      </c>
      <c r="CX100" s="15">
        <v>41.473428491359613</v>
      </c>
      <c r="CY100" s="15">
        <v>46.493283445834713</v>
      </c>
      <c r="CZ100" s="15">
        <v>42.523223100301308</v>
      </c>
      <c r="DA100" s="15">
        <v>5.8150697001693672</v>
      </c>
      <c r="DB100" s="15">
        <v>38.358338133951953</v>
      </c>
      <c r="DC100" s="15">
        <v>5.5621697626365325</v>
      </c>
      <c r="DD100" s="15">
        <v>3.4297637103783245</v>
      </c>
      <c r="DE100" s="15">
        <v>155.98441345094514</v>
      </c>
      <c r="DF100" s="15">
        <v>8.6144436619418023</v>
      </c>
      <c r="DG100" s="15">
        <v>4.6379864458213689</v>
      </c>
      <c r="DH100" s="15">
        <v>8.2961496640082224</v>
      </c>
      <c r="DI100" s="15">
        <v>9.9274358557612103</v>
      </c>
      <c r="DJ100" s="15">
        <v>1.9229964536711694</v>
      </c>
      <c r="DK100" s="15">
        <v>72.57987269468191</v>
      </c>
      <c r="DL100" s="15">
        <v>8.9650932470639404</v>
      </c>
      <c r="DM100" s="15">
        <v>32.099876081532841</v>
      </c>
      <c r="DN100" s="15">
        <v>15.757220173692954</v>
      </c>
      <c r="DO100" s="15">
        <v>4.0788817038071485</v>
      </c>
      <c r="DP100" s="15">
        <v>1.1974276658554863</v>
      </c>
      <c r="DQ100" s="15">
        <v>9.5728157151825215</v>
      </c>
      <c r="DR100" s="15">
        <v>11.539145190324044</v>
      </c>
      <c r="DS100" s="15">
        <v>21.924720311281114</v>
      </c>
      <c r="DT100" s="15">
        <v>11.384119613630432</v>
      </c>
      <c r="DU100" s="15">
        <v>3.6289967163808674</v>
      </c>
      <c r="DV100" s="15">
        <v>182.28710436895065</v>
      </c>
      <c r="DW100" s="15">
        <v>33.672776548486432</v>
      </c>
      <c r="DX100" s="15">
        <v>38.833650142490754</v>
      </c>
      <c r="DY100" s="15">
        <v>27.54172489121871</v>
      </c>
      <c r="DZ100" s="15">
        <v>11.678273079081494</v>
      </c>
      <c r="EA100" s="15">
        <v>43.082496122649502</v>
      </c>
      <c r="EB100" s="15">
        <v>4.013947311201731</v>
      </c>
      <c r="ED100" s="16">
        <v>43435</v>
      </c>
      <c r="EE100" s="15">
        <v>40.490164208775269</v>
      </c>
      <c r="EF100" s="15">
        <v>95.582880585863407</v>
      </c>
      <c r="EG100" s="15">
        <v>50.635277027339541</v>
      </c>
      <c r="EH100" s="15">
        <v>34.190535258832803</v>
      </c>
      <c r="EI100" s="15">
        <v>220.89885708081104</v>
      </c>
      <c r="EK100" s="16">
        <v>43435</v>
      </c>
      <c r="EL100" s="15">
        <v>12.974804466649092</v>
      </c>
      <c r="EM100" s="15">
        <v>30.641359327548528</v>
      </c>
      <c r="EN100" s="15">
        <v>15.960744309685671</v>
      </c>
      <c r="EO100" s="15">
        <v>10.89234640298349</v>
      </c>
      <c r="EP100" s="15">
        <v>70.469254506866776</v>
      </c>
      <c r="EQ100" s="28"/>
    </row>
    <row r="101" spans="1:147">
      <c r="A101" s="12" t="s">
        <v>166</v>
      </c>
      <c r="B101" s="15">
        <v>6.1010937112794643</v>
      </c>
      <c r="C101" s="15">
        <v>28.56251328991549</v>
      </c>
      <c r="D101" s="15">
        <v>46.271993050900811</v>
      </c>
      <c r="E101" s="15">
        <v>52.51517609384365</v>
      </c>
      <c r="F101" s="15">
        <v>27.853036349263157</v>
      </c>
      <c r="G101" s="15">
        <v>31.488036891738584</v>
      </c>
      <c r="H101" s="15">
        <v>6.1976929639108347</v>
      </c>
      <c r="I101" s="15">
        <v>2.4654036277364884</v>
      </c>
      <c r="J101" s="15">
        <v>73.900297674327305</v>
      </c>
      <c r="K101" s="15">
        <v>17.577949791834296</v>
      </c>
      <c r="L101" s="15">
        <v>34.491708531599606</v>
      </c>
      <c r="M101" s="15">
        <v>16.938914557882136</v>
      </c>
      <c r="N101" s="15">
        <v>40.905748052860638</v>
      </c>
      <c r="O101" s="15">
        <v>6.9892550858983995</v>
      </c>
      <c r="P101" s="15">
        <v>91.751367829482305</v>
      </c>
      <c r="Q101" s="15">
        <v>36.12305073827752</v>
      </c>
      <c r="R101" s="15">
        <v>67.883514409697426</v>
      </c>
      <c r="S101" s="15">
        <v>16.175231505397747</v>
      </c>
      <c r="T101" s="15">
        <v>7.0941442338928313</v>
      </c>
      <c r="U101" s="15">
        <v>2.4939349900538721</v>
      </c>
      <c r="V101" s="15">
        <v>14.830283593787488</v>
      </c>
      <c r="W101" s="15">
        <v>15.696587812995389</v>
      </c>
      <c r="X101" s="15">
        <v>34.859525906819428</v>
      </c>
      <c r="Y101" s="15">
        <v>17.578561603384287</v>
      </c>
      <c r="Z101" s="15">
        <v>12.092677103259758</v>
      </c>
      <c r="AA101" s="15">
        <v>58.17024606081511</v>
      </c>
      <c r="AB101" s="15">
        <v>35.019370583940031</v>
      </c>
      <c r="AC101" s="15">
        <v>78.433796758932814</v>
      </c>
      <c r="AD101" s="15">
        <v>14.725573397812905</v>
      </c>
      <c r="AE101" s="15">
        <v>5.6222675779299092</v>
      </c>
      <c r="AF101" s="15">
        <v>21.194925105070254</v>
      </c>
      <c r="AG101" s="15">
        <v>24.8727911783186</v>
      </c>
      <c r="AI101" s="15">
        <v>23.117603547248052</v>
      </c>
      <c r="AJ101" s="15">
        <v>45.942677989498051</v>
      </c>
      <c r="AK101" s="15">
        <v>96.796020395651311</v>
      </c>
      <c r="AL101" s="15">
        <v>152.41640185712171</v>
      </c>
      <c r="AM101" s="15">
        <v>33.428201158574822</v>
      </c>
      <c r="AN101" s="15">
        <v>58.743504322204537</v>
      </c>
      <c r="AO101" s="15">
        <v>20.557339770186566</v>
      </c>
      <c r="AP101" s="15">
        <v>19.559355286316915</v>
      </c>
      <c r="AQ101" s="15">
        <v>261.44788035833062</v>
      </c>
      <c r="AR101" s="15">
        <v>64.358184140086394</v>
      </c>
      <c r="AS101" s="15">
        <v>49.669656101895548</v>
      </c>
      <c r="AT101" s="15">
        <v>25.748471717101236</v>
      </c>
      <c r="AU101" s="15">
        <v>68.576986111242462</v>
      </c>
      <c r="AV101" s="15">
        <v>19.293908381121064</v>
      </c>
      <c r="AW101" s="15">
        <v>97.015386040394219</v>
      </c>
      <c r="AX101" s="15">
        <v>101.16139633623551</v>
      </c>
      <c r="AY101" s="15">
        <v>68.494284154491467</v>
      </c>
      <c r="AZ101" s="15">
        <v>25.521862178769968</v>
      </c>
      <c r="BA101" s="15">
        <v>7.7980996346128331</v>
      </c>
      <c r="BB101" s="15">
        <v>12.918024378102475</v>
      </c>
      <c r="BC101" s="15">
        <v>41.808077080300919</v>
      </c>
      <c r="BD101" s="15">
        <v>29.98349734850698</v>
      </c>
      <c r="BE101" s="15">
        <v>46.059097775551884</v>
      </c>
      <c r="BF101" s="15">
        <v>77.832336752965688</v>
      </c>
      <c r="BG101" s="15">
        <v>44.383819354560849</v>
      </c>
      <c r="BH101" s="15">
        <v>139.10167778924301</v>
      </c>
      <c r="BI101" s="15">
        <v>39.169457928436437</v>
      </c>
      <c r="BJ101" s="15">
        <v>75.462918263917231</v>
      </c>
      <c r="BK101" s="15">
        <v>69.350618680272589</v>
      </c>
      <c r="BL101" s="15">
        <v>25.540272856405277</v>
      </c>
      <c r="BM101" s="15">
        <v>66.078132199004614</v>
      </c>
      <c r="BN101" s="15">
        <v>84.881157023415568</v>
      </c>
      <c r="BP101" s="15">
        <v>79.16583526944207</v>
      </c>
      <c r="BQ101" s="15">
        <v>84.884768926782371</v>
      </c>
      <c r="BR101" s="15">
        <v>28.648972394661417</v>
      </c>
      <c r="BS101" s="15">
        <v>54.751234918751713</v>
      </c>
      <c r="BT101" s="15">
        <v>51.793849146022097</v>
      </c>
      <c r="BU101" s="15">
        <v>34.944199571672769</v>
      </c>
      <c r="BV101" s="15">
        <v>77.860576388116172</v>
      </c>
      <c r="BW101" s="15">
        <v>62.435100967624038</v>
      </c>
      <c r="BX101" s="15">
        <v>63.553083385959617</v>
      </c>
      <c r="BY101" s="15">
        <v>72.241902665905101</v>
      </c>
      <c r="BZ101" s="15">
        <v>70.530471752202217</v>
      </c>
      <c r="CA101" s="15">
        <v>30.216557631828106</v>
      </c>
      <c r="CB101" s="15">
        <v>59.011834504611521</v>
      </c>
      <c r="CC101" s="15">
        <v>57.312872980997334</v>
      </c>
      <c r="CD101" s="15">
        <v>39.297712934706389</v>
      </c>
      <c r="CE101" s="15">
        <v>157.94731376266438</v>
      </c>
      <c r="CF101" s="15">
        <v>53.077113865272622</v>
      </c>
      <c r="CG101" s="15">
        <v>35.090745823386726</v>
      </c>
      <c r="CH101" s="15">
        <v>28.249906143916593</v>
      </c>
      <c r="CI101" s="15">
        <v>68.262484113081996</v>
      </c>
      <c r="CJ101" s="15">
        <v>26.34732374691427</v>
      </c>
      <c r="CK101" s="15">
        <v>37.066536113518303</v>
      </c>
      <c r="CL101" s="15">
        <v>50.751548268940397</v>
      </c>
      <c r="CM101" s="15">
        <v>14.396853460231444</v>
      </c>
      <c r="CN101" s="15">
        <v>19.232730631556244</v>
      </c>
      <c r="CO101" s="15">
        <v>109.44829487932761</v>
      </c>
      <c r="CP101" s="15">
        <v>53.096125495301571</v>
      </c>
      <c r="CQ101" s="15">
        <v>34.121957505572773</v>
      </c>
      <c r="CR101" s="15">
        <v>32.269344881349795</v>
      </c>
      <c r="CS101" s="15">
        <v>58.435558318388907</v>
      </c>
      <c r="CT101" s="15">
        <v>22.024508236885207</v>
      </c>
      <c r="CU101" s="15">
        <v>42.915375563747048</v>
      </c>
      <c r="CW101" s="15">
        <v>7.1670304980757091</v>
      </c>
      <c r="CX101" s="15">
        <v>40.422077231148101</v>
      </c>
      <c r="CY101" s="15">
        <v>48.909413086882061</v>
      </c>
      <c r="CZ101" s="15">
        <v>42.393486839170912</v>
      </c>
      <c r="DA101" s="15">
        <v>5.5046966231990098</v>
      </c>
      <c r="DB101" s="15">
        <v>40.504776292531638</v>
      </c>
      <c r="DC101" s="15">
        <v>5.2944774170653917</v>
      </c>
      <c r="DD101" s="15">
        <v>4.0667865587623844</v>
      </c>
      <c r="DE101" s="15">
        <v>140.77763331117305</v>
      </c>
      <c r="DF101" s="15">
        <v>8.7299181761310365</v>
      </c>
      <c r="DG101" s="15">
        <v>4.3225665160279938</v>
      </c>
      <c r="DH101" s="15">
        <v>8.6676520473229495</v>
      </c>
      <c r="DI101" s="15">
        <v>9.829434755145618</v>
      </c>
      <c r="DJ101" s="15">
        <v>1.7580562008272644</v>
      </c>
      <c r="DK101" s="15">
        <v>74.594009390474028</v>
      </c>
      <c r="DL101" s="15">
        <v>8.6149316998949406</v>
      </c>
      <c r="DM101" s="15">
        <v>30.284330779611128</v>
      </c>
      <c r="DN101" s="15">
        <v>16.501966850286724</v>
      </c>
      <c r="DO101" s="15">
        <v>4.2292040790525602</v>
      </c>
      <c r="DP101" s="15">
        <v>0.79030581840267788</v>
      </c>
      <c r="DQ101" s="15">
        <v>9.3884708236696035</v>
      </c>
      <c r="DR101" s="15">
        <v>11.499905865241391</v>
      </c>
      <c r="DS101" s="15">
        <v>24.430027573630646</v>
      </c>
      <c r="DT101" s="15">
        <v>10.752934961272054</v>
      </c>
      <c r="DU101" s="15">
        <v>3.4238878016758023</v>
      </c>
      <c r="DV101" s="15">
        <v>178.0009443004372</v>
      </c>
      <c r="DW101" s="15">
        <v>33.966335511591964</v>
      </c>
      <c r="DX101" s="15">
        <v>38.610948155342989</v>
      </c>
      <c r="DY101" s="15">
        <v>26.596378502322516</v>
      </c>
      <c r="DZ101" s="15">
        <v>12.876721716786419</v>
      </c>
      <c r="EA101" s="15">
        <v>44.672705290787064</v>
      </c>
      <c r="EB101" s="15">
        <v>4.1529961693126118</v>
      </c>
      <c r="ED101" s="16">
        <v>43525</v>
      </c>
      <c r="EE101" s="15">
        <v>40.939520621315289</v>
      </c>
      <c r="EF101" s="15">
        <v>97.164118671125692</v>
      </c>
      <c r="EG101" s="15">
        <v>51.54188275924875</v>
      </c>
      <c r="EH101" s="15">
        <v>33.994041166465053</v>
      </c>
      <c r="EI101" s="15">
        <v>223.63956321815479</v>
      </c>
      <c r="EK101" s="16">
        <v>43525</v>
      </c>
      <c r="EL101" s="15">
        <v>13.447469542312701</v>
      </c>
      <c r="EM101" s="15">
        <v>32.086482410177247</v>
      </c>
      <c r="EN101" s="15">
        <v>16.656183715071165</v>
      </c>
      <c r="EO101" s="15">
        <v>11.072107284564263</v>
      </c>
      <c r="EP101" s="15">
        <v>73.262242952125376</v>
      </c>
      <c r="EQ101" s="28"/>
    </row>
    <row r="102" spans="1:147">
      <c r="A102" s="12" t="s">
        <v>167</v>
      </c>
      <c r="B102" s="15">
        <v>5.5806404143562913</v>
      </c>
      <c r="C102" s="15">
        <v>28.892794287837884</v>
      </c>
      <c r="D102" s="15">
        <v>47.02366649206877</v>
      </c>
      <c r="E102" s="15">
        <v>53.580944711514981</v>
      </c>
      <c r="F102" s="15">
        <v>28.411818569266117</v>
      </c>
      <c r="G102" s="15">
        <v>31.546461297312579</v>
      </c>
      <c r="H102" s="15">
        <v>6.2087741243745533</v>
      </c>
      <c r="I102" s="15">
        <v>2.5212614645740237</v>
      </c>
      <c r="J102" s="15">
        <v>76.651697660944706</v>
      </c>
      <c r="K102" s="15">
        <v>17.55329501997446</v>
      </c>
      <c r="L102" s="15">
        <v>34.69301118044676</v>
      </c>
      <c r="M102" s="15">
        <v>16.968900822669923</v>
      </c>
      <c r="N102" s="15">
        <v>41.038950035649329</v>
      </c>
      <c r="O102" s="15">
        <v>6.9558717464377269</v>
      </c>
      <c r="P102" s="15">
        <v>92.45245507173442</v>
      </c>
      <c r="Q102" s="15">
        <v>36.354223390145741</v>
      </c>
      <c r="R102" s="15">
        <v>67.774752520366491</v>
      </c>
      <c r="S102" s="15">
        <v>16.082908191413395</v>
      </c>
      <c r="T102" s="15">
        <v>7.1654038070319794</v>
      </c>
      <c r="U102" s="15">
        <v>2.4826552773863262</v>
      </c>
      <c r="V102" s="15">
        <v>15.191433576835353</v>
      </c>
      <c r="W102" s="15">
        <v>15.863816718007131</v>
      </c>
      <c r="X102" s="15">
        <v>34.80072722186118</v>
      </c>
      <c r="Y102" s="15">
        <v>18.16244266385273</v>
      </c>
      <c r="Z102" s="15">
        <v>12.184805340184971</v>
      </c>
      <c r="AA102" s="15">
        <v>57.721897213799281</v>
      </c>
      <c r="AB102" s="15">
        <v>34.96360440394006</v>
      </c>
      <c r="AC102" s="15">
        <v>78.389457370804379</v>
      </c>
      <c r="AD102" s="15">
        <v>14.369206725202435</v>
      </c>
      <c r="AE102" s="15">
        <v>5.4836425853270008</v>
      </c>
      <c r="AF102" s="15">
        <v>21.14439214113618</v>
      </c>
      <c r="AG102" s="15">
        <v>25.244824845462805</v>
      </c>
      <c r="AI102" s="15">
        <v>21.065561878947793</v>
      </c>
      <c r="AJ102" s="15">
        <v>46.197825351848607</v>
      </c>
      <c r="AK102" s="15">
        <v>99.394967265763029</v>
      </c>
      <c r="AL102" s="15">
        <v>151.53573580911097</v>
      </c>
      <c r="AM102" s="15">
        <v>32.936260281287204</v>
      </c>
      <c r="AN102" s="15">
        <v>57.539361167227021</v>
      </c>
      <c r="AO102" s="15">
        <v>19.779700624553254</v>
      </c>
      <c r="AP102" s="15">
        <v>18.50299536737927</v>
      </c>
      <c r="AQ102" s="15">
        <v>264.68587049962457</v>
      </c>
      <c r="AR102" s="15">
        <v>65.317080039491714</v>
      </c>
      <c r="AS102" s="15">
        <v>50.677497881205774</v>
      </c>
      <c r="AT102" s="15">
        <v>25.869176776734744</v>
      </c>
      <c r="AU102" s="15">
        <v>68.474718413364229</v>
      </c>
      <c r="AV102" s="15">
        <v>19.572856959515899</v>
      </c>
      <c r="AW102" s="15">
        <v>99.051872879975093</v>
      </c>
      <c r="AX102" s="15">
        <v>99.701700045734498</v>
      </c>
      <c r="AY102" s="15">
        <v>68.182453401996852</v>
      </c>
      <c r="AZ102" s="15">
        <v>25.492112840054482</v>
      </c>
      <c r="BA102" s="15">
        <v>7.8995402445992546</v>
      </c>
      <c r="BB102" s="15">
        <v>12.77730364176738</v>
      </c>
      <c r="BC102" s="15">
        <v>42.095309252503881</v>
      </c>
      <c r="BD102" s="15">
        <v>30.136349929717355</v>
      </c>
      <c r="BE102" s="15">
        <v>45.162355965663792</v>
      </c>
      <c r="BF102" s="15">
        <v>76.321388031723671</v>
      </c>
      <c r="BG102" s="15">
        <v>46.562475613011031</v>
      </c>
      <c r="BH102" s="15">
        <v>143.04812938062338</v>
      </c>
      <c r="BI102" s="15">
        <v>38.134251610997453</v>
      </c>
      <c r="BJ102" s="15">
        <v>75.301596097881685</v>
      </c>
      <c r="BK102" s="15">
        <v>68.217766953963775</v>
      </c>
      <c r="BL102" s="15">
        <v>23.744024775541209</v>
      </c>
      <c r="BM102" s="15">
        <v>66.208260010566747</v>
      </c>
      <c r="BN102" s="15">
        <v>85.275140674048188</v>
      </c>
      <c r="BP102" s="15">
        <v>83.578426525250379</v>
      </c>
      <c r="BQ102" s="15">
        <v>84.798471742184901</v>
      </c>
      <c r="BR102" s="15">
        <v>31.612916897357135</v>
      </c>
      <c r="BS102" s="15">
        <v>55.68653047452603</v>
      </c>
      <c r="BT102" s="15">
        <v>52.652141495985461</v>
      </c>
      <c r="BU102" s="15">
        <v>34.40327951573105</v>
      </c>
      <c r="BV102" s="15">
        <v>76.714010007147976</v>
      </c>
      <c r="BW102" s="15">
        <v>62.205793340423988</v>
      </c>
      <c r="BX102" s="15">
        <v>63.113636854849446</v>
      </c>
      <c r="BY102" s="15">
        <v>71.204695714979252</v>
      </c>
      <c r="BZ102" s="15">
        <v>71.489471613657301</v>
      </c>
      <c r="CA102" s="15">
        <v>29.682280515402354</v>
      </c>
      <c r="CB102" s="15">
        <v>58.99766861272046</v>
      </c>
      <c r="CC102" s="15">
        <v>58.043030086895641</v>
      </c>
      <c r="CD102" s="15">
        <v>40.369515231340387</v>
      </c>
      <c r="CE102" s="15">
        <v>162.50807976096104</v>
      </c>
      <c r="CF102" s="15">
        <v>53.948906080272323</v>
      </c>
      <c r="CG102" s="15">
        <v>34.841505094808554</v>
      </c>
      <c r="CH102" s="15">
        <v>28.584220291001483</v>
      </c>
      <c r="CI102" s="15">
        <v>71.514241944557639</v>
      </c>
      <c r="CJ102" s="15">
        <v>26.623872012692956</v>
      </c>
      <c r="CK102" s="15">
        <v>37.055753992720291</v>
      </c>
      <c r="CL102" s="15">
        <v>49.758509090930524</v>
      </c>
      <c r="CM102" s="15">
        <v>14.797899950396916</v>
      </c>
      <c r="CN102" s="15">
        <v>20.295057154904843</v>
      </c>
      <c r="CO102" s="15">
        <v>110.81326583238059</v>
      </c>
      <c r="CP102" s="15">
        <v>54.450638016987035</v>
      </c>
      <c r="CQ102" s="15">
        <v>33.863187708284144</v>
      </c>
      <c r="CR102" s="15">
        <v>32.03480197181328</v>
      </c>
      <c r="CS102" s="15">
        <v>55.393806391254692</v>
      </c>
      <c r="CT102" s="15">
        <v>23.512458902649016</v>
      </c>
      <c r="CU102" s="15">
        <v>42.293493747777589</v>
      </c>
      <c r="CW102" s="15">
        <v>8.279502699844894</v>
      </c>
      <c r="CX102" s="15">
        <v>40.077448500335642</v>
      </c>
      <c r="CY102" s="15">
        <v>50.442856722664679</v>
      </c>
      <c r="CZ102" s="15">
        <v>42.718040002478482</v>
      </c>
      <c r="DA102" s="15">
        <v>5.4279981795535264</v>
      </c>
      <c r="DB102" s="15">
        <v>40.06021153663778</v>
      </c>
      <c r="DC102" s="15">
        <v>4.4825161535025027</v>
      </c>
      <c r="DD102" s="15">
        <v>4.3400079823849449</v>
      </c>
      <c r="DE102" s="15">
        <v>138.97822082330228</v>
      </c>
      <c r="DF102" s="15">
        <v>9.0912148817248966</v>
      </c>
      <c r="DG102" s="15">
        <v>3.9646684080134529</v>
      </c>
      <c r="DH102" s="15">
        <v>8.3988947809300853</v>
      </c>
      <c r="DI102" s="15">
        <v>10.51010006615417</v>
      </c>
      <c r="DJ102" s="15">
        <v>1.6713345191414248</v>
      </c>
      <c r="DK102" s="15">
        <v>76.466376930363936</v>
      </c>
      <c r="DL102" s="15">
        <v>8.7534078205988166</v>
      </c>
      <c r="DM102" s="15">
        <v>30.141796955779412</v>
      </c>
      <c r="DN102" s="15">
        <v>16.625384988762196</v>
      </c>
      <c r="DO102" s="15">
        <v>4.1270160412050272</v>
      </c>
      <c r="DP102" s="15">
        <v>0.93588196689503278</v>
      </c>
      <c r="DQ102" s="15">
        <v>9.1721433317687513</v>
      </c>
      <c r="DR102" s="15">
        <v>10.672749489845323</v>
      </c>
      <c r="DS102" s="15">
        <v>24.786944383138529</v>
      </c>
      <c r="DT102" s="15">
        <v>10.661019227715304</v>
      </c>
      <c r="DU102" s="15">
        <v>3.3929406675624683</v>
      </c>
      <c r="DV102" s="15">
        <v>178.83229448934668</v>
      </c>
      <c r="DW102" s="15">
        <v>34.238836092469612</v>
      </c>
      <c r="DX102" s="15">
        <v>39.188722621962455</v>
      </c>
      <c r="DY102" s="15">
        <v>27.369855463406196</v>
      </c>
      <c r="DZ102" s="15">
        <v>10.36182614952822</v>
      </c>
      <c r="EA102" s="15">
        <v>45.510752023756105</v>
      </c>
      <c r="EB102" s="15">
        <v>3.9915178784939167</v>
      </c>
      <c r="ED102" s="16">
        <v>43617</v>
      </c>
      <c r="EE102" s="15">
        <v>41.50773936443634</v>
      </c>
      <c r="EF102" s="15">
        <v>96.98331869593288</v>
      </c>
      <c r="EG102" s="15">
        <v>52.230093614950704</v>
      </c>
      <c r="EH102" s="15">
        <v>34.223975168060051</v>
      </c>
      <c r="EI102" s="15">
        <v>224.94512684337997</v>
      </c>
      <c r="EK102" s="16">
        <v>43617</v>
      </c>
      <c r="EL102" s="15">
        <v>13.714056877081577</v>
      </c>
      <c r="EM102" s="15">
        <v>32.162739705372744</v>
      </c>
      <c r="EN102" s="15">
        <v>17.028306844182772</v>
      </c>
      <c r="EO102" s="15">
        <v>11.193163455284505</v>
      </c>
      <c r="EP102" s="15">
        <v>74.098266881921603</v>
      </c>
      <c r="EQ102" s="28"/>
    </row>
    <row r="103" spans="1:147">
      <c r="A103" t="s">
        <v>168</v>
      </c>
      <c r="B103" s="15">
        <v>5.335935965631216</v>
      </c>
      <c r="C103" s="15">
        <v>29.250907554678523</v>
      </c>
      <c r="D103" s="15">
        <v>47.593579834786603</v>
      </c>
      <c r="E103" s="15">
        <v>54.642512989582833</v>
      </c>
      <c r="F103" s="15">
        <v>29.006251185194525</v>
      </c>
      <c r="G103" s="15">
        <v>31.455829500456929</v>
      </c>
      <c r="H103" s="15">
        <v>6.4588394530436588</v>
      </c>
      <c r="I103" s="15">
        <v>2.4930893804328988</v>
      </c>
      <c r="J103" s="15">
        <v>79.870004732124343</v>
      </c>
      <c r="K103" s="15">
        <v>18.174089690229113</v>
      </c>
      <c r="L103" s="15">
        <v>35.543539560689545</v>
      </c>
      <c r="M103" s="15">
        <v>16.997026989455023</v>
      </c>
      <c r="N103" s="15">
        <v>40.994911566238535</v>
      </c>
      <c r="O103" s="15">
        <v>6.9976330745009019</v>
      </c>
      <c r="P103" s="15">
        <v>93.561080958490322</v>
      </c>
      <c r="Q103" s="15">
        <v>35.969279959584647</v>
      </c>
      <c r="R103" s="15">
        <v>67.925565310883371</v>
      </c>
      <c r="S103" s="15">
        <v>16.347724630771218</v>
      </c>
      <c r="T103" s="15">
        <v>7.230818539233268</v>
      </c>
      <c r="U103" s="15">
        <v>2.3503832660844592</v>
      </c>
      <c r="V103" s="15">
        <v>15.446370617051821</v>
      </c>
      <c r="W103" s="15">
        <v>16.024772230220862</v>
      </c>
      <c r="X103" s="15">
        <v>34.959043880790531</v>
      </c>
      <c r="Y103" s="15">
        <v>18.652771318648799</v>
      </c>
      <c r="Z103" s="15">
        <v>12.450102246451083</v>
      </c>
      <c r="AA103" s="15">
        <v>57.512053357464978</v>
      </c>
      <c r="AB103" s="15">
        <v>34.993055907200173</v>
      </c>
      <c r="AC103" s="15">
        <v>79.191638887586748</v>
      </c>
      <c r="AD103" s="15">
        <v>14.662015380355184</v>
      </c>
      <c r="AE103" s="15">
        <v>5.4288332777198933</v>
      </c>
      <c r="AF103" s="15">
        <v>21.461222756863858</v>
      </c>
      <c r="AG103" s="15">
        <v>25.340494871234569</v>
      </c>
      <c r="AI103" s="15">
        <v>24.996577280865196</v>
      </c>
      <c r="AJ103" s="15">
        <v>47.045351913665833</v>
      </c>
      <c r="AK103" s="15">
        <v>103.98037357609957</v>
      </c>
      <c r="AL103" s="15">
        <v>151.07567777471354</v>
      </c>
      <c r="AM103" s="15">
        <v>32.506828741917815</v>
      </c>
      <c r="AN103" s="15">
        <v>56.45661064540829</v>
      </c>
      <c r="AO103" s="15">
        <v>19.080415302474492</v>
      </c>
      <c r="AP103" s="15">
        <v>17.901035807527563</v>
      </c>
      <c r="AQ103" s="15">
        <v>266.0932273962369</v>
      </c>
      <c r="AR103" s="15">
        <v>64.016246605995846</v>
      </c>
      <c r="AS103" s="15">
        <v>52.391173623239595</v>
      </c>
      <c r="AT103" s="15">
        <v>25.908925926413406</v>
      </c>
      <c r="AU103" s="15">
        <v>67.055072488309023</v>
      </c>
      <c r="AV103" s="15">
        <v>19.461347422125069</v>
      </c>
      <c r="AW103" s="15">
        <v>100.53161114121211</v>
      </c>
      <c r="AX103" s="15">
        <v>96.303358897432815</v>
      </c>
      <c r="AY103" s="15">
        <v>67.562966662721735</v>
      </c>
      <c r="AZ103" s="15">
        <v>25.563746958440905</v>
      </c>
      <c r="BA103" s="15">
        <v>7.9114798490479687</v>
      </c>
      <c r="BB103" s="15">
        <v>12.22135798795642</v>
      </c>
      <c r="BC103" s="15">
        <v>42.232349164385894</v>
      </c>
      <c r="BD103" s="15">
        <v>30.132389398575071</v>
      </c>
      <c r="BE103" s="15">
        <v>45.267547193832904</v>
      </c>
      <c r="BF103" s="15">
        <v>77.816811545185018</v>
      </c>
      <c r="BG103" s="15">
        <v>47.611526203644559</v>
      </c>
      <c r="BH103" s="15">
        <v>143.82588534890286</v>
      </c>
      <c r="BI103" s="15">
        <v>38.883405735584589</v>
      </c>
      <c r="BJ103" s="15">
        <v>74.357091476198818</v>
      </c>
      <c r="BK103" s="15">
        <v>65.206597499574912</v>
      </c>
      <c r="BL103" s="15">
        <v>21.856711378509843</v>
      </c>
      <c r="BM103" s="15">
        <v>67.41702386460129</v>
      </c>
      <c r="BN103" s="15">
        <v>85.692196648554585</v>
      </c>
      <c r="BP103" s="15">
        <v>80.705926693037313</v>
      </c>
      <c r="BQ103" s="15">
        <v>86.087041195950505</v>
      </c>
      <c r="BR103" s="15">
        <v>33.815393609206659</v>
      </c>
      <c r="BS103" s="15">
        <v>56.644564354022059</v>
      </c>
      <c r="BT103" s="15">
        <v>53.639056695855736</v>
      </c>
      <c r="BU103" s="15">
        <v>33.381658997403093</v>
      </c>
      <c r="BV103" s="15">
        <v>76.133719719580768</v>
      </c>
      <c r="BW103" s="15">
        <v>62.346042854666763</v>
      </c>
      <c r="BX103" s="15">
        <v>67.674309531295847</v>
      </c>
      <c r="BY103" s="15">
        <v>72.33007779595232</v>
      </c>
      <c r="BZ103" s="15">
        <v>73.034556399915814</v>
      </c>
      <c r="CA103" s="15">
        <v>30.149013545501649</v>
      </c>
      <c r="CB103" s="15">
        <v>59.063225835584035</v>
      </c>
      <c r="CC103" s="15">
        <v>58.600833548526566</v>
      </c>
      <c r="CD103" s="15">
        <v>40.937963055100973</v>
      </c>
      <c r="CE103" s="15">
        <v>164.32459433276821</v>
      </c>
      <c r="CF103" s="15">
        <v>53.814440158519062</v>
      </c>
      <c r="CG103" s="15">
        <v>36.051072615330945</v>
      </c>
      <c r="CH103" s="15">
        <v>28.878386572935</v>
      </c>
      <c r="CI103" s="15">
        <v>74.590298269637529</v>
      </c>
      <c r="CJ103" s="15">
        <v>26.738216843716621</v>
      </c>
      <c r="CK103" s="15">
        <v>37.086872925362897</v>
      </c>
      <c r="CL103" s="15">
        <v>49.524481788998848</v>
      </c>
      <c r="CM103" s="15">
        <v>15.206261178377964</v>
      </c>
      <c r="CN103" s="15">
        <v>21.404679735066981</v>
      </c>
      <c r="CO103" s="15">
        <v>119.08544269922157</v>
      </c>
      <c r="CP103" s="15">
        <v>57.172508132075983</v>
      </c>
      <c r="CQ103" s="15">
        <v>33.675097911887271</v>
      </c>
      <c r="CR103" s="15">
        <v>32.688532191749601</v>
      </c>
      <c r="CS103" s="15">
        <v>51.047772541200359</v>
      </c>
      <c r="CT103" s="15">
        <v>25.229379486915583</v>
      </c>
      <c r="CU103" s="15">
        <v>41.583355995640296</v>
      </c>
      <c r="CW103" s="15">
        <v>6.5315992490295107</v>
      </c>
      <c r="CX103" s="15">
        <v>40.440062918906257</v>
      </c>
      <c r="CY103" s="15">
        <v>53.69949835058776</v>
      </c>
      <c r="CZ103" s="15">
        <v>42.488823855302918</v>
      </c>
      <c r="DA103" s="15">
        <v>5.7522951458658014</v>
      </c>
      <c r="DB103" s="15">
        <v>39.684515741036229</v>
      </c>
      <c r="DC103" s="15">
        <v>4.3488288619247584</v>
      </c>
      <c r="DD103" s="15">
        <v>4.5235227574015902</v>
      </c>
      <c r="DE103" s="15">
        <v>146.85937650271177</v>
      </c>
      <c r="DF103" s="15">
        <v>9.7869439098081976</v>
      </c>
      <c r="DG103" s="15">
        <v>4.0420739533563683</v>
      </c>
      <c r="DH103" s="15">
        <v>8.3425887331762052</v>
      </c>
      <c r="DI103" s="15">
        <v>10.356378169577777</v>
      </c>
      <c r="DJ103" s="15">
        <v>1.8590492979895941</v>
      </c>
      <c r="DK103" s="15">
        <v>77.437530404815959</v>
      </c>
      <c r="DL103" s="15">
        <v>8.1448027094938258</v>
      </c>
      <c r="DM103" s="15">
        <v>30.394515345685626</v>
      </c>
      <c r="DN103" s="15">
        <v>16.653681290638044</v>
      </c>
      <c r="DO103" s="15">
        <v>4.2039963167404988</v>
      </c>
      <c r="DP103" s="15">
        <v>0.7527604036005201</v>
      </c>
      <c r="DQ103" s="15">
        <v>10.017268274372459</v>
      </c>
      <c r="DR103" s="15">
        <v>11.574814915751666</v>
      </c>
      <c r="DS103" s="15">
        <v>23.246523955672011</v>
      </c>
      <c r="DT103" s="15">
        <v>9.6081864746084253</v>
      </c>
      <c r="DU103" s="15">
        <v>3.6708244827022765</v>
      </c>
      <c r="DV103" s="15">
        <v>172.4298503986054</v>
      </c>
      <c r="DW103" s="15">
        <v>34.357933051584155</v>
      </c>
      <c r="DX103" s="15">
        <v>38.782113147331479</v>
      </c>
      <c r="DY103" s="15">
        <v>25.036015608768807</v>
      </c>
      <c r="DZ103" s="15">
        <v>9.835048833369699</v>
      </c>
      <c r="EA103" s="15">
        <v>46.979110193500247</v>
      </c>
      <c r="EB103" s="15">
        <v>3.9247176295648836</v>
      </c>
      <c r="ED103" s="16">
        <v>43709</v>
      </c>
      <c r="EE103" s="15">
        <v>42.21594901686241</v>
      </c>
      <c r="EF103" s="15">
        <v>97.186355549140814</v>
      </c>
      <c r="EG103" s="15">
        <v>53.1876489491138</v>
      </c>
      <c r="EH103" s="15">
        <v>34.123517369206411</v>
      </c>
      <c r="EI103" s="15">
        <v>226.71347088432344</v>
      </c>
      <c r="EK103" s="16">
        <v>43709</v>
      </c>
      <c r="EL103" s="15">
        <v>13.73542071160078</v>
      </c>
      <c r="EM103" s="15">
        <v>31.810584784810871</v>
      </c>
      <c r="EN103" s="15">
        <v>17.068092943368754</v>
      </c>
      <c r="EO103" s="15">
        <v>10.963645010824573</v>
      </c>
      <c r="EP103" s="15">
        <v>73.577743450604984</v>
      </c>
      <c r="EQ103" s="28"/>
    </row>
    <row r="104" spans="1:147">
      <c r="A104" s="12" t="s">
        <v>169</v>
      </c>
      <c r="B104" s="15">
        <v>5.3710091806160039</v>
      </c>
      <c r="C104" s="15">
        <v>29.953305740553255</v>
      </c>
      <c r="D104" s="15">
        <v>48.052259236498905</v>
      </c>
      <c r="E104" s="15">
        <v>55.381944444444443</v>
      </c>
      <c r="F104" s="15">
        <v>29.081921820109653</v>
      </c>
      <c r="G104" s="15">
        <v>31.378807348288824</v>
      </c>
      <c r="H104" s="15">
        <v>6.6712072424431446</v>
      </c>
      <c r="I104" s="15">
        <v>2.6391398317515753</v>
      </c>
      <c r="J104" s="15">
        <v>81.683242273826721</v>
      </c>
      <c r="K104" s="15">
        <v>18.522607168214215</v>
      </c>
      <c r="L104" s="15">
        <v>37.037123343803131</v>
      </c>
      <c r="M104" s="15">
        <v>16.968224222021306</v>
      </c>
      <c r="N104" s="15">
        <v>40.961902000256515</v>
      </c>
      <c r="O104" s="15">
        <v>7.1038954353730501</v>
      </c>
      <c r="P104" s="15">
        <v>94.977173529035952</v>
      </c>
      <c r="Q104" s="15">
        <v>38.779775303315581</v>
      </c>
      <c r="R104" s="15">
        <v>68.118405169963339</v>
      </c>
      <c r="S104" s="15">
        <v>15.617316552356238</v>
      </c>
      <c r="T104" s="15">
        <v>7.2940187132400469</v>
      </c>
      <c r="U104" s="15">
        <v>2.3291101426282665</v>
      </c>
      <c r="V104" s="15">
        <v>15.698580082984343</v>
      </c>
      <c r="W104" s="15">
        <v>16.399731794394281</v>
      </c>
      <c r="X104" s="15">
        <v>34.422321286010288</v>
      </c>
      <c r="Y104" s="15">
        <v>19.141157193387727</v>
      </c>
      <c r="Z104" s="15">
        <v>12.937186272320353</v>
      </c>
      <c r="AA104" s="15">
        <v>57.860500929385985</v>
      </c>
      <c r="AB104" s="15">
        <v>35.174275629201247</v>
      </c>
      <c r="AC104" s="15">
        <v>80.258075653025486</v>
      </c>
      <c r="AD104" s="15">
        <v>15.182025763623564</v>
      </c>
      <c r="AE104" s="15">
        <v>5.3433371936725305</v>
      </c>
      <c r="AF104" s="15">
        <v>21.654089590819428</v>
      </c>
      <c r="AG104" s="15">
        <v>25.403792497950946</v>
      </c>
      <c r="AI104" s="15">
        <v>22.89714983964987</v>
      </c>
      <c r="AJ104" s="15">
        <v>47.035733971965037</v>
      </c>
      <c r="AK104" s="15">
        <v>105.5726886324203</v>
      </c>
      <c r="AL104" s="15">
        <v>149.82618210038731</v>
      </c>
      <c r="AM104" s="15">
        <v>31.560607055396449</v>
      </c>
      <c r="AN104" s="15">
        <v>54.641130843868034</v>
      </c>
      <c r="AO104" s="15">
        <v>18.583147321162567</v>
      </c>
      <c r="AP104" s="15">
        <v>19.834321652518817</v>
      </c>
      <c r="AQ104" s="15">
        <v>267.57230539611498</v>
      </c>
      <c r="AR104" s="15">
        <v>63.73957865790036</v>
      </c>
      <c r="AS104" s="15">
        <v>54.533713170931023</v>
      </c>
      <c r="AT104" s="15">
        <v>25.967080566867828</v>
      </c>
      <c r="AU104" s="15">
        <v>67.557241798502176</v>
      </c>
      <c r="AV104" s="15">
        <v>18.603579195165018</v>
      </c>
      <c r="AW104" s="15">
        <v>101.26540525033514</v>
      </c>
      <c r="AX104" s="15">
        <v>96.683739970323089</v>
      </c>
      <c r="AY104" s="15">
        <v>68.513186024281794</v>
      </c>
      <c r="AZ104" s="15">
        <v>24.500528729990062</v>
      </c>
      <c r="BA104" s="15">
        <v>8.0957714730670673</v>
      </c>
      <c r="BB104" s="15">
        <v>12.453651181864837</v>
      </c>
      <c r="BC104" s="15">
        <v>41.846389196558356</v>
      </c>
      <c r="BD104" s="15">
        <v>30.729977953199999</v>
      </c>
      <c r="BE104" s="15">
        <v>44.331904532059063</v>
      </c>
      <c r="BF104" s="15">
        <v>76.955145732576824</v>
      </c>
      <c r="BG104" s="15">
        <v>49.322247002798349</v>
      </c>
      <c r="BH104" s="15">
        <v>150.84205045528296</v>
      </c>
      <c r="BI104" s="15">
        <v>37.447300471260753</v>
      </c>
      <c r="BJ104" s="15">
        <v>74.344443786029117</v>
      </c>
      <c r="BK104" s="15">
        <v>64.950421776718798</v>
      </c>
      <c r="BL104" s="15">
        <v>20.997687274558626</v>
      </c>
      <c r="BM104" s="15">
        <v>67.998231705045001</v>
      </c>
      <c r="BN104" s="15">
        <v>86.563931235087807</v>
      </c>
      <c r="BP104" s="15">
        <v>88.436489511734308</v>
      </c>
      <c r="BQ104" s="15">
        <v>87.118485245423315</v>
      </c>
      <c r="BR104" s="15">
        <v>33.033214236278418</v>
      </c>
      <c r="BS104" s="15">
        <v>57.487666687750981</v>
      </c>
      <c r="BT104" s="15">
        <v>52.461405777742556</v>
      </c>
      <c r="BU104" s="15">
        <v>31.585265159376728</v>
      </c>
      <c r="BV104" s="15">
        <v>75.55931689060472</v>
      </c>
      <c r="BW104" s="15">
        <v>62.694330744967928</v>
      </c>
      <c r="BX104" s="15">
        <v>66.92327133694198</v>
      </c>
      <c r="BY104" s="15">
        <v>69.830717874186988</v>
      </c>
      <c r="BZ104" s="15">
        <v>74.351775805625962</v>
      </c>
      <c r="CA104" s="15">
        <v>30.141741438070166</v>
      </c>
      <c r="CB104" s="15">
        <v>58.393047338103024</v>
      </c>
      <c r="CC104" s="15">
        <v>59.084673686324471</v>
      </c>
      <c r="CD104" s="15">
        <v>39.322444641540564</v>
      </c>
      <c r="CE104" s="15">
        <v>172.26330161976134</v>
      </c>
      <c r="CF104" s="15">
        <v>52.42143715567402</v>
      </c>
      <c r="CG104" s="15">
        <v>35.195549119876041</v>
      </c>
      <c r="CH104" s="15">
        <v>29.170479801685168</v>
      </c>
      <c r="CI104" s="15">
        <v>77.504518943511201</v>
      </c>
      <c r="CJ104" s="15">
        <v>26.925284428376671</v>
      </c>
      <c r="CK104" s="15">
        <v>36.966507909524104</v>
      </c>
      <c r="CL104" s="15">
        <v>47.600607526756278</v>
      </c>
      <c r="CM104" s="15">
        <v>14.652001718847936</v>
      </c>
      <c r="CN104" s="15">
        <v>22.495977350383814</v>
      </c>
      <c r="CO104" s="15">
        <v>125.15991666860269</v>
      </c>
      <c r="CP104" s="15">
        <v>57.746089230475995</v>
      </c>
      <c r="CQ104" s="15">
        <v>33.963991285791003</v>
      </c>
      <c r="CR104" s="15">
        <v>34.56790922596997</v>
      </c>
      <c r="CS104" s="15">
        <v>50.243915439965527</v>
      </c>
      <c r="CT104" s="15">
        <v>27.035870723642208</v>
      </c>
      <c r="CU104" s="15">
        <v>40.800064900344488</v>
      </c>
      <c r="CW104" s="15">
        <v>4.9774429093672543</v>
      </c>
      <c r="CX104" s="15">
        <v>40.529087112993395</v>
      </c>
      <c r="CY104" s="15">
        <v>52.087108915196801</v>
      </c>
      <c r="CZ104" s="15">
        <v>43.669801490606936</v>
      </c>
      <c r="DA104" s="15">
        <v>5.5174714736469728</v>
      </c>
      <c r="DB104" s="15">
        <v>38.463192079147738</v>
      </c>
      <c r="DC104" s="15">
        <v>4.3730405599001978</v>
      </c>
      <c r="DD104" s="15">
        <v>4.4207074613750539</v>
      </c>
      <c r="DE104" s="15">
        <v>154.47516976655655</v>
      </c>
      <c r="DF104" s="15">
        <v>9.3611810076029514</v>
      </c>
      <c r="DG104" s="15">
        <v>3.7581225203997386</v>
      </c>
      <c r="DH104" s="15">
        <v>8.2080798363650551</v>
      </c>
      <c r="DI104" s="15">
        <v>10.694656234259638</v>
      </c>
      <c r="DJ104" s="15">
        <v>1.8799090712038982</v>
      </c>
      <c r="DK104" s="15">
        <v>77.813908987491331</v>
      </c>
      <c r="DL104" s="15">
        <v>8.3911726972330634</v>
      </c>
      <c r="DM104" s="15">
        <v>28.602882671354855</v>
      </c>
      <c r="DN104" s="15">
        <v>16.554890091912888</v>
      </c>
      <c r="DO104" s="15">
        <v>4.2837158564459976</v>
      </c>
      <c r="DP104" s="15">
        <v>1.0537968937377418</v>
      </c>
      <c r="DQ104" s="15">
        <v>12.393308252260017</v>
      </c>
      <c r="DR104" s="15">
        <v>11.248469616928329</v>
      </c>
      <c r="DS104" s="15">
        <v>21.41117569221791</v>
      </c>
      <c r="DT104" s="15">
        <v>11.095691721511967</v>
      </c>
      <c r="DU104" s="15">
        <v>3.9192491872572015</v>
      </c>
      <c r="DV104" s="15">
        <v>169.66133419681663</v>
      </c>
      <c r="DW104" s="15">
        <v>33.55105602528117</v>
      </c>
      <c r="DX104" s="15">
        <v>40.036215017808885</v>
      </c>
      <c r="DY104" s="15">
        <v>23.760642522379698</v>
      </c>
      <c r="DZ104" s="15">
        <v>9.9880280036347191</v>
      </c>
      <c r="EA104" s="15">
        <v>48.254788681022596</v>
      </c>
      <c r="EB104" s="15">
        <v>3.8774376086727207</v>
      </c>
      <c r="ED104" s="16">
        <v>43800</v>
      </c>
      <c r="EE104" s="15">
        <v>42.835212235366456</v>
      </c>
      <c r="EF104" s="15">
        <v>96.890129433972533</v>
      </c>
      <c r="EG104" s="15">
        <v>53.784680386489889</v>
      </c>
      <c r="EH104" s="15">
        <v>34.646943855769585</v>
      </c>
      <c r="EI104" s="15">
        <v>228.15696591159849</v>
      </c>
      <c r="EK104" s="16">
        <v>43800</v>
      </c>
      <c r="EL104" s="15">
        <v>14.379218039284575</v>
      </c>
      <c r="EM104" s="15">
        <v>32.683652320986056</v>
      </c>
      <c r="EN104" s="15">
        <v>17.771882473429692</v>
      </c>
      <c r="EO104" s="15">
        <v>11.496683995730494</v>
      </c>
      <c r="EP104" s="15">
        <v>76.331436829430814</v>
      </c>
      <c r="EQ104" s="28"/>
    </row>
    <row r="105" spans="1:147">
      <c r="A105" s="12" t="s">
        <v>264</v>
      </c>
      <c r="B105" s="15">
        <v>5.0039328871675295</v>
      </c>
      <c r="C105" s="15">
        <v>29.959548256671738</v>
      </c>
      <c r="D105" s="15">
        <v>48.373190374369486</v>
      </c>
      <c r="E105" s="15">
        <v>57.317325809362011</v>
      </c>
      <c r="F105" s="15">
        <v>30.06935733467904</v>
      </c>
      <c r="G105" s="15">
        <v>31.503390697829264</v>
      </c>
      <c r="H105" s="15">
        <v>7.0042854328122948</v>
      </c>
      <c r="I105" s="15">
        <v>2.9529576455681243</v>
      </c>
      <c r="J105" s="15">
        <v>83.462253006258507</v>
      </c>
      <c r="K105" s="15">
        <v>18.816047764139153</v>
      </c>
      <c r="L105" s="15">
        <v>37.90669631702464</v>
      </c>
      <c r="M105" s="15">
        <v>17.037699681091247</v>
      </c>
      <c r="N105" s="15">
        <v>41.156763774919412</v>
      </c>
      <c r="O105" s="15">
        <v>6.9261367512637353</v>
      </c>
      <c r="P105" s="15">
        <v>95.547892817626007</v>
      </c>
      <c r="Q105" s="15">
        <v>59.177349090790329</v>
      </c>
      <c r="R105" s="15">
        <v>67.868201018743719</v>
      </c>
      <c r="S105" s="15">
        <v>16.104464263102344</v>
      </c>
      <c r="T105" s="15">
        <v>8.0259073990734926</v>
      </c>
      <c r="U105" s="15">
        <v>2.3646253267907342</v>
      </c>
      <c r="V105" s="15">
        <v>15.927503970036094</v>
      </c>
      <c r="W105" s="15">
        <v>16.00133130845488</v>
      </c>
      <c r="X105" s="15">
        <v>34.667874565805313</v>
      </c>
      <c r="Y105" s="15">
        <v>19.832972696926142</v>
      </c>
      <c r="Z105" s="15">
        <v>13.185593283132963</v>
      </c>
      <c r="AA105" s="15">
        <v>56.892977766629613</v>
      </c>
      <c r="AB105" s="15">
        <v>35.307293819733033</v>
      </c>
      <c r="AC105" s="15">
        <v>80.658341174326083</v>
      </c>
      <c r="AD105" s="15">
        <v>15.617748847073003</v>
      </c>
      <c r="AE105" s="15">
        <v>5.5910700424618245</v>
      </c>
      <c r="AF105" s="15">
        <v>21.851866065686149</v>
      </c>
      <c r="AG105" s="15">
        <v>25.537542447975099</v>
      </c>
      <c r="AI105" s="15">
        <v>22.307125766606724</v>
      </c>
      <c r="AJ105" s="15">
        <v>51.700138880100184</v>
      </c>
      <c r="AK105" s="15">
        <v>112.39363487099874</v>
      </c>
      <c r="AL105" s="15">
        <v>159.46589941203069</v>
      </c>
      <c r="AM105" s="15">
        <v>33.168586569109117</v>
      </c>
      <c r="AN105" s="15">
        <v>54.24397511486228</v>
      </c>
      <c r="AO105" s="15">
        <v>18.570556062038623</v>
      </c>
      <c r="AP105" s="15">
        <v>18.398069892698061</v>
      </c>
      <c r="AQ105" s="15">
        <v>283.73606280248509</v>
      </c>
      <c r="AR105" s="15">
        <v>67.306308592622287</v>
      </c>
      <c r="AS105" s="15">
        <v>55.814079064875983</v>
      </c>
      <c r="AT105" s="15">
        <v>27.652492581981363</v>
      </c>
      <c r="AU105" s="15">
        <v>66.090629426622485</v>
      </c>
      <c r="AV105" s="15">
        <v>18.752309561057352</v>
      </c>
      <c r="AW105" s="15">
        <v>104.49584768476772</v>
      </c>
      <c r="AX105" s="15">
        <v>121.92240106804654</v>
      </c>
      <c r="AY105" s="15">
        <v>68.611243599912498</v>
      </c>
      <c r="AZ105" s="15">
        <v>28.946100110625203</v>
      </c>
      <c r="BA105" s="15">
        <v>8.0185559845675556</v>
      </c>
      <c r="BB105" s="15">
        <v>12.257641957379395</v>
      </c>
      <c r="BC105" s="15">
        <v>43.986137391074763</v>
      </c>
      <c r="BD105" s="15">
        <v>31.749904538976299</v>
      </c>
      <c r="BE105" s="15">
        <v>46.175682270239022</v>
      </c>
      <c r="BF105" s="15">
        <v>83.473904458813251</v>
      </c>
      <c r="BG105" s="15">
        <v>54.923973565177278</v>
      </c>
      <c r="BH105" s="15">
        <v>154.15086013142991</v>
      </c>
      <c r="BI105" s="15">
        <v>39.441584801892752</v>
      </c>
      <c r="BJ105" s="15">
        <v>77.371055528506702</v>
      </c>
      <c r="BK105" s="15">
        <v>68.405313387541909</v>
      </c>
      <c r="BL105" s="15">
        <v>22.808445108796747</v>
      </c>
      <c r="BM105" s="15">
        <v>69.967756309104431</v>
      </c>
      <c r="BN105" s="15">
        <v>88.318796262794791</v>
      </c>
      <c r="BP105" s="15">
        <v>84.753823561982969</v>
      </c>
      <c r="BQ105" s="15">
        <v>85.527401343506753</v>
      </c>
      <c r="BR105" s="15">
        <v>33.54088682076295</v>
      </c>
      <c r="BS105" s="15">
        <v>61.549938297237709</v>
      </c>
      <c r="BT105" s="15">
        <v>57.874271093446119</v>
      </c>
      <c r="BU105" s="15">
        <v>34.463434381013606</v>
      </c>
      <c r="BV105" s="15">
        <v>76.738346414028641</v>
      </c>
      <c r="BW105" s="15">
        <v>66.422172085236724</v>
      </c>
      <c r="BX105" s="15">
        <v>66.264402009130336</v>
      </c>
      <c r="BY105" s="15">
        <v>68.927394339742108</v>
      </c>
      <c r="BZ105" s="15">
        <v>75.327489273148458</v>
      </c>
      <c r="CA105" s="15">
        <v>32.395964569061235</v>
      </c>
      <c r="CB105" s="15">
        <v>59.171092999559335</v>
      </c>
      <c r="CC105" s="15">
        <v>60.572661924382885</v>
      </c>
      <c r="CD105" s="15">
        <v>42.767574281227375</v>
      </c>
      <c r="CE105" s="15">
        <v>207.31637373981977</v>
      </c>
      <c r="CF105" s="15">
        <v>54.269974992555738</v>
      </c>
      <c r="CG105" s="15">
        <v>38.193600837537922</v>
      </c>
      <c r="CH105" s="15">
        <v>30.203777635146345</v>
      </c>
      <c r="CI105" s="15">
        <v>78.050321251870201</v>
      </c>
      <c r="CJ105" s="15">
        <v>28.407436359706622</v>
      </c>
      <c r="CK105" s="15">
        <v>39.551678615435115</v>
      </c>
      <c r="CL105" s="15">
        <v>50.134350193414981</v>
      </c>
      <c r="CM105" s="15">
        <v>15.439586498573991</v>
      </c>
      <c r="CN105" s="15">
        <v>24.201455048496587</v>
      </c>
      <c r="CO105" s="15">
        <v>128.20225801227485</v>
      </c>
      <c r="CP105" s="15">
        <v>58.728889275685368</v>
      </c>
      <c r="CQ105" s="15">
        <v>34.556789966575238</v>
      </c>
      <c r="CR105" s="15">
        <v>35.605922800938139</v>
      </c>
      <c r="CS105" s="15">
        <v>56.169590301042916</v>
      </c>
      <c r="CT105" s="15">
        <v>29.244816410685313</v>
      </c>
      <c r="CU105" s="15">
        <v>40.899804137310667</v>
      </c>
      <c r="CW105" s="15">
        <v>6.4515384384664411</v>
      </c>
      <c r="CX105" s="15">
        <v>45.415397611986982</v>
      </c>
      <c r="CY105" s="15">
        <v>51.337598383127769</v>
      </c>
      <c r="CZ105" s="15">
        <v>44.834077210216336</v>
      </c>
      <c r="DA105" s="15">
        <v>8.0857062156203376</v>
      </c>
      <c r="DB105" s="15">
        <v>39.109714875243121</v>
      </c>
      <c r="DC105" s="15">
        <v>4.2733694034020751</v>
      </c>
      <c r="DD105" s="15">
        <v>4.2874673512749792</v>
      </c>
      <c r="DE105" s="15">
        <v>158.05453717902972</v>
      </c>
      <c r="DF105" s="15">
        <v>8.9070236830316727</v>
      </c>
      <c r="DG105" s="15">
        <v>4.2019540838007847</v>
      </c>
      <c r="DH105" s="15">
        <v>8.5093600568699106</v>
      </c>
      <c r="DI105" s="15">
        <v>10.984630026162582</v>
      </c>
      <c r="DJ105" s="15">
        <v>1.8567262177892052</v>
      </c>
      <c r="DK105" s="15">
        <v>80.233242937331809</v>
      </c>
      <c r="DL105" s="15">
        <v>8.2266221747110038</v>
      </c>
      <c r="DM105" s="15">
        <v>30.299781741699981</v>
      </c>
      <c r="DN105" s="15">
        <v>17.547344329074715</v>
      </c>
      <c r="DO105" s="15">
        <v>5.0317490517005048</v>
      </c>
      <c r="DP105" s="15">
        <v>1.3676455760419564</v>
      </c>
      <c r="DQ105" s="15">
        <v>12.881274525569362</v>
      </c>
      <c r="DR105" s="15">
        <v>11.362420971923234</v>
      </c>
      <c r="DS105" s="15">
        <v>21.534083044416068</v>
      </c>
      <c r="DT105" s="15">
        <v>11.547641486243778</v>
      </c>
      <c r="DU105" s="15">
        <v>4.5347529119913261</v>
      </c>
      <c r="DV105" s="15">
        <v>184.82655874651076</v>
      </c>
      <c r="DW105" s="15">
        <v>34.869777552187699</v>
      </c>
      <c r="DX105" s="15">
        <v>38.172503751611622</v>
      </c>
      <c r="DY105" s="15">
        <v>24.782101010523473</v>
      </c>
      <c r="DZ105" s="15">
        <v>11.207135060776615</v>
      </c>
      <c r="EA105" s="15">
        <v>50.604308942981845</v>
      </c>
      <c r="EB105" s="15">
        <v>4.0766027349707645</v>
      </c>
      <c r="ED105" s="16">
        <v>43891</v>
      </c>
      <c r="EE105" s="15">
        <v>43.851404049192375</v>
      </c>
      <c r="EF105" s="15">
        <v>102.66155860605383</v>
      </c>
      <c r="EG105" s="15">
        <v>56.168308259395971</v>
      </c>
      <c r="EH105" s="15">
        <v>36.033369689810016</v>
      </c>
      <c r="EI105" s="15">
        <v>238.7146406044522</v>
      </c>
      <c r="EK105" s="16">
        <v>43891</v>
      </c>
      <c r="EL105" s="15">
        <v>13.960706545547943</v>
      </c>
      <c r="EM105" s="15">
        <v>32.982536752537179</v>
      </c>
      <c r="EN105" s="15">
        <v>17.477959134117725</v>
      </c>
      <c r="EO105" s="15">
        <v>11.266699036542033</v>
      </c>
      <c r="EP105" s="15">
        <v>75.687901468744883</v>
      </c>
      <c r="EQ105" s="28"/>
    </row>
    <row r="106" spans="1:147">
      <c r="A106" s="12" t="s">
        <v>265</v>
      </c>
      <c r="B106" s="15">
        <v>4.957965615946506</v>
      </c>
      <c r="C106" s="15">
        <v>30.133855385423203</v>
      </c>
      <c r="D106" s="15">
        <v>48.897376284767908</v>
      </c>
      <c r="E106" s="15">
        <v>59.307965627537094</v>
      </c>
      <c r="F106" s="15">
        <v>31.727459246085363</v>
      </c>
      <c r="G106" s="15">
        <v>32.463349591360782</v>
      </c>
      <c r="H106" s="15">
        <v>7.2456684978708195</v>
      </c>
      <c r="I106" s="15">
        <v>2.5424711739075789</v>
      </c>
      <c r="J106" s="15">
        <v>86.258103477394343</v>
      </c>
      <c r="K106" s="15">
        <v>19.77128202251782</v>
      </c>
      <c r="L106" s="15">
        <v>39.56566201427308</v>
      </c>
      <c r="M106" s="15">
        <v>16.885368014736521</v>
      </c>
      <c r="N106" s="15">
        <v>41.978325137055407</v>
      </c>
      <c r="O106" s="15">
        <v>7.0029415798904564</v>
      </c>
      <c r="P106" s="15">
        <v>98.107461006906888</v>
      </c>
      <c r="Q106" s="15">
        <v>80.896152610838072</v>
      </c>
      <c r="R106" s="15">
        <v>71.749708185240081</v>
      </c>
      <c r="S106" s="15">
        <v>19.610372614728558</v>
      </c>
      <c r="T106" s="15">
        <v>7.747544701137314</v>
      </c>
      <c r="U106" s="15">
        <v>2.2590079726241235</v>
      </c>
      <c r="V106" s="15">
        <v>16.682658763924618</v>
      </c>
      <c r="W106" s="15">
        <v>16.250873556329168</v>
      </c>
      <c r="X106" s="15">
        <v>34.919429938286846</v>
      </c>
      <c r="Y106" s="15">
        <v>20.314270026154009</v>
      </c>
      <c r="Z106" s="15">
        <v>14.057141182277947</v>
      </c>
      <c r="AA106" s="15">
        <v>58.221338405812084</v>
      </c>
      <c r="AB106" s="15">
        <v>35.814206168426843</v>
      </c>
      <c r="AC106" s="15">
        <v>84.410438798020607</v>
      </c>
      <c r="AD106" s="15">
        <v>17.351111632969332</v>
      </c>
      <c r="AE106" s="15">
        <v>5.5053192361778205</v>
      </c>
      <c r="AF106" s="15">
        <v>22.963553865824814</v>
      </c>
      <c r="AG106" s="15">
        <v>25.020998549266558</v>
      </c>
      <c r="AI106" s="15">
        <v>24.006050653586897</v>
      </c>
      <c r="AJ106" s="15">
        <v>54.326684141592331</v>
      </c>
      <c r="AK106" s="15">
        <v>120.29756625480374</v>
      </c>
      <c r="AL106" s="15">
        <v>163.1465245648013</v>
      </c>
      <c r="AM106" s="15">
        <v>35.569745214577871</v>
      </c>
      <c r="AN106" s="15">
        <v>54.88193081945068</v>
      </c>
      <c r="AO106" s="15">
        <v>19.671118058968567</v>
      </c>
      <c r="AP106" s="15">
        <v>18.448399100428389</v>
      </c>
      <c r="AQ106" s="15">
        <v>285.7462875892781</v>
      </c>
      <c r="AR106" s="15">
        <v>68.356737358239513</v>
      </c>
      <c r="AS106" s="15">
        <v>58.256751449711999</v>
      </c>
      <c r="AT106" s="15">
        <v>26.769530387306467</v>
      </c>
      <c r="AU106" s="15">
        <v>66.170633100733085</v>
      </c>
      <c r="AV106" s="15">
        <v>19.085937068072869</v>
      </c>
      <c r="AW106" s="15">
        <v>107.56263651428064</v>
      </c>
      <c r="AX106" s="15">
        <v>144.02806294405255</v>
      </c>
      <c r="AY106" s="15">
        <v>72.159525862277235</v>
      </c>
      <c r="AZ106" s="15">
        <v>34.622656968974098</v>
      </c>
      <c r="BA106" s="15">
        <v>8.6357009694960052</v>
      </c>
      <c r="BB106" s="15">
        <v>11.904055650325201</v>
      </c>
      <c r="BC106" s="15">
        <v>51.860869735106817</v>
      </c>
      <c r="BD106" s="15">
        <v>32.255871029258728</v>
      </c>
      <c r="BE106" s="15">
        <v>45.954435459732558</v>
      </c>
      <c r="BF106" s="15">
        <v>85.075333098857683</v>
      </c>
      <c r="BG106" s="15">
        <v>61.283526595552651</v>
      </c>
      <c r="BH106" s="15">
        <v>159.91512603917053</v>
      </c>
      <c r="BI106" s="15">
        <v>39.800212954399704</v>
      </c>
      <c r="BJ106" s="15">
        <v>80.749225051954014</v>
      </c>
      <c r="BK106" s="15">
        <v>74.999686494750677</v>
      </c>
      <c r="BL106" s="15">
        <v>21.515922464383035</v>
      </c>
      <c r="BM106" s="15">
        <v>74.206553507982846</v>
      </c>
      <c r="BN106" s="15">
        <v>90.608618074105792</v>
      </c>
      <c r="BP106" s="15">
        <v>91.04133070146122</v>
      </c>
      <c r="BQ106" s="15">
        <v>90.063032600876838</v>
      </c>
      <c r="BR106" s="15">
        <v>38.981574851063755</v>
      </c>
      <c r="BS106" s="15">
        <v>64.456173846344456</v>
      </c>
      <c r="BT106" s="15">
        <v>61.4649397348118</v>
      </c>
      <c r="BU106" s="15">
        <v>42.590345204277703</v>
      </c>
      <c r="BV106" s="15">
        <v>79.078641549913854</v>
      </c>
      <c r="BW106" s="15">
        <v>71.772778782295205</v>
      </c>
      <c r="BX106" s="15">
        <v>72.091612887188475</v>
      </c>
      <c r="BY106" s="15">
        <v>73.808258102546645</v>
      </c>
      <c r="BZ106" s="15">
        <v>82.96091191740814</v>
      </c>
      <c r="CA106" s="15">
        <v>33.889217251486883</v>
      </c>
      <c r="CB106" s="15">
        <v>64.414912757265526</v>
      </c>
      <c r="CC106" s="15">
        <v>63.40092958680529</v>
      </c>
      <c r="CD106" s="15">
        <v>45.161823726857534</v>
      </c>
      <c r="CE106" s="15">
        <v>238.32412335429981</v>
      </c>
      <c r="CF106" s="15">
        <v>58.954450666911484</v>
      </c>
      <c r="CG106" s="15">
        <v>48.141854303026086</v>
      </c>
      <c r="CH106" s="15">
        <v>32.202388669379935</v>
      </c>
      <c r="CI106" s="15">
        <v>78.573762894436655</v>
      </c>
      <c r="CJ106" s="15">
        <v>32.062437418443793</v>
      </c>
      <c r="CK106" s="15">
        <v>43.811798615513283</v>
      </c>
      <c r="CL106" s="15">
        <v>59.376650432143634</v>
      </c>
      <c r="CM106" s="15">
        <v>16.294717188686803</v>
      </c>
      <c r="CN106" s="15">
        <v>27.370126609063909</v>
      </c>
      <c r="CO106" s="15">
        <v>138.89358788219548</v>
      </c>
      <c r="CP106" s="15">
        <v>63.982718572821227</v>
      </c>
      <c r="CQ106" s="15">
        <v>39.218001216198232</v>
      </c>
      <c r="CR106" s="15">
        <v>41.605280405912509</v>
      </c>
      <c r="CS106" s="15">
        <v>57.25840251582801</v>
      </c>
      <c r="CT106" s="15">
        <v>33.163287676657951</v>
      </c>
      <c r="CU106" s="15">
        <v>41.281883404600677</v>
      </c>
      <c r="CW106" s="15">
        <v>7.8458034855394141</v>
      </c>
      <c r="CX106" s="15">
        <v>47.917330355138269</v>
      </c>
      <c r="CY106" s="15">
        <v>59.100324795717192</v>
      </c>
      <c r="CZ106" s="15">
        <v>45.394305842707347</v>
      </c>
      <c r="DA106" s="15">
        <v>7.3776961970553634</v>
      </c>
      <c r="DB106" s="15">
        <v>38.330453313291933</v>
      </c>
      <c r="DC106" s="15">
        <v>4.2534240751097085</v>
      </c>
      <c r="DD106" s="15">
        <v>4.3161702169354008</v>
      </c>
      <c r="DE106" s="15">
        <v>150.36423439551913</v>
      </c>
      <c r="DF106" s="15">
        <v>9.5802989190232175</v>
      </c>
      <c r="DG106" s="15">
        <v>3.9224173639213138</v>
      </c>
      <c r="DH106" s="15">
        <v>8.2733858891328929</v>
      </c>
      <c r="DI106" s="15">
        <v>9.9030493078846984</v>
      </c>
      <c r="DJ106" s="15">
        <v>1.7712434750574</v>
      </c>
      <c r="DK106" s="15">
        <v>82.847456126274523</v>
      </c>
      <c r="DL106" s="15">
        <v>8.7552159145891153</v>
      </c>
      <c r="DM106" s="15">
        <v>28.599816104585308</v>
      </c>
      <c r="DN106" s="15">
        <v>21.303613128701002</v>
      </c>
      <c r="DO106" s="15">
        <v>4.7236257487436299</v>
      </c>
      <c r="DP106" s="15">
        <v>1.3806075730835556</v>
      </c>
      <c r="DQ106" s="15">
        <v>14.238521543931384</v>
      </c>
      <c r="DR106" s="15">
        <v>10.914367885604065</v>
      </c>
      <c r="DS106" s="15">
        <v>24.466674874986499</v>
      </c>
      <c r="DT106" s="15">
        <v>10.203301441230174</v>
      </c>
      <c r="DU106" s="15">
        <v>4.7336305571749602</v>
      </c>
      <c r="DV106" s="15">
        <v>175.83886941482723</v>
      </c>
      <c r="DW106" s="15">
        <v>35.711642887207034</v>
      </c>
      <c r="DX106" s="15">
        <v>39.617014709513001</v>
      </c>
      <c r="DY106" s="15">
        <v>28.130171248377501</v>
      </c>
      <c r="DZ106" s="15">
        <v>10.199877418233193</v>
      </c>
      <c r="EA106" s="15">
        <v>51.615844591211506</v>
      </c>
      <c r="EB106" s="15">
        <v>4.1158502284016638</v>
      </c>
      <c r="ED106" s="16">
        <v>43983</v>
      </c>
      <c r="EE106" s="54">
        <v>45.392863749997097</v>
      </c>
      <c r="EF106" s="54">
        <v>105.77663489200704</v>
      </c>
      <c r="EG106" s="54">
        <v>60.196545812161766</v>
      </c>
      <c r="EH106" s="15">
        <v>36.663044155110484</v>
      </c>
      <c r="EI106" s="15">
        <v>248.02908860927636</v>
      </c>
      <c r="EK106" s="16">
        <v>43983</v>
      </c>
      <c r="EL106" s="15">
        <v>14.436611187899342</v>
      </c>
      <c r="EM106" s="15">
        <v>33.987724512415454</v>
      </c>
      <c r="EN106" s="15">
        <v>18.503229299128023</v>
      </c>
      <c r="EO106" s="15">
        <v>11.396075882150726</v>
      </c>
      <c r="EP106" s="15">
        <v>78.323640881593548</v>
      </c>
      <c r="EQ106" s="28"/>
    </row>
    <row r="107" spans="1:147">
      <c r="A107" s="12" t="s">
        <v>266</v>
      </c>
      <c r="B107" s="15">
        <v>5.1642145678972797</v>
      </c>
      <c r="C107" s="15">
        <v>31.065968981854176</v>
      </c>
      <c r="D107" s="15">
        <v>48.990525210858181</v>
      </c>
      <c r="E107" s="15">
        <v>61.061374248024272</v>
      </c>
      <c r="F107" s="15">
        <v>32.113373109118456</v>
      </c>
      <c r="G107" s="15">
        <v>33.148834526767835</v>
      </c>
      <c r="H107" s="15">
        <v>7.974130312525106</v>
      </c>
      <c r="I107" s="15">
        <v>2.5595134831442787</v>
      </c>
      <c r="J107" s="15">
        <v>89.033993744406729</v>
      </c>
      <c r="K107" s="15">
        <v>20.471830561429766</v>
      </c>
      <c r="L107" s="15">
        <v>39.94664690908958</v>
      </c>
      <c r="M107" s="15">
        <v>17.495736264290624</v>
      </c>
      <c r="N107" s="15">
        <v>42.554970846223021</v>
      </c>
      <c r="O107" s="15">
        <v>7.4789952726518454</v>
      </c>
      <c r="P107" s="15">
        <v>100.44818823222492</v>
      </c>
      <c r="Q107" s="15">
        <v>99.151125310864487</v>
      </c>
      <c r="R107" s="15">
        <v>74.488727903178159</v>
      </c>
      <c r="S107" s="15">
        <v>16.999481636588836</v>
      </c>
      <c r="T107" s="15">
        <v>7.7501627943894373</v>
      </c>
      <c r="U107" s="15">
        <v>2.2226464264803703</v>
      </c>
      <c r="V107" s="15">
        <v>16.665971608912923</v>
      </c>
      <c r="W107" s="15">
        <v>16.347734612280785</v>
      </c>
      <c r="X107" s="15">
        <v>34.836760678588107</v>
      </c>
      <c r="Y107" s="15">
        <v>21.411759284251829</v>
      </c>
      <c r="Z107" s="15">
        <v>15.150647917536832</v>
      </c>
      <c r="AA107" s="15">
        <v>59.926435206233641</v>
      </c>
      <c r="AB107" s="15">
        <v>36.340398104361832</v>
      </c>
      <c r="AC107" s="15">
        <v>87.473040105329389</v>
      </c>
      <c r="AD107" s="15">
        <v>18.646785010821642</v>
      </c>
      <c r="AE107" s="15">
        <v>5.5128447251889803</v>
      </c>
      <c r="AF107" s="15">
        <v>24.24300447072654</v>
      </c>
      <c r="AG107" s="15">
        <v>24.824627724441044</v>
      </c>
      <c r="AI107" s="15">
        <v>23.998833659738498</v>
      </c>
      <c r="AJ107" s="15">
        <v>55.797820086634566</v>
      </c>
      <c r="AK107" s="15">
        <v>119.65099677120888</v>
      </c>
      <c r="AL107" s="15">
        <v>163.05850276180999</v>
      </c>
      <c r="AM107" s="15">
        <v>36.631084428326588</v>
      </c>
      <c r="AN107" s="15">
        <v>55.326481071133742</v>
      </c>
      <c r="AO107" s="15">
        <v>20.151383007214591</v>
      </c>
      <c r="AP107" s="15">
        <v>18.128891749469069</v>
      </c>
      <c r="AQ107" s="15">
        <v>302.24727314613807</v>
      </c>
      <c r="AR107" s="15">
        <v>70.098755866540074</v>
      </c>
      <c r="AS107" s="15">
        <v>58.817716156319428</v>
      </c>
      <c r="AT107" s="15">
        <v>27.412625412521177</v>
      </c>
      <c r="AU107" s="15">
        <v>67.709859123067957</v>
      </c>
      <c r="AV107" s="15">
        <v>19.35630728369275</v>
      </c>
      <c r="AW107" s="15">
        <v>109.5698276033866</v>
      </c>
      <c r="AX107" s="15">
        <v>165.50155284064249</v>
      </c>
      <c r="AY107" s="15">
        <v>72.539455126239687</v>
      </c>
      <c r="AZ107" s="15">
        <v>28.772198147155606</v>
      </c>
      <c r="BA107" s="15">
        <v>8.8767581944930054</v>
      </c>
      <c r="BB107" s="15">
        <v>11.579564468948517</v>
      </c>
      <c r="BC107" s="15">
        <v>54.565363403657386</v>
      </c>
      <c r="BD107" s="15">
        <v>32.919850935288267</v>
      </c>
      <c r="BE107" s="15">
        <v>45.482489865116932</v>
      </c>
      <c r="BF107" s="15">
        <v>89.910634932129767</v>
      </c>
      <c r="BG107" s="15">
        <v>65.142102816715692</v>
      </c>
      <c r="BH107" s="15">
        <v>163.61342766972086</v>
      </c>
      <c r="BI107" s="15">
        <v>38.027902657341436</v>
      </c>
      <c r="BJ107" s="15">
        <v>82.707926394996079</v>
      </c>
      <c r="BK107" s="15">
        <v>76.809544857689616</v>
      </c>
      <c r="BL107" s="15">
        <v>20.839785861607965</v>
      </c>
      <c r="BM107" s="15">
        <v>76.454866863040209</v>
      </c>
      <c r="BN107" s="15">
        <v>92.818250118702508</v>
      </c>
      <c r="BP107" s="15">
        <v>95.896120916754342</v>
      </c>
      <c r="BQ107" s="15">
        <v>90.603130019695499</v>
      </c>
      <c r="BR107" s="15">
        <v>38.974946828694634</v>
      </c>
      <c r="BS107" s="15">
        <v>66.884661635299551</v>
      </c>
      <c r="BT107" s="15">
        <v>65.783184381132173</v>
      </c>
      <c r="BU107" s="15">
        <v>40.907244981338138</v>
      </c>
      <c r="BV107" s="15">
        <v>81.258339358881656</v>
      </c>
      <c r="BW107" s="15">
        <v>76.474248889468925</v>
      </c>
      <c r="BX107" s="15">
        <v>77.101073020317386</v>
      </c>
      <c r="BY107" s="15">
        <v>76.74914147172926</v>
      </c>
      <c r="BZ107" s="15">
        <v>86.997500425500633</v>
      </c>
      <c r="CA107" s="15">
        <v>37.14813056131581</v>
      </c>
      <c r="CB107" s="15">
        <v>68.135784211151389</v>
      </c>
      <c r="CC107" s="15">
        <v>66.475723915699319</v>
      </c>
      <c r="CD107" s="15">
        <v>45.656879210046633</v>
      </c>
      <c r="CE107" s="15">
        <v>254.69229380978163</v>
      </c>
      <c r="CF107" s="15">
        <v>60.923118947937624</v>
      </c>
      <c r="CG107" s="15">
        <v>41.865964155646992</v>
      </c>
      <c r="CH107" s="15">
        <v>33.666789924561769</v>
      </c>
      <c r="CI107" s="15">
        <v>79.076190410593455</v>
      </c>
      <c r="CJ107" s="15">
        <v>33.995272384574804</v>
      </c>
      <c r="CK107" s="15">
        <v>47.867315269796833</v>
      </c>
      <c r="CL107" s="15">
        <v>59.755740336972771</v>
      </c>
      <c r="CM107" s="15">
        <v>17.831839056353036</v>
      </c>
      <c r="CN107" s="15">
        <v>29.820302422904408</v>
      </c>
      <c r="CO107" s="15">
        <v>143.14500071349636</v>
      </c>
      <c r="CP107" s="15">
        <v>69.041845992751206</v>
      </c>
      <c r="CQ107" s="15">
        <v>42.409807041098048</v>
      </c>
      <c r="CR107" s="15">
        <v>43.867636634085493</v>
      </c>
      <c r="CS107" s="15">
        <v>58.282598863879215</v>
      </c>
      <c r="CT107" s="15">
        <v>36.803322913512517</v>
      </c>
      <c r="CU107" s="15">
        <v>41.3811534225608</v>
      </c>
      <c r="CW107" s="15">
        <v>8.0879281011693056</v>
      </c>
      <c r="CX107" s="15">
        <v>48.356079027879794</v>
      </c>
      <c r="CY107" s="15">
        <v>57.097994756916776</v>
      </c>
      <c r="CZ107" s="15">
        <v>47.079865029942212</v>
      </c>
      <c r="DA107" s="15">
        <v>7.1826591834968578</v>
      </c>
      <c r="DB107" s="15">
        <v>38.335947256221907</v>
      </c>
      <c r="DC107" s="15">
        <v>3.8823046194231541</v>
      </c>
      <c r="DD107" s="15">
        <v>4.5214353104314311</v>
      </c>
      <c r="DE107" s="15">
        <v>160.588545509884</v>
      </c>
      <c r="DF107" s="15">
        <v>9.2075168733664512</v>
      </c>
      <c r="DG107" s="15">
        <v>3.693634937915999</v>
      </c>
      <c r="DH107" s="15">
        <v>8.281439522764849</v>
      </c>
      <c r="DI107" s="15">
        <v>9.7249960924745729</v>
      </c>
      <c r="DJ107" s="15">
        <v>1.7977712607507321</v>
      </c>
      <c r="DK107" s="15">
        <v>83.310053281426207</v>
      </c>
      <c r="DL107" s="15">
        <v>9.2334383992059195</v>
      </c>
      <c r="DM107" s="15">
        <v>27.478675758964162</v>
      </c>
      <c r="DN107" s="15">
        <v>18.171283318413384</v>
      </c>
      <c r="DO107" s="15">
        <v>4.9853360572028595</v>
      </c>
      <c r="DP107" s="15">
        <v>1.2216797023759749</v>
      </c>
      <c r="DQ107" s="15">
        <v>14.303211252387797</v>
      </c>
      <c r="DR107" s="15">
        <v>11.44950613307325</v>
      </c>
      <c r="DS107" s="15">
        <v>25.799909635807431</v>
      </c>
      <c r="DT107" s="15">
        <v>11.2936709580082</v>
      </c>
      <c r="DU107" s="15">
        <v>4.6957987385663245</v>
      </c>
      <c r="DV107" s="15">
        <v>180.28447928421383</v>
      </c>
      <c r="DW107" s="15">
        <v>34.896021389395891</v>
      </c>
      <c r="DX107" s="15">
        <v>40.521301957275426</v>
      </c>
      <c r="DY107" s="15">
        <v>30.668096345665742</v>
      </c>
      <c r="DZ107" s="15">
        <v>10.778568766121138</v>
      </c>
      <c r="EA107" s="15">
        <v>54.484997661477543</v>
      </c>
      <c r="EB107" s="15">
        <v>4.2394118590444068</v>
      </c>
      <c r="ED107" s="16">
        <v>44075</v>
      </c>
      <c r="EE107" s="54">
        <v>46.540807229510307</v>
      </c>
      <c r="EF107" s="54">
        <v>106.50783158803598</v>
      </c>
      <c r="EG107" s="54">
        <v>62.225889494710934</v>
      </c>
      <c r="EH107" s="15">
        <v>37.59320375314698</v>
      </c>
      <c r="EI107" s="15">
        <v>252.86773206540423</v>
      </c>
      <c r="EK107" s="16">
        <v>44075</v>
      </c>
      <c r="EL107" s="15">
        <v>15.281042182943111</v>
      </c>
      <c r="EM107" s="15">
        <v>35.291200274752903</v>
      </c>
      <c r="EN107" s="15">
        <v>19.686822923738205</v>
      </c>
      <c r="EO107" s="15">
        <v>12.064134927735058</v>
      </c>
      <c r="EP107" s="15">
        <v>82.32320030916928</v>
      </c>
      <c r="EQ107" s="28"/>
    </row>
    <row r="108" spans="1:147">
      <c r="A108" s="12" t="s">
        <v>275</v>
      </c>
      <c r="B108" s="15">
        <v>5.5605962511222344</v>
      </c>
      <c r="C108" s="15">
        <v>32.204977477782329</v>
      </c>
      <c r="D108" s="15">
        <v>48.489977624454617</v>
      </c>
      <c r="E108" s="15">
        <v>61.607481301186795</v>
      </c>
      <c r="F108" s="15">
        <v>32.371282913412081</v>
      </c>
      <c r="G108" s="15">
        <v>33.70658336619006</v>
      </c>
      <c r="H108" s="15">
        <v>8.1580862661079436</v>
      </c>
      <c r="I108" s="15">
        <v>2.4383790711196873</v>
      </c>
      <c r="J108" s="15">
        <v>91.60936096165949</v>
      </c>
      <c r="K108" s="15">
        <v>20.844738153993262</v>
      </c>
      <c r="L108" s="15">
        <v>40.271626443946602</v>
      </c>
      <c r="M108" s="15">
        <v>17.80660446200427</v>
      </c>
      <c r="N108" s="15">
        <v>42.941654043377255</v>
      </c>
      <c r="O108" s="15">
        <v>7.4161475769722669</v>
      </c>
      <c r="P108" s="15">
        <v>102.96507049783736</v>
      </c>
      <c r="Q108" s="15">
        <v>107.68741093416926</v>
      </c>
      <c r="R108" s="15">
        <v>76.333921015514804</v>
      </c>
      <c r="S108" s="15">
        <v>15.970283296106849</v>
      </c>
      <c r="T108" s="15">
        <v>7.2032058538892638</v>
      </c>
      <c r="U108" s="15">
        <v>2.3754499041015826</v>
      </c>
      <c r="V108" s="15">
        <v>16.588152960439444</v>
      </c>
      <c r="W108" s="15">
        <v>17.016973886692394</v>
      </c>
      <c r="X108" s="15">
        <v>34.620217827003593</v>
      </c>
      <c r="Y108" s="15">
        <v>21.956013759144209</v>
      </c>
      <c r="Z108" s="15">
        <v>16.076142626578644</v>
      </c>
      <c r="AA108" s="15">
        <v>61.459918120052521</v>
      </c>
      <c r="AB108" s="15">
        <v>36.595946384649324</v>
      </c>
      <c r="AC108" s="15">
        <v>90.516407641391112</v>
      </c>
      <c r="AD108" s="15">
        <v>18.048721081210708</v>
      </c>
      <c r="AE108" s="15">
        <v>4.8903393773510633</v>
      </c>
      <c r="AF108" s="15">
        <v>25.67116499407841</v>
      </c>
      <c r="AG108" s="15">
        <v>24.247534015026133</v>
      </c>
      <c r="AI108" s="15">
        <v>24.381615218876334</v>
      </c>
      <c r="AJ108" s="15">
        <v>54.236972076182219</v>
      </c>
      <c r="AK108" s="15">
        <v>110.13120650849453</v>
      </c>
      <c r="AL108" s="15">
        <v>160.2835204776793</v>
      </c>
      <c r="AM108" s="15">
        <v>37.538251800556509</v>
      </c>
      <c r="AN108" s="15">
        <v>54.739977064810738</v>
      </c>
      <c r="AO108" s="15">
        <v>20.085142474479348</v>
      </c>
      <c r="AP108" s="15">
        <v>19.374829801549062</v>
      </c>
      <c r="AQ108" s="15">
        <v>291.9966603231743</v>
      </c>
      <c r="AR108" s="15">
        <v>71.048220604233549</v>
      </c>
      <c r="AS108" s="15">
        <v>59.296218162700121</v>
      </c>
      <c r="AT108" s="15">
        <v>26.387575179261194</v>
      </c>
      <c r="AU108" s="15">
        <v>69.500961244451318</v>
      </c>
      <c r="AV108" s="15">
        <v>19.221205120811945</v>
      </c>
      <c r="AW108" s="15">
        <v>109.83804928278909</v>
      </c>
      <c r="AX108" s="15">
        <v>170.07203618808779</v>
      </c>
      <c r="AY108" s="15">
        <v>73.365303244005645</v>
      </c>
      <c r="AZ108" s="15">
        <v>25.057639919240302</v>
      </c>
      <c r="BA108" s="15">
        <v>9.3481495198708764</v>
      </c>
      <c r="BB108" s="15">
        <v>11.945591794202697</v>
      </c>
      <c r="BC108" s="15">
        <v>53.480119402282853</v>
      </c>
      <c r="BD108" s="15">
        <v>34.092704897904504</v>
      </c>
      <c r="BE108" s="15">
        <v>46.032855940928577</v>
      </c>
      <c r="BF108" s="15">
        <v>91.687494412908421</v>
      </c>
      <c r="BG108" s="15">
        <v>69.421287072594367</v>
      </c>
      <c r="BH108" s="15">
        <v>171.20083592776564</v>
      </c>
      <c r="BI108" s="15">
        <v>36.717560603759352</v>
      </c>
      <c r="BJ108" s="15">
        <v>85.819610816497985</v>
      </c>
      <c r="BK108" s="15">
        <v>71.560488843744082</v>
      </c>
      <c r="BL108" s="15">
        <v>19.570756797802762</v>
      </c>
      <c r="BM108" s="15">
        <v>81.090629251075228</v>
      </c>
      <c r="BN108" s="15">
        <v>95.16118734854345</v>
      </c>
      <c r="BP108" s="15">
        <v>98.640974522545577</v>
      </c>
      <c r="BQ108" s="15">
        <v>96.006845040545514</v>
      </c>
      <c r="BR108" s="15">
        <v>38.451212745775116</v>
      </c>
      <c r="BS108" s="15">
        <v>68.87247315668327</v>
      </c>
      <c r="BT108" s="15">
        <v>67.822898633149066</v>
      </c>
      <c r="BU108" s="15">
        <v>39.711928137574702</v>
      </c>
      <c r="BV108" s="15">
        <v>82.687435016856242</v>
      </c>
      <c r="BW108" s="15">
        <v>79.063235841544383</v>
      </c>
      <c r="BX108" s="15">
        <v>85.566848101511809</v>
      </c>
      <c r="BY108" s="15">
        <v>82.64660665866775</v>
      </c>
      <c r="BZ108" s="15">
        <v>88.919772326527422</v>
      </c>
      <c r="CA108" s="15">
        <v>39.194624102479487</v>
      </c>
      <c r="CB108" s="15">
        <v>70.242050842275077</v>
      </c>
      <c r="CC108" s="15">
        <v>67.952614936401389</v>
      </c>
      <c r="CD108" s="15">
        <v>44.633951971174504</v>
      </c>
      <c r="CE108" s="15">
        <v>246.81295715778475</v>
      </c>
      <c r="CF108" s="15">
        <v>62.028208744710859</v>
      </c>
      <c r="CG108" s="15">
        <v>38.453827130673091</v>
      </c>
      <c r="CH108" s="15">
        <v>34.485944846729048</v>
      </c>
      <c r="CI108" s="15">
        <v>79.558844350708043</v>
      </c>
      <c r="CJ108" s="15">
        <v>34.984585532918025</v>
      </c>
      <c r="CK108" s="15">
        <v>51.638037330986272</v>
      </c>
      <c r="CL108" s="15">
        <v>60.324512647542115</v>
      </c>
      <c r="CM108" s="15">
        <v>20.322244818903741</v>
      </c>
      <c r="CN108" s="15">
        <v>32.35936517228162</v>
      </c>
      <c r="CO108" s="15">
        <v>147.92483199161722</v>
      </c>
      <c r="CP108" s="15">
        <v>70.551849263152434</v>
      </c>
      <c r="CQ108" s="15">
        <v>45.049210869347363</v>
      </c>
      <c r="CR108" s="15">
        <v>42.246863655450738</v>
      </c>
      <c r="CS108" s="15">
        <v>60.442072123667643</v>
      </c>
      <c r="CT108" s="15">
        <v>40.738951567661907</v>
      </c>
      <c r="CU108" s="15">
        <v>41.2629422556302</v>
      </c>
      <c r="CW108" s="15">
        <v>6.86471836351103</v>
      </c>
      <c r="CX108" s="15">
        <v>48.347359282132814</v>
      </c>
      <c r="CY108" s="15">
        <v>52.374327141574504</v>
      </c>
      <c r="CZ108" s="15">
        <v>46.995208664673179</v>
      </c>
      <c r="DA108" s="15">
        <v>6.0465796462768804</v>
      </c>
      <c r="DB108" s="15">
        <v>41.252145028726794</v>
      </c>
      <c r="DC108" s="15">
        <v>4.0725132791675858</v>
      </c>
      <c r="DD108" s="15">
        <v>4.2697314389141008</v>
      </c>
      <c r="DE108" s="15">
        <v>173.50948225045482</v>
      </c>
      <c r="DF108" s="15">
        <v>8.6799541580432056</v>
      </c>
      <c r="DG108" s="15">
        <v>3.7352626042137613</v>
      </c>
      <c r="DH108" s="15">
        <v>8.2449545624300526</v>
      </c>
      <c r="DI108" s="15">
        <v>10.617233224561772</v>
      </c>
      <c r="DJ108" s="15">
        <v>1.7227857883256259</v>
      </c>
      <c r="DK108" s="15">
        <v>83.458748585967456</v>
      </c>
      <c r="DL108" s="15">
        <v>8.280092472309299</v>
      </c>
      <c r="DM108" s="15">
        <v>27.640339533991536</v>
      </c>
      <c r="DN108" s="15">
        <v>16.038752398306794</v>
      </c>
      <c r="DO108" s="15">
        <v>5.5915040110904002</v>
      </c>
      <c r="DP108" s="15">
        <v>1.1018688357754767</v>
      </c>
      <c r="DQ108" s="15">
        <v>14.056007593744701</v>
      </c>
      <c r="DR108" s="15">
        <v>12.219707415444049</v>
      </c>
      <c r="DS108" s="15">
        <v>24.07776182077928</v>
      </c>
      <c r="DT108" s="15">
        <v>10.908606714343183</v>
      </c>
      <c r="DU108" s="15">
        <v>5.3328684587559518</v>
      </c>
      <c r="DV108" s="15">
        <v>191.84517929170741</v>
      </c>
      <c r="DW108" s="15">
        <v>31.626688589185079</v>
      </c>
      <c r="DX108" s="15">
        <v>38.715954197679068</v>
      </c>
      <c r="DY108" s="15">
        <v>29.075990738256383</v>
      </c>
      <c r="DZ108" s="15">
        <v>10.942493485355135</v>
      </c>
      <c r="EA108" s="15">
        <v>57.780647967181949</v>
      </c>
      <c r="EB108" s="15">
        <v>4.0860952203188656</v>
      </c>
      <c r="ED108" s="16">
        <v>44166</v>
      </c>
      <c r="EE108" s="15">
        <v>47.14532745316172</v>
      </c>
      <c r="EF108" s="15">
        <v>105.27214116344098</v>
      </c>
      <c r="EG108" s="15">
        <v>64.036763417101881</v>
      </c>
      <c r="EH108" s="15">
        <v>37.632969268878426</v>
      </c>
      <c r="EI108" s="15">
        <v>254.08720130258297</v>
      </c>
      <c r="EK108" s="16">
        <v>44166</v>
      </c>
      <c r="EL108" s="15">
        <v>16.436599280130142</v>
      </c>
      <c r="EM108" s="15">
        <v>36.992842023401792</v>
      </c>
      <c r="EN108" s="15">
        <v>21.461110983159955</v>
      </c>
      <c r="EO108" s="15">
        <v>12.841538177167532</v>
      </c>
      <c r="EP108" s="15">
        <v>87.732090463859421</v>
      </c>
      <c r="EQ108" s="28"/>
    </row>
    <row r="109" spans="1:147">
      <c r="A109" s="12" t="s">
        <v>279</v>
      </c>
      <c r="B109" s="15">
        <v>5.2597908677028355</v>
      </c>
      <c r="C109" s="15">
        <v>31.840562740617383</v>
      </c>
      <c r="D109" s="15">
        <v>48.244905627520588</v>
      </c>
      <c r="E109" s="15">
        <v>61.524639801754638</v>
      </c>
      <c r="F109" s="15">
        <v>32.51533188190789</v>
      </c>
      <c r="G109" s="15">
        <v>34.134678896774048</v>
      </c>
      <c r="H109" s="15">
        <v>8.3906460036155188</v>
      </c>
      <c r="I109" s="15">
        <v>2.5205777493012995</v>
      </c>
      <c r="J109" s="15">
        <v>91.743862049526399</v>
      </c>
      <c r="K109" s="15">
        <v>21.27611891856505</v>
      </c>
      <c r="L109" s="15">
        <v>40.642013325345154</v>
      </c>
      <c r="M109" s="15">
        <v>17.795260148927511</v>
      </c>
      <c r="N109" s="15">
        <v>43.613268257943595</v>
      </c>
      <c r="O109" s="15">
        <v>7.6327156653503296</v>
      </c>
      <c r="P109" s="15">
        <v>104.44217268128943</v>
      </c>
      <c r="Q109" s="15">
        <v>112.64410666157868</v>
      </c>
      <c r="R109" s="15">
        <v>76.650120839650882</v>
      </c>
      <c r="S109" s="15">
        <v>16.344249771517052</v>
      </c>
      <c r="T109" s="15">
        <v>7.165892415465926</v>
      </c>
      <c r="U109" s="15">
        <v>2.397610782259493</v>
      </c>
      <c r="V109" s="15">
        <v>15.948822571249814</v>
      </c>
      <c r="W109" s="15">
        <v>16.919062517622855</v>
      </c>
      <c r="X109" s="15">
        <v>34.270668745516126</v>
      </c>
      <c r="Y109" s="15">
        <v>22.282965411618974</v>
      </c>
      <c r="Z109" s="15">
        <v>16.597640559888315</v>
      </c>
      <c r="AA109" s="15">
        <v>62.009580032764696</v>
      </c>
      <c r="AB109" s="15">
        <v>36.737956402137385</v>
      </c>
      <c r="AC109" s="15">
        <v>91.603096970052349</v>
      </c>
      <c r="AD109" s="15">
        <v>17.571987424922405</v>
      </c>
      <c r="AE109" s="15">
        <v>4.8711584530850383</v>
      </c>
      <c r="AF109" s="15">
        <v>25.898203592814372</v>
      </c>
      <c r="AG109" s="15">
        <v>24.689661997669702</v>
      </c>
      <c r="AI109" s="15">
        <v>23.508303695014877</v>
      </c>
      <c r="AJ109" s="15">
        <v>55.315249262215481</v>
      </c>
      <c r="AK109" s="15">
        <v>108.50839193990133</v>
      </c>
      <c r="AL109" s="15">
        <v>159.76486575117542</v>
      </c>
      <c r="AM109" s="15">
        <v>37.537745971400099</v>
      </c>
      <c r="AN109" s="15">
        <v>54.62793139192145</v>
      </c>
      <c r="AO109" s="15">
        <v>20.141489267313545</v>
      </c>
      <c r="AP109" s="15">
        <v>17.827813591338085</v>
      </c>
      <c r="AQ109" s="15">
        <v>296.68061077084786</v>
      </c>
      <c r="AR109" s="15">
        <v>75.492061035091226</v>
      </c>
      <c r="AS109" s="15">
        <v>59.84157851711182</v>
      </c>
      <c r="AT109" s="15">
        <v>26.736733045766421</v>
      </c>
      <c r="AU109" s="15">
        <v>70.906099801423323</v>
      </c>
      <c r="AV109" s="15">
        <v>18.827875009025718</v>
      </c>
      <c r="AW109" s="15">
        <v>110.83282776165855</v>
      </c>
      <c r="AX109" s="15">
        <v>170.31373384574661</v>
      </c>
      <c r="AY109" s="15">
        <v>73.728228634951677</v>
      </c>
      <c r="AZ109" s="15">
        <v>25.365475162842202</v>
      </c>
      <c r="BA109" s="15">
        <v>9.5734263832598714</v>
      </c>
      <c r="BB109" s="15">
        <v>11.539145642590988</v>
      </c>
      <c r="BC109" s="15">
        <v>53.43872886911825</v>
      </c>
      <c r="BD109" s="15">
        <v>33.278192575416881</v>
      </c>
      <c r="BE109" s="15">
        <v>45.910688685408985</v>
      </c>
      <c r="BF109" s="15">
        <v>89.586262978966388</v>
      </c>
      <c r="BG109" s="15">
        <v>72.048959943540183</v>
      </c>
      <c r="BH109" s="15">
        <v>166.33385578074476</v>
      </c>
      <c r="BI109" s="15">
        <v>36.368983908575728</v>
      </c>
      <c r="BJ109" s="15">
        <v>87.43666819948912</v>
      </c>
      <c r="BK109" s="15">
        <v>72.092287145857227</v>
      </c>
      <c r="BL109" s="15">
        <v>18.652301138054533</v>
      </c>
      <c r="BM109" s="15">
        <v>81.357516557058375</v>
      </c>
      <c r="BN109" s="15">
        <v>96.572426420243161</v>
      </c>
      <c r="BP109" s="15">
        <v>98.306536120185797</v>
      </c>
      <c r="BQ109" s="15">
        <v>95.98616827533543</v>
      </c>
      <c r="BR109" s="15">
        <v>36.487132568876639</v>
      </c>
      <c r="BS109" s="15">
        <v>68.923587759318508</v>
      </c>
      <c r="BT109" s="15">
        <v>70.422612327311995</v>
      </c>
      <c r="BU109" s="15">
        <v>44.703853490340592</v>
      </c>
      <c r="BV109" s="15">
        <v>83.77325752074286</v>
      </c>
      <c r="BW109" s="15">
        <v>80.255924701553823</v>
      </c>
      <c r="BX109" s="15">
        <v>83.908175908581086</v>
      </c>
      <c r="BY109" s="15">
        <v>82.251692530908201</v>
      </c>
      <c r="BZ109" s="15">
        <v>89.410175177275931</v>
      </c>
      <c r="CA109" s="15">
        <v>41.482807089442929</v>
      </c>
      <c r="CB109" s="15">
        <v>73.009624624908795</v>
      </c>
      <c r="CC109" s="15">
        <v>68.68648226373935</v>
      </c>
      <c r="CD109" s="15">
        <v>45.866592617981482</v>
      </c>
      <c r="CE109" s="15">
        <v>235.77173702701592</v>
      </c>
      <c r="CF109" s="15">
        <v>64.552295249788045</v>
      </c>
      <c r="CG109" s="15">
        <v>40.246743394374377</v>
      </c>
      <c r="CH109" s="15">
        <v>35.279155452439703</v>
      </c>
      <c r="CI109" s="15">
        <v>78.250337363164647</v>
      </c>
      <c r="CJ109" s="15">
        <v>36.198147019481787</v>
      </c>
      <c r="CK109" s="15">
        <v>54.356900764619468</v>
      </c>
      <c r="CL109" s="15">
        <v>61.617126660089447</v>
      </c>
      <c r="CM109" s="15">
        <v>20.505275505727028</v>
      </c>
      <c r="CN109" s="15">
        <v>32.903915584124888</v>
      </c>
      <c r="CO109" s="15">
        <v>151.95025372095219</v>
      </c>
      <c r="CP109" s="15">
        <v>71.703803215145726</v>
      </c>
      <c r="CQ109" s="15">
        <v>47.412159757135079</v>
      </c>
      <c r="CR109" s="15">
        <v>40.56985499524734</v>
      </c>
      <c r="CS109" s="15">
        <v>57.338975146603914</v>
      </c>
      <c r="CT109" s="15">
        <v>41.16377151603745</v>
      </c>
      <c r="CU109" s="15">
        <v>40.633615310935049</v>
      </c>
      <c r="CW109" s="15">
        <v>6.7370495522041054</v>
      </c>
      <c r="CX109" s="15">
        <v>46.379676166628698</v>
      </c>
      <c r="CY109" s="15">
        <v>52.264213251956804</v>
      </c>
      <c r="CZ109" s="15">
        <v>47.152296432132339</v>
      </c>
      <c r="DA109" s="15">
        <v>6.4037880914666312</v>
      </c>
      <c r="DB109" s="15">
        <v>40.963316667563674</v>
      </c>
      <c r="DC109" s="15">
        <v>4.0138138054804466</v>
      </c>
      <c r="DD109" s="15">
        <v>4.2542661021379624</v>
      </c>
      <c r="DE109" s="15">
        <v>169.63158458326239</v>
      </c>
      <c r="DF109" s="15">
        <v>8.604003241145934</v>
      </c>
      <c r="DG109" s="15">
        <v>3.6935991910873174</v>
      </c>
      <c r="DH109" s="15">
        <v>8.2436961430503359</v>
      </c>
      <c r="DI109" s="15">
        <v>10.251286759758603</v>
      </c>
      <c r="DJ109" s="15">
        <v>1.796424968859093</v>
      </c>
      <c r="DK109" s="15">
        <v>83.343684060572471</v>
      </c>
      <c r="DL109" s="15">
        <v>7.7233444258773361</v>
      </c>
      <c r="DM109" s="15">
        <v>30.308203380555195</v>
      </c>
      <c r="DN109" s="15">
        <v>15.974070143173835</v>
      </c>
      <c r="DO109" s="15">
        <v>5.330603802088179</v>
      </c>
      <c r="DP109" s="15">
        <v>0.8880007382522187</v>
      </c>
      <c r="DQ109" s="15">
        <v>14.192349222508684</v>
      </c>
      <c r="DR109" s="15">
        <v>12.165180714986789</v>
      </c>
      <c r="DS109" s="15">
        <v>25.915411912758291</v>
      </c>
      <c r="DT109" s="15">
        <v>11.086729653751323</v>
      </c>
      <c r="DU109" s="15">
        <v>5.6275391970349569</v>
      </c>
      <c r="DV109" s="15">
        <v>200.20436913380416</v>
      </c>
      <c r="DW109" s="15">
        <v>31.061613123411821</v>
      </c>
      <c r="DX109" s="15">
        <v>36.129907314450037</v>
      </c>
      <c r="DY109" s="15">
        <v>30.057069093931627</v>
      </c>
      <c r="DZ109" s="15">
        <v>11.694549401783076</v>
      </c>
      <c r="EA109" s="15">
        <v>61.540266469413496</v>
      </c>
      <c r="EB109" s="15">
        <v>4.198448944720619</v>
      </c>
      <c r="ED109" s="16">
        <v>44256</v>
      </c>
      <c r="EE109" s="15">
        <v>47.263828931611393</v>
      </c>
      <c r="EF109" s="15">
        <v>105.24876181285738</v>
      </c>
      <c r="EG109" s="15">
        <v>64.537147521313656</v>
      </c>
      <c r="EH109" s="15">
        <v>37.710176358590836</v>
      </c>
      <c r="EI109" s="15">
        <v>254.75991462437327</v>
      </c>
      <c r="EK109" s="16">
        <v>44256</v>
      </c>
      <c r="EL109" s="15">
        <v>16.6836026746493</v>
      </c>
      <c r="EM109" s="15">
        <v>37.671378784660931</v>
      </c>
      <c r="EN109" s="15">
        <v>21.879564691221891</v>
      </c>
      <c r="EO109" s="15">
        <v>13.003640037488909</v>
      </c>
      <c r="EP109" s="15">
        <v>89.238186188021032</v>
      </c>
      <c r="EQ109" s="28"/>
    </row>
    <row r="110" spans="1:147">
      <c r="A110" s="12" t="s">
        <v>280</v>
      </c>
      <c r="B110" s="15">
        <v>4.6906769689896839</v>
      </c>
      <c r="C110" s="15">
        <v>31.557820292245502</v>
      </c>
      <c r="D110" s="15">
        <v>46.650894533009875</v>
      </c>
      <c r="E110" s="15">
        <v>61.488296102525268</v>
      </c>
      <c r="F110" s="15">
        <v>31.57504170645991</v>
      </c>
      <c r="G110" s="15">
        <v>33.851158722803802</v>
      </c>
      <c r="H110" s="15">
        <v>8.3627140520178287</v>
      </c>
      <c r="I110" s="15">
        <v>2.6168816879400896</v>
      </c>
      <c r="J110" s="15">
        <v>92.139727770590127</v>
      </c>
      <c r="K110" s="15">
        <v>21.090331924970243</v>
      </c>
      <c r="L110" s="15">
        <v>37.852818282514711</v>
      </c>
      <c r="M110" s="15">
        <v>17.39740560106242</v>
      </c>
      <c r="N110" s="15">
        <v>43.254063338816628</v>
      </c>
      <c r="O110" s="15">
        <v>7.4827703663299623</v>
      </c>
      <c r="P110" s="15">
        <v>105.17496314180389</v>
      </c>
      <c r="Q110" s="15">
        <v>117.52310920583469</v>
      </c>
      <c r="R110" s="15">
        <v>73.354915251736514</v>
      </c>
      <c r="S110" s="15">
        <v>15.980141815032427</v>
      </c>
      <c r="T110" s="15">
        <v>7.641583547253715</v>
      </c>
      <c r="U110" s="15">
        <v>2.4399127645096588</v>
      </c>
      <c r="V110" s="15">
        <v>14.717274232619387</v>
      </c>
      <c r="W110" s="15">
        <v>16.359302284806589</v>
      </c>
      <c r="X110" s="15">
        <v>33.390269150088351</v>
      </c>
      <c r="Y110" s="15">
        <v>22.115708631939246</v>
      </c>
      <c r="Z110" s="15">
        <v>16.208478117661702</v>
      </c>
      <c r="AA110" s="15">
        <v>59.734158886138111</v>
      </c>
      <c r="AB110" s="15">
        <v>34.806775548640822</v>
      </c>
      <c r="AC110" s="15">
        <v>90.369350320120091</v>
      </c>
      <c r="AD110" s="15">
        <v>16.442181685428508</v>
      </c>
      <c r="AE110" s="15">
        <v>4.8397647345613981</v>
      </c>
      <c r="AF110" s="15">
        <v>24.742966929624814</v>
      </c>
      <c r="AG110" s="15">
        <v>24.978744086606657</v>
      </c>
      <c r="AI110" s="15">
        <v>21.087544800819913</v>
      </c>
      <c r="AJ110" s="15">
        <v>51.14427355604893</v>
      </c>
      <c r="AK110" s="15">
        <v>102.07510841290949</v>
      </c>
      <c r="AL110" s="15">
        <v>157.469787400039</v>
      </c>
      <c r="AM110" s="15">
        <v>36.25604586063973</v>
      </c>
      <c r="AN110" s="15">
        <v>52.552408983846014</v>
      </c>
      <c r="AO110" s="15">
        <v>20.600988778226352</v>
      </c>
      <c r="AP110" s="15">
        <v>16.035551975763781</v>
      </c>
      <c r="AQ110" s="15">
        <v>304.44986088220878</v>
      </c>
      <c r="AR110" s="15">
        <v>72.719198737776054</v>
      </c>
      <c r="AS110" s="15">
        <v>55.734748014641589</v>
      </c>
      <c r="AT110" s="15">
        <v>26.179491546235564</v>
      </c>
      <c r="AU110" s="15">
        <v>70.539144551747171</v>
      </c>
      <c r="AV110" s="15">
        <v>18.117254642194418</v>
      </c>
      <c r="AW110" s="15">
        <v>111.61140662860795</v>
      </c>
      <c r="AX110" s="15">
        <v>170.65661872297883</v>
      </c>
      <c r="AY110" s="15">
        <v>70.466774375059927</v>
      </c>
      <c r="AZ110" s="15">
        <v>24.585752224715517</v>
      </c>
      <c r="BA110" s="15">
        <v>9.5105585923900051</v>
      </c>
      <c r="BB110" s="15">
        <v>11.374693122678806</v>
      </c>
      <c r="BC110" s="15">
        <v>50.645898418252536</v>
      </c>
      <c r="BD110" s="15">
        <v>32.361864708038198</v>
      </c>
      <c r="BE110" s="15">
        <v>44.538270954555323</v>
      </c>
      <c r="BF110" s="15">
        <v>85.139614504225065</v>
      </c>
      <c r="BG110" s="15">
        <v>70.68517360152218</v>
      </c>
      <c r="BH110" s="15">
        <v>169.67354292520386</v>
      </c>
      <c r="BI110" s="15">
        <v>33.149199136048843</v>
      </c>
      <c r="BJ110" s="15">
        <v>86.608195734824406</v>
      </c>
      <c r="BK110" s="15">
        <v>68.602635959651636</v>
      </c>
      <c r="BL110" s="15">
        <v>18.017103555745344</v>
      </c>
      <c r="BM110" s="15">
        <v>76.557266396772448</v>
      </c>
      <c r="BN110" s="15">
        <v>98.41133787824991</v>
      </c>
      <c r="BP110" s="15">
        <v>90.086983786871073</v>
      </c>
      <c r="BQ110" s="15">
        <v>92.261461771201112</v>
      </c>
      <c r="BR110" s="15">
        <v>34.293852936325109</v>
      </c>
      <c r="BS110" s="15">
        <v>69.575922624169621</v>
      </c>
      <c r="BT110" s="15">
        <v>69.95515132411542</v>
      </c>
      <c r="BU110" s="15">
        <v>43.304796102762459</v>
      </c>
      <c r="BV110" s="15">
        <v>83.969098467680197</v>
      </c>
      <c r="BW110" s="15">
        <v>81.60474837571698</v>
      </c>
      <c r="BX110" s="15">
        <v>82.386574980114446</v>
      </c>
      <c r="BY110" s="15">
        <v>77.686488112807552</v>
      </c>
      <c r="BZ110" s="15">
        <v>86.687778942968251</v>
      </c>
      <c r="CA110" s="15">
        <v>41.158295494527614</v>
      </c>
      <c r="CB110" s="15">
        <v>72.129614921748583</v>
      </c>
      <c r="CC110" s="15">
        <v>68.109613069039469</v>
      </c>
      <c r="CD110" s="15">
        <v>45.932969890505255</v>
      </c>
      <c r="CE110" s="15">
        <v>229.10731726759411</v>
      </c>
      <c r="CF110" s="15">
        <v>64.275486682990589</v>
      </c>
      <c r="CG110" s="15">
        <v>39.07467225380136</v>
      </c>
      <c r="CH110" s="15">
        <v>35.86575783645872</v>
      </c>
      <c r="CI110" s="15">
        <v>77.046361921532721</v>
      </c>
      <c r="CJ110" s="15">
        <v>35.034481148994921</v>
      </c>
      <c r="CK110" s="15">
        <v>54.907827686095914</v>
      </c>
      <c r="CL110" s="15">
        <v>59.225925880078435</v>
      </c>
      <c r="CM110" s="15">
        <v>19.927675687239276</v>
      </c>
      <c r="CN110" s="15">
        <v>31.674220144784918</v>
      </c>
      <c r="CO110" s="15">
        <v>147.55553687629555</v>
      </c>
      <c r="CP110" s="15">
        <v>69.301851730834642</v>
      </c>
      <c r="CQ110" s="15">
        <v>48.69771713297979</v>
      </c>
      <c r="CR110" s="15">
        <v>39.334659486205709</v>
      </c>
      <c r="CS110" s="15">
        <v>53.580378238500955</v>
      </c>
      <c r="CT110" s="15">
        <v>38.909950376423033</v>
      </c>
      <c r="CU110" s="15">
        <v>39.834891777296548</v>
      </c>
      <c r="CW110" s="15">
        <v>6.3277234407975165</v>
      </c>
      <c r="CX110" s="15">
        <v>43.231515031743513</v>
      </c>
      <c r="CY110" s="15">
        <v>51.367598020601854</v>
      </c>
      <c r="CZ110" s="15">
        <v>46.623700235429325</v>
      </c>
      <c r="DA110" s="15">
        <v>5.9111817583349406</v>
      </c>
      <c r="DB110" s="15">
        <v>40.116121053185594</v>
      </c>
      <c r="DC110" s="15">
        <v>4.018330225846829</v>
      </c>
      <c r="DD110" s="15">
        <v>4.9241223910852483</v>
      </c>
      <c r="DE110" s="15">
        <v>171.45333187019898</v>
      </c>
      <c r="DF110" s="15">
        <v>8.6990668665169792</v>
      </c>
      <c r="DG110" s="15">
        <v>3.4254259725150247</v>
      </c>
      <c r="DH110" s="15">
        <v>8.2385946017864846</v>
      </c>
      <c r="DI110" s="15">
        <v>9.7872577126445464</v>
      </c>
      <c r="DJ110" s="15">
        <v>1.4902881532037393</v>
      </c>
      <c r="DK110" s="15">
        <v>83.984535162282171</v>
      </c>
      <c r="DL110" s="15">
        <v>7.0980302578971788</v>
      </c>
      <c r="DM110" s="15">
        <v>26.470412417094384</v>
      </c>
      <c r="DN110" s="15">
        <v>14.848009827165571</v>
      </c>
      <c r="DO110" s="15">
        <v>5.5754189286091957</v>
      </c>
      <c r="DP110" s="15">
        <v>0.96573005301583215</v>
      </c>
      <c r="DQ110" s="15">
        <v>13.687080687362727</v>
      </c>
      <c r="DR110" s="15">
        <v>11.724826694069915</v>
      </c>
      <c r="DS110" s="15">
        <v>26.524812131083205</v>
      </c>
      <c r="DT110" s="15">
        <v>9.9689984172938289</v>
      </c>
      <c r="DU110" s="15">
        <v>5.4462944876995056</v>
      </c>
      <c r="DV110" s="15">
        <v>184.7211374489118</v>
      </c>
      <c r="DW110" s="15">
        <v>28.291820178685068</v>
      </c>
      <c r="DX110" s="15">
        <v>35.933946354944297</v>
      </c>
      <c r="DY110" s="15">
        <v>26.661256045975382</v>
      </c>
      <c r="DZ110" s="15">
        <v>10.789607390890772</v>
      </c>
      <c r="EA110" s="15">
        <v>59.289418712257515</v>
      </c>
      <c r="EB110" s="15">
        <v>4.4741509997394875</v>
      </c>
      <c r="ED110" s="16">
        <v>44348</v>
      </c>
      <c r="EE110" s="15">
        <v>46.79124610686393</v>
      </c>
      <c r="EF110" s="15">
        <v>103.14437554557593</v>
      </c>
      <c r="EG110" s="15">
        <v>63.835714071197145</v>
      </c>
      <c r="EH110" s="15">
        <v>36.826653978680866</v>
      </c>
      <c r="EI110" s="15">
        <v>250.59798970231788</v>
      </c>
      <c r="EK110" s="16">
        <v>44348</v>
      </c>
      <c r="EL110" s="15">
        <v>17.387416552367188</v>
      </c>
      <c r="EM110" s="15">
        <v>38.931709713690125</v>
      </c>
      <c r="EN110" s="15">
        <v>23.005966737727814</v>
      </c>
      <c r="EO110" s="15">
        <v>13.429650373650547</v>
      </c>
      <c r="EP110" s="15">
        <v>92.754743377435673</v>
      </c>
      <c r="EQ110" s="28"/>
    </row>
    <row r="111" spans="1:147">
      <c r="A111" s="12" t="s">
        <v>281</v>
      </c>
      <c r="B111" s="15">
        <v>4.4787747177566102</v>
      </c>
      <c r="C111" s="15">
        <v>32.152110951637518</v>
      </c>
      <c r="D111" s="15">
        <v>45.102008357518443</v>
      </c>
      <c r="E111" s="15">
        <v>61.675648766231426</v>
      </c>
      <c r="F111" s="15">
        <v>30.895207931650063</v>
      </c>
      <c r="G111" s="15">
        <v>34.257824682085712</v>
      </c>
      <c r="H111" s="15">
        <v>8.4342008823994359</v>
      </c>
      <c r="I111" s="15">
        <v>2.7055062971643848</v>
      </c>
      <c r="J111" s="15">
        <v>92.618127781819908</v>
      </c>
      <c r="K111" s="15">
        <v>21.329072034018786</v>
      </c>
      <c r="L111" s="15">
        <v>36.660744970323798</v>
      </c>
      <c r="M111" s="15">
        <v>17.243716454140799</v>
      </c>
      <c r="N111" s="15">
        <v>43.640433115313307</v>
      </c>
      <c r="O111" s="15">
        <v>7.2428569463569845</v>
      </c>
      <c r="P111" s="15">
        <v>106.03157085532102</v>
      </c>
      <c r="Q111" s="15">
        <v>122.36297381773929</v>
      </c>
      <c r="R111" s="15">
        <v>73.613838772169089</v>
      </c>
      <c r="S111" s="15">
        <v>16.494170837172124</v>
      </c>
      <c r="T111" s="15">
        <v>7.5509962620651825</v>
      </c>
      <c r="U111" s="15">
        <v>2.4289366702698443</v>
      </c>
      <c r="V111" s="15">
        <v>14.247374717065217</v>
      </c>
      <c r="W111" s="15">
        <v>16.032645547942767</v>
      </c>
      <c r="X111" s="15">
        <v>33.131561704215919</v>
      </c>
      <c r="Y111" s="15">
        <v>21.994489913582061</v>
      </c>
      <c r="Z111" s="15">
        <v>16.141234838724419</v>
      </c>
      <c r="AA111" s="15">
        <v>58.779153408746907</v>
      </c>
      <c r="AB111" s="15">
        <v>34.214286147157999</v>
      </c>
      <c r="AC111" s="15">
        <v>90.466864502228589</v>
      </c>
      <c r="AD111" s="15">
        <v>15.941525621527651</v>
      </c>
      <c r="AE111" s="15">
        <v>4.7687372756642947</v>
      </c>
      <c r="AF111" s="15">
        <v>24.065446400447975</v>
      </c>
      <c r="AG111" s="15">
        <v>25.73708312282756</v>
      </c>
      <c r="AI111" s="15">
        <v>19.454892609537129</v>
      </c>
      <c r="AJ111" s="15">
        <v>52.202996894471056</v>
      </c>
      <c r="AK111" s="15">
        <v>102.62482147909282</v>
      </c>
      <c r="AL111" s="15">
        <v>155.63399829837394</v>
      </c>
      <c r="AM111" s="15">
        <v>35.277153729302611</v>
      </c>
      <c r="AN111" s="15">
        <v>51.246017456931412</v>
      </c>
      <c r="AO111" s="15">
        <v>20.07209929940359</v>
      </c>
      <c r="AP111" s="15">
        <v>15.668647235257502</v>
      </c>
      <c r="AQ111" s="15">
        <v>287.86218369340986</v>
      </c>
      <c r="AR111" s="15">
        <v>75.178824732580921</v>
      </c>
      <c r="AS111" s="15">
        <v>53.979531632827559</v>
      </c>
      <c r="AT111" s="15">
        <v>25.190070054427576</v>
      </c>
      <c r="AU111" s="15">
        <v>71.00114734708005</v>
      </c>
      <c r="AV111" s="15">
        <v>18.180422858043357</v>
      </c>
      <c r="AW111" s="15">
        <v>113.03720905207095</v>
      </c>
      <c r="AX111" s="15">
        <v>170.68750252083854</v>
      </c>
      <c r="AY111" s="15">
        <v>70.841883091983959</v>
      </c>
      <c r="AZ111" s="15">
        <v>25.161607742005724</v>
      </c>
      <c r="BA111" s="15">
        <v>9.8295815198919811</v>
      </c>
      <c r="BB111" s="15">
        <v>11.404026303469038</v>
      </c>
      <c r="BC111" s="15">
        <v>50.482655852674526</v>
      </c>
      <c r="BD111" s="15">
        <v>32.554717112936906</v>
      </c>
      <c r="BE111" s="15">
        <v>44.522980780919468</v>
      </c>
      <c r="BF111" s="15">
        <v>83.107312480690382</v>
      </c>
      <c r="BG111" s="15">
        <v>69.328001053820799</v>
      </c>
      <c r="BH111" s="15">
        <v>164.499751579178</v>
      </c>
      <c r="BI111" s="15">
        <v>33.304058687747904</v>
      </c>
      <c r="BJ111" s="15">
        <v>88.823099298214728</v>
      </c>
      <c r="BK111" s="15">
        <v>64.643612238723506</v>
      </c>
      <c r="BL111" s="15">
        <v>17.01802207796872</v>
      </c>
      <c r="BM111" s="15">
        <v>73.076755888426121</v>
      </c>
      <c r="BN111" s="15">
        <v>99.721400376993387</v>
      </c>
      <c r="BP111" s="15">
        <v>81.621279287273012</v>
      </c>
      <c r="BQ111" s="15">
        <v>90.119727135765999</v>
      </c>
      <c r="BR111" s="15">
        <v>35.322547509106414</v>
      </c>
      <c r="BS111" s="15">
        <v>70.669150499021967</v>
      </c>
      <c r="BT111" s="15">
        <v>69.003336765594995</v>
      </c>
      <c r="BU111" s="15">
        <v>40.455812495246519</v>
      </c>
      <c r="BV111" s="15">
        <v>82.893824641076137</v>
      </c>
      <c r="BW111" s="15">
        <v>82.431783725109455</v>
      </c>
      <c r="BX111" s="15">
        <v>83.174993239816573</v>
      </c>
      <c r="BY111" s="15">
        <v>79.364678190701554</v>
      </c>
      <c r="BZ111" s="15">
        <v>85.634060940190878</v>
      </c>
      <c r="CA111" s="15">
        <v>40.928431643607944</v>
      </c>
      <c r="CB111" s="15">
        <v>70.272939881508663</v>
      </c>
      <c r="CC111" s="15">
        <v>67.718054708603475</v>
      </c>
      <c r="CD111" s="15">
        <v>45.875011332163716</v>
      </c>
      <c r="CE111" s="15">
        <v>224.64771020726366</v>
      </c>
      <c r="CF111" s="15">
        <v>64.642310552130468</v>
      </c>
      <c r="CG111" s="15">
        <v>41.117584195067138</v>
      </c>
      <c r="CH111" s="15">
        <v>36.232303915292988</v>
      </c>
      <c r="CI111" s="15">
        <v>75.934873203479157</v>
      </c>
      <c r="CJ111" s="15">
        <v>35.413202059413365</v>
      </c>
      <c r="CK111" s="15">
        <v>56.108379817885414</v>
      </c>
      <c r="CL111" s="15">
        <v>57.631834018313782</v>
      </c>
      <c r="CM111" s="15">
        <v>19.342811709116091</v>
      </c>
      <c r="CN111" s="15">
        <v>30.811085818515657</v>
      </c>
      <c r="CO111" s="15">
        <v>146.91098077693729</v>
      </c>
      <c r="CP111" s="15">
        <v>69.476579491882347</v>
      </c>
      <c r="CQ111" s="15">
        <v>51.307407655621084</v>
      </c>
      <c r="CR111" s="15">
        <v>38.334419378779366</v>
      </c>
      <c r="CS111" s="15">
        <v>48.522166559161057</v>
      </c>
      <c r="CT111" s="15">
        <v>37.262853043082636</v>
      </c>
      <c r="CU111" s="15">
        <v>40.187702586484043</v>
      </c>
      <c r="CW111" s="15">
        <v>5.6361882763048667</v>
      </c>
      <c r="CX111" s="15">
        <v>44.514176881639585</v>
      </c>
      <c r="CY111" s="15">
        <v>52.365612949039324</v>
      </c>
      <c r="CZ111" s="15">
        <v>46.994768357451228</v>
      </c>
      <c r="DA111" s="15">
        <v>5.8915355092086124</v>
      </c>
      <c r="DB111" s="15">
        <v>38.691205076930792</v>
      </c>
      <c r="DC111" s="15">
        <v>3.8667182527945045</v>
      </c>
      <c r="DD111" s="15">
        <v>5.412689853625654</v>
      </c>
      <c r="DE111" s="15">
        <v>173.98011421190793</v>
      </c>
      <c r="DF111" s="15">
        <v>8.6693156210833795</v>
      </c>
      <c r="DG111" s="15">
        <v>3.3379450170815961</v>
      </c>
      <c r="DH111" s="15">
        <v>7.9457004234216493</v>
      </c>
      <c r="DI111" s="15">
        <v>9.2334870933071009</v>
      </c>
      <c r="DJ111" s="15">
        <v>1.2914248734071994</v>
      </c>
      <c r="DK111" s="15">
        <v>84.214365965133055</v>
      </c>
      <c r="DL111" s="15">
        <v>5.6401540421047782</v>
      </c>
      <c r="DM111" s="15">
        <v>26.332950233369225</v>
      </c>
      <c r="DN111" s="15">
        <v>14.916734090861855</v>
      </c>
      <c r="DO111" s="15">
        <v>5.6210439819695956</v>
      </c>
      <c r="DP111" s="15">
        <v>0.92303241342693565</v>
      </c>
      <c r="DQ111" s="15">
        <v>13.04124150122556</v>
      </c>
      <c r="DR111" s="15">
        <v>10.857642595455928</v>
      </c>
      <c r="DS111" s="15">
        <v>26.671497651906403</v>
      </c>
      <c r="DT111" s="15">
        <v>9.6515397498039643</v>
      </c>
      <c r="DU111" s="15">
        <v>5.3690476850554356</v>
      </c>
      <c r="DV111" s="15">
        <v>184.60757128126522</v>
      </c>
      <c r="DW111" s="15">
        <v>28.05296964976889</v>
      </c>
      <c r="DX111" s="15">
        <v>36.430891281435791</v>
      </c>
      <c r="DY111" s="15">
        <v>24.502667661530236</v>
      </c>
      <c r="DZ111" s="15">
        <v>10.530920048959858</v>
      </c>
      <c r="EA111" s="15">
        <v>62.511119633220169</v>
      </c>
      <c r="EB111" s="15">
        <v>4.6913262680319994</v>
      </c>
      <c r="ED111" s="16">
        <v>44440</v>
      </c>
      <c r="EE111" s="15">
        <v>46.8099824260022</v>
      </c>
      <c r="EF111" s="15">
        <v>101.87303181875809</v>
      </c>
      <c r="EG111" s="15">
        <v>63.87984763693332</v>
      </c>
      <c r="EH111" s="15">
        <v>37.02631729299496</v>
      </c>
      <c r="EI111" s="15">
        <v>249.58917917468858</v>
      </c>
      <c r="EK111" s="16">
        <v>44440</v>
      </c>
      <c r="EL111" s="15">
        <v>17.578919358996274</v>
      </c>
      <c r="EM111" s="15">
        <v>39.074758676286251</v>
      </c>
      <c r="EN111" s="15">
        <v>23.408631582405022</v>
      </c>
      <c r="EO111" s="15">
        <v>13.612707763753706</v>
      </c>
      <c r="EP111" s="15">
        <v>93.675017381441251</v>
      </c>
    </row>
    <row r="112" spans="1:147">
      <c r="A112" s="12" t="s">
        <v>283</v>
      </c>
      <c r="B112" s="15">
        <v>4.5206264936532401</v>
      </c>
      <c r="C112" s="15">
        <v>32.9335870175588</v>
      </c>
      <c r="D112" s="15">
        <v>44.71866518771904</v>
      </c>
      <c r="E112" s="15">
        <v>61.506779448646746</v>
      </c>
      <c r="F112" s="15">
        <v>30.464419800802737</v>
      </c>
      <c r="G112" s="15">
        <v>34.62252384584194</v>
      </c>
      <c r="H112" s="15">
        <v>8.5374662699785517</v>
      </c>
      <c r="I112" s="15">
        <v>2.7647394200757862</v>
      </c>
      <c r="J112" s="15">
        <v>93.078849851656045</v>
      </c>
      <c r="K112" s="15">
        <v>21.014320380340436</v>
      </c>
      <c r="L112" s="15">
        <v>35.902525818175341</v>
      </c>
      <c r="M112" s="15">
        <v>17.251282120692419</v>
      </c>
      <c r="N112" s="15">
        <v>43.867321319258473</v>
      </c>
      <c r="O112" s="15">
        <v>7.1720108776512204</v>
      </c>
      <c r="P112" s="15">
        <v>105.79075310693175</v>
      </c>
      <c r="Q112" s="15">
        <v>127.18036595543212</v>
      </c>
      <c r="R112" s="15">
        <v>73.05425489784983</v>
      </c>
      <c r="S112" s="15">
        <v>15.883074462992646</v>
      </c>
      <c r="T112" s="15">
        <v>7.8989407101532736</v>
      </c>
      <c r="U112" s="15">
        <v>2.4215823749181498</v>
      </c>
      <c r="V112" s="15">
        <v>14.050798605460352</v>
      </c>
      <c r="W112" s="15">
        <v>15.635010083974809</v>
      </c>
      <c r="X112" s="15">
        <v>32.326370859173053</v>
      </c>
      <c r="Y112" s="15">
        <v>21.761586841201389</v>
      </c>
      <c r="Z112" s="15">
        <v>15.969262072186782</v>
      </c>
      <c r="AA112" s="15">
        <v>58.345343852717136</v>
      </c>
      <c r="AB112" s="15">
        <v>34.218991143637211</v>
      </c>
      <c r="AC112" s="15">
        <v>90.919379958326743</v>
      </c>
      <c r="AD112" s="15">
        <v>15.174180032483163</v>
      </c>
      <c r="AE112" s="15">
        <v>4.6594331352592713</v>
      </c>
      <c r="AF112" s="15">
        <v>22.806833376417003</v>
      </c>
      <c r="AG112" s="15">
        <v>26.037082343917511</v>
      </c>
      <c r="AI112" s="15">
        <v>18.343831071995744</v>
      </c>
      <c r="AJ112" s="15">
        <v>53.020347741873643</v>
      </c>
      <c r="AK112" s="15">
        <v>101.84959131191118</v>
      </c>
      <c r="AL112" s="15">
        <v>152.5507224682091</v>
      </c>
      <c r="AM112" s="15">
        <v>34.58693257448661</v>
      </c>
      <c r="AN112" s="15">
        <v>51.74826399716995</v>
      </c>
      <c r="AO112" s="15">
        <v>19.718132973860101</v>
      </c>
      <c r="AP112" s="15">
        <v>14.918590336178195</v>
      </c>
      <c r="AQ112" s="15">
        <v>275.03814011447963</v>
      </c>
      <c r="AR112" s="15">
        <v>78.235408797018863</v>
      </c>
      <c r="AS112" s="15">
        <v>52.863124043831171</v>
      </c>
      <c r="AT112" s="15">
        <v>24.606645765183391</v>
      </c>
      <c r="AU112" s="15">
        <v>71.338459530125391</v>
      </c>
      <c r="AV112" s="15">
        <v>18.32780109002455</v>
      </c>
      <c r="AW112" s="15">
        <v>113.69495833771792</v>
      </c>
      <c r="AX112" s="15">
        <v>170.77027889286884</v>
      </c>
      <c r="AY112" s="15">
        <v>69.428461237812002</v>
      </c>
      <c r="AZ112" s="15">
        <v>24.221162345688622</v>
      </c>
      <c r="BA112" s="15">
        <v>9.7781925962579397</v>
      </c>
      <c r="BB112" s="15">
        <v>11.429283094480095</v>
      </c>
      <c r="BC112" s="15">
        <v>48.617960395683987</v>
      </c>
      <c r="BD112" s="15">
        <v>32.083194556417865</v>
      </c>
      <c r="BE112" s="15">
        <v>43.795502768252796</v>
      </c>
      <c r="BF112" s="15">
        <v>79.840817463649188</v>
      </c>
      <c r="BG112" s="15">
        <v>66.984976549853144</v>
      </c>
      <c r="BH112" s="15">
        <v>162.8086447240556</v>
      </c>
      <c r="BI112" s="15">
        <v>32.01099653338548</v>
      </c>
      <c r="BJ112" s="15">
        <v>88.679783609567608</v>
      </c>
      <c r="BK112" s="15">
        <v>74.341874965161409</v>
      </c>
      <c r="BL112" s="15">
        <v>16.473618431035096</v>
      </c>
      <c r="BM112" s="15">
        <v>68.550146892136411</v>
      </c>
      <c r="BN112" s="15">
        <v>101.49331424675489</v>
      </c>
      <c r="BP112" s="15">
        <v>78.778062026260514</v>
      </c>
      <c r="BQ112" s="15">
        <v>90.067747892479431</v>
      </c>
      <c r="BR112" s="15">
        <v>35.77396096276248</v>
      </c>
      <c r="BS112" s="15">
        <v>71.521813509617331</v>
      </c>
      <c r="BT112" s="15">
        <v>68.482659304720855</v>
      </c>
      <c r="BU112" s="15">
        <v>40.282157448118809</v>
      </c>
      <c r="BV112" s="15">
        <v>82.212094374870276</v>
      </c>
      <c r="BW112" s="15">
        <v>82.124056097279421</v>
      </c>
      <c r="BX112" s="15">
        <v>79.650776636575074</v>
      </c>
      <c r="BY112" s="15">
        <v>74.208659754047673</v>
      </c>
      <c r="BZ112" s="15">
        <v>84.828172533711964</v>
      </c>
      <c r="CA112" s="15">
        <v>40.557571323789709</v>
      </c>
      <c r="CB112" s="15">
        <v>67.136849682960744</v>
      </c>
      <c r="CC112" s="15">
        <v>67.834388586731905</v>
      </c>
      <c r="CD112" s="15">
        <v>45.472896588143406</v>
      </c>
      <c r="CE112" s="15">
        <v>221.4540769361779</v>
      </c>
      <c r="CF112" s="15">
        <v>63.403115884071916</v>
      </c>
      <c r="CG112" s="15">
        <v>39.784791782347725</v>
      </c>
      <c r="CH112" s="15">
        <v>36.628108588184695</v>
      </c>
      <c r="CI112" s="15">
        <v>74.905608452579031</v>
      </c>
      <c r="CJ112" s="15">
        <v>36.354189598748917</v>
      </c>
      <c r="CK112" s="15">
        <v>56.95145036456428</v>
      </c>
      <c r="CL112" s="15">
        <v>52.551318195200174</v>
      </c>
      <c r="CM112" s="15">
        <v>18.548159371064383</v>
      </c>
      <c r="CN112" s="15">
        <v>30.008829796082896</v>
      </c>
      <c r="CO112" s="15">
        <v>145.86204717748268</v>
      </c>
      <c r="CP112" s="15">
        <v>70.337329190470328</v>
      </c>
      <c r="CQ112" s="15">
        <v>52.772546454388639</v>
      </c>
      <c r="CR112" s="15">
        <v>43.023695249023518</v>
      </c>
      <c r="CS112" s="15">
        <v>48.942646440912796</v>
      </c>
      <c r="CT112" s="15">
        <v>35.135346149960043</v>
      </c>
      <c r="CU112" s="15">
        <v>39.332773444994949</v>
      </c>
      <c r="CW112" s="15">
        <v>4.5193527137783098</v>
      </c>
      <c r="CX112" s="15">
        <v>45.889848706993696</v>
      </c>
      <c r="CY112" s="15">
        <v>52.795443353744602</v>
      </c>
      <c r="CZ112" s="15">
        <v>47.66875678080175</v>
      </c>
      <c r="DA112" s="15">
        <v>6.0395745226919235</v>
      </c>
      <c r="DB112" s="15">
        <v>40.894037160339892</v>
      </c>
      <c r="DC112" s="15">
        <v>3.8202421717401234</v>
      </c>
      <c r="DD112" s="15">
        <v>5.0879456088785115</v>
      </c>
      <c r="DE112" s="15">
        <v>165.08383842279386</v>
      </c>
      <c r="DF112" s="15">
        <v>9.1957340806019197</v>
      </c>
      <c r="DG112" s="15">
        <v>3.2900890787329464</v>
      </c>
      <c r="DH112" s="15">
        <v>7.595830546607699</v>
      </c>
      <c r="DI112" s="15">
        <v>11.811215059292369</v>
      </c>
      <c r="DJ112" s="15">
        <v>1.092449103329421</v>
      </c>
      <c r="DK112" s="15">
        <v>84.074335628757254</v>
      </c>
      <c r="DL112" s="15">
        <v>5.3170073846718768</v>
      </c>
      <c r="DM112" s="15">
        <v>25.915262291797703</v>
      </c>
      <c r="DN112" s="15">
        <v>14.688602985218232</v>
      </c>
      <c r="DO112" s="15">
        <v>5.5786427311782312</v>
      </c>
      <c r="DP112" s="15">
        <v>0.76310452212153612</v>
      </c>
      <c r="DQ112" s="15">
        <v>9.2193740261873458</v>
      </c>
      <c r="DR112" s="15">
        <v>10.493948285088821</v>
      </c>
      <c r="DS112" s="15">
        <v>25.434274123243696</v>
      </c>
      <c r="DT112" s="15">
        <v>9.2962707437163701</v>
      </c>
      <c r="DU112" s="15">
        <v>5.9993726765799256</v>
      </c>
      <c r="DV112" s="15">
        <v>191.6756694237707</v>
      </c>
      <c r="DW112" s="15">
        <v>28.443506537576035</v>
      </c>
      <c r="DX112" s="15">
        <v>35.594596340291218</v>
      </c>
      <c r="DY112" s="15">
        <v>30.852114831462508</v>
      </c>
      <c r="DZ112" s="15">
        <v>9.9281031816768124</v>
      </c>
      <c r="EA112" s="15">
        <v>60.474350420492243</v>
      </c>
      <c r="EB112" s="15">
        <v>4.9544370760667844</v>
      </c>
      <c r="ED112" s="16">
        <v>44531</v>
      </c>
      <c r="EE112" s="15">
        <v>46.624438211489711</v>
      </c>
      <c r="EF112" s="15">
        <v>100.28598996855777</v>
      </c>
      <c r="EG112" s="15">
        <v>63.870739177029861</v>
      </c>
      <c r="EH112" s="15">
        <v>37.441942257117091</v>
      </c>
      <c r="EI112" s="15">
        <v>248.22310961419444</v>
      </c>
      <c r="EK112" s="16">
        <v>44531</v>
      </c>
      <c r="EL112" s="15">
        <v>18.107212702885409</v>
      </c>
      <c r="EM112" s="15">
        <v>39.757466912246493</v>
      </c>
      <c r="EN112" s="15">
        <v>24.190180294935384</v>
      </c>
      <c r="EO112" s="15">
        <v>14.179782711136937</v>
      </c>
      <c r="EP112" s="15">
        <v>96.23464262120423</v>
      </c>
    </row>
    <row r="113" spans="1:146">
      <c r="A113" t="s">
        <v>284</v>
      </c>
      <c r="B113" s="15">
        <v>4.3381795430218633</v>
      </c>
      <c r="C113" s="15">
        <v>33.358000947713116</v>
      </c>
      <c r="D113" s="15">
        <v>44.36566408578998</v>
      </c>
      <c r="E113" s="15">
        <v>61.421231062839752</v>
      </c>
      <c r="F113" s="15">
        <v>30.068492911442757</v>
      </c>
      <c r="G113" s="15">
        <v>34.421672096387262</v>
      </c>
      <c r="H113" s="15">
        <v>8.9050621918796509</v>
      </c>
      <c r="I113" s="15">
        <v>2.7995628033305922</v>
      </c>
      <c r="J113" s="15">
        <v>93.91139260947439</v>
      </c>
      <c r="K113" s="15">
        <v>20.318918677846952</v>
      </c>
      <c r="L113" s="15">
        <v>36.748523545913677</v>
      </c>
      <c r="M113" s="15">
        <v>16.887160922547206</v>
      </c>
      <c r="N113" s="15">
        <v>44.166053530043492</v>
      </c>
      <c r="O113" s="15">
        <v>7.1283930689842814</v>
      </c>
      <c r="P113" s="15">
        <v>105.52960713358189</v>
      </c>
      <c r="Q113" s="37"/>
      <c r="R113" s="15">
        <v>71.590253617628917</v>
      </c>
      <c r="S113" s="15">
        <v>16.251276822503165</v>
      </c>
      <c r="T113" s="15">
        <v>7.4750309818589722</v>
      </c>
      <c r="U113" s="15">
        <v>2.3876470714354836</v>
      </c>
      <c r="V113" s="15">
        <v>13.988744868725162</v>
      </c>
      <c r="W113" s="15">
        <v>15.216995984470334</v>
      </c>
      <c r="X113" s="15">
        <v>31.08589371719345</v>
      </c>
      <c r="Y113" s="15">
        <v>21.098176941803448</v>
      </c>
      <c r="Z113" s="15">
        <v>15.191972165213311</v>
      </c>
      <c r="AA113" s="15">
        <v>57.147275960711596</v>
      </c>
      <c r="AB113" s="15">
        <v>34.370646704055474</v>
      </c>
      <c r="AC113" s="15">
        <v>89.954281104120071</v>
      </c>
      <c r="AD113" s="15">
        <v>13.920986927796269</v>
      </c>
      <c r="AE113" s="15">
        <v>4.8444402702661726</v>
      </c>
      <c r="AF113" s="15">
        <v>22.25698601455754</v>
      </c>
      <c r="AG113" s="15">
        <v>26.0434483082146</v>
      </c>
      <c r="AI113" s="15">
        <v>17.034361809617071</v>
      </c>
      <c r="AJ113" s="15">
        <v>49.996380415665115</v>
      </c>
      <c r="AK113" s="15">
        <v>96.690759126497525</v>
      </c>
      <c r="AL113" s="15">
        <v>156.69821183887464</v>
      </c>
      <c r="AM113" s="15">
        <v>34.137428018842449</v>
      </c>
      <c r="AN113" s="15">
        <v>51.4322600914658</v>
      </c>
      <c r="AO113" s="15">
        <v>21.152033690678572</v>
      </c>
      <c r="AP113" s="15">
        <v>15.984162193098667</v>
      </c>
      <c r="AQ113" s="15">
        <v>286.84323972131943</v>
      </c>
      <c r="AR113" s="15">
        <v>79.704994165140974</v>
      </c>
      <c r="AS113" s="15">
        <v>54.108777159776409</v>
      </c>
      <c r="AT113" s="15">
        <v>24.36587741666829</v>
      </c>
      <c r="AU113" s="15">
        <v>70.852597871614392</v>
      </c>
      <c r="AV113" s="15">
        <v>18.591979657036465</v>
      </c>
      <c r="AW113" s="15">
        <v>115.33353907746543</v>
      </c>
      <c r="AX113" s="37"/>
      <c r="AY113" s="15">
        <v>67.520346716185628</v>
      </c>
      <c r="AZ113" s="15">
        <v>23.906931939291464</v>
      </c>
      <c r="BA113" s="15">
        <v>10.151978536123517</v>
      </c>
      <c r="BB113" s="15">
        <v>11.321170310792994</v>
      </c>
      <c r="BC113" s="15">
        <v>46.972035453710376</v>
      </c>
      <c r="BD113" s="15">
        <v>31.773881959223189</v>
      </c>
      <c r="BE113" s="15">
        <v>42.848883599529373</v>
      </c>
      <c r="BF113" s="15">
        <v>79.88765157567974</v>
      </c>
      <c r="BG113" s="15">
        <v>64.160268190577924</v>
      </c>
      <c r="BH113" s="15">
        <v>155.58749071317007</v>
      </c>
      <c r="BI113" s="15">
        <v>32.32101616811827</v>
      </c>
      <c r="BJ113" s="15">
        <v>88.717550619478828</v>
      </c>
      <c r="BK113" s="15">
        <v>73.091021639849075</v>
      </c>
      <c r="BL113" s="15">
        <v>16.349616527318869</v>
      </c>
      <c r="BM113" s="15">
        <v>65.540201125972558</v>
      </c>
      <c r="BN113" s="15">
        <v>103.44048493446734</v>
      </c>
      <c r="BP113" s="15">
        <v>76.929731895494854</v>
      </c>
      <c r="BQ113" s="15">
        <v>87.858336090323633</v>
      </c>
      <c r="BR113" s="15">
        <v>34.622405846252825</v>
      </c>
      <c r="BS113" s="15">
        <v>72.934151325735229</v>
      </c>
      <c r="BT113" s="15">
        <v>65.140905996367991</v>
      </c>
      <c r="BU113" s="15">
        <v>39.653472767557886</v>
      </c>
      <c r="BV113" s="15">
        <v>82.582065224652297</v>
      </c>
      <c r="BW113" s="15">
        <v>85.549827698631404</v>
      </c>
      <c r="BX113" s="15">
        <v>81.234452703570852</v>
      </c>
      <c r="BY113" s="15">
        <v>71.448117695263576</v>
      </c>
      <c r="BZ113" s="15">
        <v>84.065455979738871</v>
      </c>
      <c r="CA113" s="15">
        <v>40.3153643969748</v>
      </c>
      <c r="CB113" s="15">
        <v>65.437473235897187</v>
      </c>
      <c r="CC113" s="15">
        <v>68.068069265208948</v>
      </c>
      <c r="CD113" s="15">
        <v>47.275072468079145</v>
      </c>
      <c r="CE113" s="37"/>
      <c r="CF113" s="15">
        <v>62.992619128888109</v>
      </c>
      <c r="CG113" s="15">
        <v>41.222958270126817</v>
      </c>
      <c r="CH113" s="15">
        <v>37.306513412706394</v>
      </c>
      <c r="CI113" s="15">
        <v>75.718612484582636</v>
      </c>
      <c r="CJ113" s="15">
        <v>36.092516455197178</v>
      </c>
      <c r="CK113" s="15">
        <v>57.614855388490064</v>
      </c>
      <c r="CL113" s="15">
        <v>48.931822631886256</v>
      </c>
      <c r="CM113" s="15">
        <v>17.915731825172909</v>
      </c>
      <c r="CN113" s="15">
        <v>27.957043728201917</v>
      </c>
      <c r="CO113" s="15">
        <v>159.79764216893551</v>
      </c>
      <c r="CP113" s="15">
        <v>69.369400604775649</v>
      </c>
      <c r="CQ113" s="15">
        <v>53.64365257290266</v>
      </c>
      <c r="CR113" s="15">
        <v>44.889543165120351</v>
      </c>
      <c r="CS113" s="15">
        <v>52.227264055603385</v>
      </c>
      <c r="CT113" s="15">
        <v>33.930575632252172</v>
      </c>
      <c r="CU113" s="15">
        <v>39.799721220569424</v>
      </c>
      <c r="CW113" s="15">
        <v>8.3761552071595737</v>
      </c>
      <c r="CX113" s="15">
        <v>44.211349565053972</v>
      </c>
      <c r="CY113" s="15">
        <v>45.475187957200937</v>
      </c>
      <c r="CZ113" s="15">
        <v>47.669519279598234</v>
      </c>
      <c r="DA113" s="15">
        <v>5.5759167328518693</v>
      </c>
      <c r="DB113" s="15">
        <v>40.211759901570588</v>
      </c>
      <c r="DC113" s="15">
        <v>4.1254474033854835</v>
      </c>
      <c r="DD113" s="15">
        <v>6.8459692271029429</v>
      </c>
      <c r="DE113" s="15">
        <v>164.84482213324179</v>
      </c>
      <c r="DF113" s="15">
        <v>11.133737531228828</v>
      </c>
      <c r="DG113" s="15">
        <v>3.0832679022847982</v>
      </c>
      <c r="DH113" s="15">
        <v>7.2810032760330605</v>
      </c>
      <c r="DI113" s="15">
        <v>10.886126724999245</v>
      </c>
      <c r="DJ113" s="15">
        <v>1.3909796387848568</v>
      </c>
      <c r="DK113" s="15">
        <v>84.007183502028255</v>
      </c>
      <c r="DL113" s="37"/>
      <c r="DM113" s="15">
        <v>26.220059653722217</v>
      </c>
      <c r="DN113" s="15">
        <v>14.374325969947018</v>
      </c>
      <c r="DO113" s="15">
        <v>5.4904545363746813</v>
      </c>
      <c r="DP113" s="15">
        <v>0.78476115574268401</v>
      </c>
      <c r="DQ113" s="15">
        <v>8.4333351348838974</v>
      </c>
      <c r="DR113" s="15">
        <v>10.823928036607324</v>
      </c>
      <c r="DS113" s="15">
        <v>25.907955540372168</v>
      </c>
      <c r="DT113" s="15">
        <v>8.8380984345112932</v>
      </c>
      <c r="DU113" s="15">
        <v>5.4369061875414646</v>
      </c>
      <c r="DV113" s="15">
        <v>194.97358726578176</v>
      </c>
      <c r="DW113" s="15">
        <v>27.545955631190239</v>
      </c>
      <c r="DX113" s="15">
        <v>34.233863653304347</v>
      </c>
      <c r="DY113" s="15">
        <v>29.000950637009559</v>
      </c>
      <c r="DZ113" s="15">
        <v>9.4567281407702382</v>
      </c>
      <c r="EA113" s="15">
        <v>57.266635755243222</v>
      </c>
      <c r="EB113" s="15">
        <v>4.8014865513548122</v>
      </c>
      <c r="ED113" s="16">
        <v>44621</v>
      </c>
      <c r="EE113" s="15">
        <v>46.506392801163564</v>
      </c>
      <c r="EF113" s="15">
        <v>101.79968989660178</v>
      </c>
      <c r="EG113" s="15">
        <v>64.384069509722593</v>
      </c>
      <c r="EH113" s="15">
        <v>37.173837442439329</v>
      </c>
      <c r="EI113" s="15">
        <v>249.86398964992725</v>
      </c>
      <c r="EK113" s="16">
        <v>44621</v>
      </c>
      <c r="EL113" s="15">
        <v>18.515615787440883</v>
      </c>
      <c r="EM113" s="15">
        <v>41.395126406987316</v>
      </c>
      <c r="EN113" s="15">
        <v>25.18895378786052</v>
      </c>
      <c r="EO113" s="15">
        <v>14.510320953476628</v>
      </c>
      <c r="EP113" s="15">
        <v>99.610016935765344</v>
      </c>
    </row>
    <row r="114" spans="1:146">
      <c r="A114" t="s">
        <v>285</v>
      </c>
      <c r="B114" s="15">
        <v>4.3633500720697223</v>
      </c>
      <c r="C114" s="15">
        <v>33.63662183228071</v>
      </c>
      <c r="D114" s="15">
        <v>44.840613393662068</v>
      </c>
      <c r="E114" s="15">
        <v>61.652060510284549</v>
      </c>
      <c r="F114" s="15">
        <v>29.675061923075752</v>
      </c>
      <c r="G114" s="15">
        <v>33.714547879786537</v>
      </c>
      <c r="H114" s="15">
        <v>8.8734459674848587</v>
      </c>
      <c r="I114" s="15">
        <v>2.8439759193326255</v>
      </c>
      <c r="J114" s="15">
        <v>94.572778487531167</v>
      </c>
      <c r="K114" s="15">
        <v>19.987086673589914</v>
      </c>
      <c r="L114" s="15">
        <v>35.491785826025783</v>
      </c>
      <c r="M114" s="15">
        <v>16.507723273681144</v>
      </c>
      <c r="N114" s="15">
        <v>44.645857403370698</v>
      </c>
      <c r="O114" s="15">
        <v>7.1241514573942188</v>
      </c>
      <c r="P114" s="15">
        <v>105.70403822977991</v>
      </c>
      <c r="Q114" s="37"/>
      <c r="R114" s="15">
        <v>69.445512380292058</v>
      </c>
      <c r="S114" s="15">
        <v>15.743624310011739</v>
      </c>
      <c r="T114" s="15">
        <v>7.3709447520468876</v>
      </c>
      <c r="U114" s="15">
        <v>2.3595334410906594</v>
      </c>
      <c r="V114" s="15">
        <v>13.908355049326079</v>
      </c>
      <c r="W114" s="15">
        <v>14.772070368704519</v>
      </c>
      <c r="X114" s="15">
        <v>29.801449966030258</v>
      </c>
      <c r="Y114" s="15">
        <v>21.473469729082456</v>
      </c>
      <c r="Z114" s="15">
        <v>14.217152921482183</v>
      </c>
      <c r="AA114" s="15">
        <v>56.164565366367761</v>
      </c>
      <c r="AB114" s="15">
        <v>34.568884322959342</v>
      </c>
      <c r="AC114" s="15">
        <v>88.87909960915519</v>
      </c>
      <c r="AD114" s="15">
        <v>13.192480910793984</v>
      </c>
      <c r="AE114" s="15">
        <v>4.785398622133294</v>
      </c>
      <c r="AF114" s="15">
        <v>21.507640217935659</v>
      </c>
      <c r="AG114" s="15">
        <v>26.222912511572723</v>
      </c>
      <c r="AI114" s="15">
        <v>16.361858804601049</v>
      </c>
      <c r="AJ114" s="15">
        <v>51.895685894245716</v>
      </c>
      <c r="AK114" s="15">
        <v>103.3237974325492</v>
      </c>
      <c r="AL114" s="15">
        <v>158.81817385358221</v>
      </c>
      <c r="AM114" s="15">
        <v>33.690757070310006</v>
      </c>
      <c r="AN114" s="15">
        <v>50.627232961637993</v>
      </c>
      <c r="AO114" s="15">
        <v>20.999598138499199</v>
      </c>
      <c r="AP114" s="15">
        <v>14.154979761202698</v>
      </c>
      <c r="AQ114" s="15">
        <v>289.82812790193771</v>
      </c>
      <c r="AR114" s="15">
        <v>81.241033833550858</v>
      </c>
      <c r="AS114" s="15">
        <v>52.258348159343036</v>
      </c>
      <c r="AT114" s="15">
        <v>25.186904222686529</v>
      </c>
      <c r="AU114" s="15">
        <v>71.715751113671942</v>
      </c>
      <c r="AV114" s="15">
        <v>18.967554408853012</v>
      </c>
      <c r="AW114" s="15">
        <v>116.56029627806356</v>
      </c>
      <c r="AX114" s="37"/>
      <c r="AY114" s="15">
        <v>64.892786904714072</v>
      </c>
      <c r="AZ114" s="15">
        <v>23.193121604450251</v>
      </c>
      <c r="BA114" s="15">
        <v>10.478802544555307</v>
      </c>
      <c r="BB114" s="15">
        <v>11.242048247033855</v>
      </c>
      <c r="BC114" s="15">
        <v>47.289883717871511</v>
      </c>
      <c r="BD114" s="15">
        <v>31.210376908727298</v>
      </c>
      <c r="BE114" s="15">
        <v>42.032222993945361</v>
      </c>
      <c r="BF114" s="15">
        <v>81.308688025995494</v>
      </c>
      <c r="BG114" s="15">
        <v>60.217649127685853</v>
      </c>
      <c r="BH114" s="15">
        <v>145.38146837446388</v>
      </c>
      <c r="BI114" s="15">
        <v>32.292139325331632</v>
      </c>
      <c r="BJ114" s="15">
        <v>88.592287046597775</v>
      </c>
      <c r="BK114" s="15">
        <v>67.471474699599369</v>
      </c>
      <c r="BL114" s="15">
        <v>16.801171402560918</v>
      </c>
      <c r="BM114" s="15">
        <v>63.409176743590805</v>
      </c>
      <c r="BN114" s="15">
        <v>105.15729816065266</v>
      </c>
      <c r="BP114" s="15">
        <v>74.280218265784001</v>
      </c>
      <c r="BQ114" s="15">
        <v>88.835431619095843</v>
      </c>
      <c r="BR114" s="15">
        <v>35.81107523340107</v>
      </c>
      <c r="BS114" s="15">
        <v>75.00440304850882</v>
      </c>
      <c r="BT114" s="15">
        <v>61.137730276437964</v>
      </c>
      <c r="BU114" s="15">
        <v>38.493725802854613</v>
      </c>
      <c r="BV114" s="15">
        <v>81.878393369461264</v>
      </c>
      <c r="BW114" s="15">
        <v>88.607116314342392</v>
      </c>
      <c r="BX114" s="15">
        <v>78.648491977285389</v>
      </c>
      <c r="BY114" s="15">
        <v>67.824166900001444</v>
      </c>
      <c r="BZ114" s="15">
        <v>82.342412593122631</v>
      </c>
      <c r="CA114" s="15">
        <v>39.345358314201896</v>
      </c>
      <c r="CB114" s="15">
        <v>64.62769915646038</v>
      </c>
      <c r="CC114" s="15">
        <v>68.706410321310713</v>
      </c>
      <c r="CD114" s="15">
        <v>45.394937668130879</v>
      </c>
      <c r="CE114" s="37"/>
      <c r="CF114" s="15">
        <v>62.674272635724982</v>
      </c>
      <c r="CG114" s="15">
        <v>39.507081097503701</v>
      </c>
      <c r="CH114" s="15">
        <v>37.845393684306934</v>
      </c>
      <c r="CI114" s="15">
        <v>76.457735425766032</v>
      </c>
      <c r="CJ114" s="15">
        <v>35.780498599261357</v>
      </c>
      <c r="CK114" s="15">
        <v>58.047357567412142</v>
      </c>
      <c r="CL114" s="15">
        <v>46.550131987319759</v>
      </c>
      <c r="CM114" s="15">
        <v>17.81052426676861</v>
      </c>
      <c r="CN114" s="15">
        <v>25.574658585594207</v>
      </c>
      <c r="CO114" s="15">
        <v>175.80543123919671</v>
      </c>
      <c r="CP114" s="15">
        <v>71.346113579240011</v>
      </c>
      <c r="CQ114" s="15">
        <v>53.749856339981541</v>
      </c>
      <c r="CR114" s="15">
        <v>40.570136568322368</v>
      </c>
      <c r="CS114" s="15">
        <v>59.273713474521209</v>
      </c>
      <c r="CT114" s="15">
        <v>32.881927418283176</v>
      </c>
      <c r="CU114" s="15">
        <v>39.850389342491795</v>
      </c>
      <c r="CW114" s="15">
        <v>9.2945691472159595</v>
      </c>
      <c r="CX114" s="15">
        <v>43.155953214119883</v>
      </c>
      <c r="CY114" s="15">
        <v>54.729239245253929</v>
      </c>
      <c r="CZ114" s="15">
        <v>47.66113345534761</v>
      </c>
      <c r="DA114" s="15">
        <v>5.8353035658850905</v>
      </c>
      <c r="DB114" s="15">
        <v>34.890655398411639</v>
      </c>
      <c r="DC114" s="15">
        <v>4.0118374910398478</v>
      </c>
      <c r="DD114" s="15">
        <v>4.9927034567377069</v>
      </c>
      <c r="DE114" s="15">
        <v>162.62770926171893</v>
      </c>
      <c r="DF114" s="15">
        <v>11.174942808643834</v>
      </c>
      <c r="DG114" s="15">
        <v>2.8782698085439353</v>
      </c>
      <c r="DH114" s="15">
        <v>7.3416846823849689</v>
      </c>
      <c r="DI114" s="15">
        <v>10.500299919677142</v>
      </c>
      <c r="DJ114" s="15">
        <v>2.0188037088845379</v>
      </c>
      <c r="DK114" s="15">
        <v>86.49645897883012</v>
      </c>
      <c r="DL114" s="37"/>
      <c r="DM114" s="15">
        <v>23.683622881753411</v>
      </c>
      <c r="DN114" s="15">
        <v>10.310815090739755</v>
      </c>
      <c r="DO114" s="15">
        <v>5.3648405938890873</v>
      </c>
      <c r="DP114" s="15">
        <v>0.92290726973964055</v>
      </c>
      <c r="DQ114" s="15">
        <v>9.406986487457047</v>
      </c>
      <c r="DR114" s="15">
        <v>10.429923458865478</v>
      </c>
      <c r="DS114" s="15">
        <v>25.359674564659272</v>
      </c>
      <c r="DT114" s="15">
        <v>6.9406613194510811</v>
      </c>
      <c r="DU114" s="15">
        <v>5.2762401747082066</v>
      </c>
      <c r="DV114" s="15">
        <v>204.60207852777563</v>
      </c>
      <c r="DW114" s="15">
        <v>29.377654674215091</v>
      </c>
      <c r="DX114" s="15">
        <v>33.399844214801348</v>
      </c>
      <c r="DY114" s="15">
        <v>26.831172745206899</v>
      </c>
      <c r="DZ114" s="15">
        <v>6.5573021683997421</v>
      </c>
      <c r="EA114" s="15">
        <v>56.247995428409446</v>
      </c>
      <c r="EB114" s="15">
        <v>5.0196722136271674</v>
      </c>
      <c r="ED114" s="16">
        <v>44713</v>
      </c>
      <c r="EE114" s="15">
        <v>46.389188286754823</v>
      </c>
      <c r="EF114" s="15">
        <v>102.44142179347702</v>
      </c>
      <c r="EG114" s="15">
        <v>64.808618865177195</v>
      </c>
      <c r="EH114" s="15">
        <v>37.007184837817192</v>
      </c>
      <c r="EI114" s="15">
        <v>250.64641378322625</v>
      </c>
      <c r="EK114" s="16">
        <v>44713</v>
      </c>
      <c r="EL114" s="15">
        <v>18.038755917256942</v>
      </c>
      <c r="EM114" s="15">
        <v>41.143052920547426</v>
      </c>
      <c r="EN114" s="15">
        <v>24.86900966053231</v>
      </c>
      <c r="EO114" s="15">
        <v>13.98575142180246</v>
      </c>
      <c r="EP114" s="15">
        <v>98.036569920139144</v>
      </c>
    </row>
    <row r="115" spans="1:146">
      <c r="A115" s="12" t="s">
        <v>286</v>
      </c>
      <c r="B115" s="15">
        <v>4.1902301836829254</v>
      </c>
      <c r="C115" s="15">
        <v>32.398730523200577</v>
      </c>
      <c r="D115" s="15">
        <v>44.627215008423228</v>
      </c>
      <c r="E115" s="15">
        <v>61.860350245035889</v>
      </c>
      <c r="F115" s="15">
        <v>29.370319158634981</v>
      </c>
      <c r="G115" s="15">
        <v>33.180889131562452</v>
      </c>
      <c r="H115" s="15">
        <v>8.9800445514909377</v>
      </c>
      <c r="I115" s="15">
        <v>2.8462462051361501</v>
      </c>
      <c r="J115" s="15">
        <v>94.817381033081574</v>
      </c>
      <c r="K115" s="15">
        <v>19.475539465113712</v>
      </c>
      <c r="L115" s="15">
        <v>36.015272221190614</v>
      </c>
      <c r="M115" s="15">
        <v>16.23983989228849</v>
      </c>
      <c r="N115" s="15">
        <v>44.483842896124862</v>
      </c>
      <c r="O115" s="15">
        <v>7.0098815943758677</v>
      </c>
      <c r="P115" s="15">
        <v>104.67488387702984</v>
      </c>
      <c r="Q115" s="37"/>
      <c r="R115" s="15">
        <v>67.375414654278472</v>
      </c>
      <c r="S115" s="15">
        <v>16.335219282042846</v>
      </c>
      <c r="T115" s="15">
        <v>7.546076804004807</v>
      </c>
      <c r="U115" s="15">
        <v>2.3365747667930226</v>
      </c>
      <c r="V115" s="15">
        <v>13.917543916251821</v>
      </c>
      <c r="W115" s="15">
        <v>14.344462213148992</v>
      </c>
      <c r="X115" s="15">
        <v>28.58963866456881</v>
      </c>
      <c r="Y115" s="15">
        <v>21.85858916505612</v>
      </c>
      <c r="Z115" s="15">
        <v>13.542699375620909</v>
      </c>
      <c r="AA115" s="15">
        <v>54.942122003342853</v>
      </c>
      <c r="AB115" s="15">
        <v>34.425771445069437</v>
      </c>
      <c r="AC115" s="15">
        <v>87.486323930560559</v>
      </c>
      <c r="AD115" s="15">
        <v>11.644037546404647</v>
      </c>
      <c r="AE115" s="37"/>
      <c r="AF115" s="15">
        <v>20.992506669692542</v>
      </c>
      <c r="AG115" s="15">
        <v>26.23375161474139</v>
      </c>
      <c r="AH115" s="37"/>
      <c r="AI115" s="15">
        <v>15.712687153629325</v>
      </c>
      <c r="AJ115" s="15">
        <v>52.873372125935674</v>
      </c>
      <c r="AK115" s="15">
        <v>104.41187761177846</v>
      </c>
      <c r="AL115" s="15">
        <v>159.35473654154191</v>
      </c>
      <c r="AM115" s="15">
        <v>32.650926888042285</v>
      </c>
      <c r="AN115" s="15">
        <v>51.546863623802373</v>
      </c>
      <c r="AO115" s="15">
        <v>20.929792320171906</v>
      </c>
      <c r="AP115" s="15">
        <v>15.60607210560663</v>
      </c>
      <c r="AQ115" s="15">
        <v>283.99854379941866</v>
      </c>
      <c r="AR115" s="15">
        <v>83.894776362827884</v>
      </c>
      <c r="AS115" s="15">
        <v>52.170504082859864</v>
      </c>
      <c r="AT115" s="15">
        <v>24.385151170773803</v>
      </c>
      <c r="AU115" s="15">
        <v>70.339847352256371</v>
      </c>
      <c r="AV115" s="15">
        <v>19.322009457217092</v>
      </c>
      <c r="AW115" s="15">
        <v>119.42591544870209</v>
      </c>
      <c r="AX115" s="37"/>
      <c r="AY115" s="15">
        <v>62.583672045391573</v>
      </c>
      <c r="AZ115" s="15">
        <v>23.812923888608811</v>
      </c>
      <c r="BA115" s="15">
        <v>10.556389028277415</v>
      </c>
      <c r="BB115" s="15">
        <v>11.239115821461938</v>
      </c>
      <c r="BC115" s="15">
        <v>47.671927559724637</v>
      </c>
      <c r="BD115" s="15">
        <v>31.068813667779779</v>
      </c>
      <c r="BE115" s="15">
        <v>42.409568257512682</v>
      </c>
      <c r="BF115" s="15">
        <v>85.050277433331189</v>
      </c>
      <c r="BG115" s="15">
        <v>57.028084145067673</v>
      </c>
      <c r="BH115" s="15">
        <v>140.82878177932193</v>
      </c>
      <c r="BI115" s="15">
        <v>32.922327214329613</v>
      </c>
      <c r="BJ115" s="15">
        <v>86.447687073490087</v>
      </c>
      <c r="BK115" s="15">
        <v>60.4564690184854</v>
      </c>
      <c r="BL115" s="37"/>
      <c r="BM115" s="15">
        <v>60.585591734729086</v>
      </c>
      <c r="BN115" s="15">
        <v>107.25368435803544</v>
      </c>
      <c r="BO115" s="37"/>
      <c r="BP115" s="15">
        <v>73.462858969851851</v>
      </c>
      <c r="BQ115" s="15">
        <v>87.226526383916209</v>
      </c>
      <c r="BR115" s="15">
        <v>34.196177562117214</v>
      </c>
      <c r="BS115" s="15">
        <v>75.505529248798425</v>
      </c>
      <c r="BT115" s="15">
        <v>62.456418420055812</v>
      </c>
      <c r="BU115" s="15">
        <v>41.932188630680507</v>
      </c>
      <c r="BV115" s="15">
        <v>81.868994576460778</v>
      </c>
      <c r="BW115" s="15">
        <v>89.738086629677639</v>
      </c>
      <c r="BX115" s="15">
        <v>73.22317304500892</v>
      </c>
      <c r="BY115" s="15">
        <v>64.76643012114846</v>
      </c>
      <c r="BZ115" s="15">
        <v>80.249652465299917</v>
      </c>
      <c r="CA115" s="15">
        <v>38.994974166429969</v>
      </c>
      <c r="CB115" s="15">
        <v>61.102844365540697</v>
      </c>
      <c r="CC115" s="15">
        <v>69.433138285100412</v>
      </c>
      <c r="CD115" s="15">
        <v>43.997762962961112</v>
      </c>
      <c r="CE115" s="37"/>
      <c r="CF115" s="15">
        <v>61.557877735235245</v>
      </c>
      <c r="CG115" s="15">
        <v>40.468945692505109</v>
      </c>
      <c r="CH115" s="15">
        <v>38.068588659733763</v>
      </c>
      <c r="CI115" s="15">
        <v>77.132610402322072</v>
      </c>
      <c r="CJ115" s="15">
        <v>35.695528813015599</v>
      </c>
      <c r="CK115" s="15">
        <v>58.417973412175137</v>
      </c>
      <c r="CL115" s="15">
        <v>44.991263968147578</v>
      </c>
      <c r="CM115" s="15">
        <v>17.01598585426914</v>
      </c>
      <c r="CN115" s="15">
        <v>24.288243763613021</v>
      </c>
      <c r="CO115" s="15">
        <v>184.93728134468196</v>
      </c>
      <c r="CP115" s="15">
        <v>72.769535132930685</v>
      </c>
      <c r="CQ115" s="15">
        <v>53.378892975149775</v>
      </c>
      <c r="CR115" s="15">
        <v>37.163595228184548</v>
      </c>
      <c r="CS115" s="37"/>
      <c r="CT115" s="15">
        <v>31.924652815837572</v>
      </c>
      <c r="CU115" s="15">
        <v>39.375194583196937</v>
      </c>
      <c r="CV115" s="37"/>
      <c r="CW115" s="15">
        <v>9.2114203355957187</v>
      </c>
      <c r="CX115" s="15">
        <v>44.308549541007949</v>
      </c>
      <c r="CY115" s="15">
        <v>55.543999217613091</v>
      </c>
      <c r="CZ115" s="15">
        <v>49.407887785548745</v>
      </c>
      <c r="DA115" s="15">
        <v>4.9413124251178395</v>
      </c>
      <c r="DB115" s="15">
        <v>32.985793613787344</v>
      </c>
      <c r="DC115" s="15">
        <v>3.9073347868664285</v>
      </c>
      <c r="DD115" s="15">
        <v>6.6511628351234293</v>
      </c>
      <c r="DE115" s="15">
        <v>164.85677396019003</v>
      </c>
      <c r="DF115" s="15">
        <v>11.315689776104504</v>
      </c>
      <c r="DG115" s="15">
        <v>3.000515669611719</v>
      </c>
      <c r="DH115" s="15">
        <v>7.2987005040140271</v>
      </c>
      <c r="DI115" s="15">
        <v>11.835514051835796</v>
      </c>
      <c r="DJ115" s="15">
        <v>1.995538777107416</v>
      </c>
      <c r="DK115" s="15">
        <v>88.58493380702059</v>
      </c>
      <c r="DL115" s="37"/>
      <c r="DM115" s="15">
        <v>24.721349293027068</v>
      </c>
      <c r="DN115" s="15">
        <v>10.437592063353694</v>
      </c>
      <c r="DO115" s="15">
        <v>5.7964557139624109</v>
      </c>
      <c r="DP115" s="15">
        <v>1.2577129804755076</v>
      </c>
      <c r="DQ115" s="15">
        <v>9.1121076292825034</v>
      </c>
      <c r="DR115" s="15">
        <v>11.163990516298238</v>
      </c>
      <c r="DS115" s="15">
        <v>22.75521801076026</v>
      </c>
      <c r="DT115" s="15">
        <v>7.4054633024211034</v>
      </c>
      <c r="DU115" s="15">
        <v>4.7306272524653998</v>
      </c>
      <c r="DV115" s="15">
        <v>205.01100520863781</v>
      </c>
      <c r="DW115" s="15">
        <v>31.612963961080904</v>
      </c>
      <c r="DX115" s="15">
        <v>35.44113229520967</v>
      </c>
      <c r="DY115" s="15">
        <v>22.945679376959138</v>
      </c>
      <c r="DZ115" s="37"/>
      <c r="EA115" s="15">
        <v>52.755847198955522</v>
      </c>
      <c r="EB115" s="15">
        <v>4.7014562417450989</v>
      </c>
      <c r="ED115" s="16">
        <v>44805</v>
      </c>
      <c r="EE115" s="15">
        <v>46.259422433816646</v>
      </c>
      <c r="EF115" s="15">
        <v>102.61060848928975</v>
      </c>
      <c r="EG115" s="15">
        <v>64.506336979910927</v>
      </c>
      <c r="EH115" s="15">
        <v>37.852365957482291</v>
      </c>
      <c r="EI115" s="15">
        <v>251.22873386049957</v>
      </c>
      <c r="EK115" s="16">
        <v>44805</v>
      </c>
      <c r="EL115" s="15">
        <v>17.346737710801158</v>
      </c>
      <c r="EM115" s="15">
        <v>39.767126582490484</v>
      </c>
      <c r="EN115" s="15">
        <v>24.09327413465115</v>
      </c>
      <c r="EO115" s="15">
        <v>13.834636103313075</v>
      </c>
      <c r="EP115" s="15">
        <v>95.041774531255868</v>
      </c>
    </row>
    <row r="116" spans="1:146">
      <c r="A116" s="12" t="s">
        <v>296</v>
      </c>
      <c r="B116" s="15">
        <v>3.5402035327545356</v>
      </c>
      <c r="C116" s="15">
        <v>31.733964346522729</v>
      </c>
      <c r="D116" s="15">
        <v>44.65120097718917</v>
      </c>
      <c r="E116" s="15">
        <v>61.793413904469183</v>
      </c>
      <c r="F116" s="15">
        <v>28.841591701085196</v>
      </c>
      <c r="G116" s="15">
        <v>32.255506833501286</v>
      </c>
      <c r="H116" s="15">
        <v>9.1706155105944731</v>
      </c>
      <c r="I116" s="15">
        <v>2.8870335054663676</v>
      </c>
      <c r="J116" s="15">
        <v>95.735013062727688</v>
      </c>
      <c r="K116" s="15">
        <v>18.560396383528872</v>
      </c>
      <c r="L116" s="15">
        <v>37.313478769799779</v>
      </c>
      <c r="M116" s="15">
        <v>16.092088186960886</v>
      </c>
      <c r="N116" s="15">
        <v>43.115802145073431</v>
      </c>
      <c r="O116" s="15">
        <v>6.8669979004680508</v>
      </c>
      <c r="P116" s="15">
        <v>102.80874526391077</v>
      </c>
      <c r="Q116" s="37"/>
      <c r="R116" s="15">
        <v>66.90416893168576</v>
      </c>
      <c r="S116" s="15">
        <v>16.062906420342518</v>
      </c>
      <c r="T116" s="15">
        <v>7.6903145055374864</v>
      </c>
      <c r="U116" s="15">
        <v>2.3182185330238694</v>
      </c>
      <c r="V116" s="15">
        <v>13.816387265042906</v>
      </c>
      <c r="W116" s="15">
        <v>13.84487470039357</v>
      </c>
      <c r="X116" s="15">
        <v>26.524637142209642</v>
      </c>
      <c r="Y116" s="15">
        <v>22.188255695144864</v>
      </c>
      <c r="Z116" s="15">
        <v>13.454984013681715</v>
      </c>
      <c r="AA116" s="15">
        <v>54.135582649211671</v>
      </c>
      <c r="AB116" s="15">
        <v>34.124265265278709</v>
      </c>
      <c r="AC116" s="15">
        <v>85.657504200584754</v>
      </c>
      <c r="AD116" s="15">
        <v>11.902060804055173</v>
      </c>
      <c r="AE116" s="37"/>
      <c r="AF116" s="15">
        <v>20.528676920310147</v>
      </c>
      <c r="AG116" s="15">
        <v>25.637699413246313</v>
      </c>
      <c r="AH116" s="37"/>
      <c r="AI116" s="15">
        <v>13.275192085379377</v>
      </c>
      <c r="AJ116" s="15">
        <v>52.968958885706783</v>
      </c>
      <c r="AK116" s="15">
        <v>101.92881875925281</v>
      </c>
      <c r="AL116" s="15">
        <v>159.18230585090069</v>
      </c>
      <c r="AM116" s="15">
        <v>32.009330036503954</v>
      </c>
      <c r="AN116" s="15">
        <v>48.036361887027944</v>
      </c>
      <c r="AO116" s="15">
        <v>21.837109375703879</v>
      </c>
      <c r="AP116" s="15">
        <v>13.325990520182506</v>
      </c>
      <c r="AQ116" s="15">
        <v>274.56279670340956</v>
      </c>
      <c r="AR116" s="15">
        <v>79.408764736908637</v>
      </c>
      <c r="AS116" s="15">
        <v>53.361615767075421</v>
      </c>
      <c r="AT116" s="15">
        <v>24.32916418362398</v>
      </c>
      <c r="AU116" s="15">
        <v>67.986272393885486</v>
      </c>
      <c r="AV116" s="15">
        <v>19.621735194235843</v>
      </c>
      <c r="AW116" s="15">
        <v>118.74646835933837</v>
      </c>
      <c r="AX116" s="37"/>
      <c r="AY116" s="15">
        <v>61.433362600677327</v>
      </c>
      <c r="AZ116" s="15">
        <v>23.238175360121609</v>
      </c>
      <c r="BA116" s="15">
        <v>10.762038274652783</v>
      </c>
      <c r="BB116" s="15">
        <v>11.162715477783024</v>
      </c>
      <c r="BC116" s="15">
        <v>46.579950310579278</v>
      </c>
      <c r="BD116" s="15">
        <v>29.80415497704637</v>
      </c>
      <c r="BE116" s="15">
        <v>39.590690726986537</v>
      </c>
      <c r="BF116" s="15">
        <v>90.180151894437984</v>
      </c>
      <c r="BG116" s="15">
        <v>56.57592694701308</v>
      </c>
      <c r="BH116" s="15">
        <v>133.82549036498673</v>
      </c>
      <c r="BI116" s="15">
        <v>31.963380097964077</v>
      </c>
      <c r="BJ116" s="15">
        <v>84.575222657772827</v>
      </c>
      <c r="BK116" s="15">
        <v>58.061119169638687</v>
      </c>
      <c r="BL116" s="37"/>
      <c r="BM116" s="15">
        <v>58.685494652444348</v>
      </c>
      <c r="BN116" s="15">
        <v>109.83506394081888</v>
      </c>
      <c r="BO116" s="37"/>
      <c r="BP116" s="15">
        <v>68.969538409056668</v>
      </c>
      <c r="BQ116" s="15">
        <v>85.06402779090098</v>
      </c>
      <c r="BR116" s="15">
        <v>32.470649318191867</v>
      </c>
      <c r="BS116" s="15">
        <v>76.334315687450214</v>
      </c>
      <c r="BT116" s="15">
        <v>62.354087625008518</v>
      </c>
      <c r="BU116" s="15">
        <v>39.218827391278516</v>
      </c>
      <c r="BV116" s="15">
        <v>81.860251750085411</v>
      </c>
      <c r="BW116" s="15">
        <v>91.530082006268287</v>
      </c>
      <c r="BX116" s="15">
        <v>68.549064447803815</v>
      </c>
      <c r="BY116" s="15">
        <v>62.264489978153136</v>
      </c>
      <c r="BZ116" s="15">
        <v>80.120220373951426</v>
      </c>
      <c r="CA116" s="15">
        <v>38.691195695959379</v>
      </c>
      <c r="CB116" s="15">
        <v>60.521760123280437</v>
      </c>
      <c r="CC116" s="15">
        <v>69.793605661509488</v>
      </c>
      <c r="CD116" s="15">
        <v>42.117519777354595</v>
      </c>
      <c r="CE116" s="37"/>
      <c r="CF116" s="15">
        <v>62.166300388304187</v>
      </c>
      <c r="CG116" s="15">
        <v>38.785829516901586</v>
      </c>
      <c r="CH116" s="15">
        <v>38.231755635989614</v>
      </c>
      <c r="CI116" s="15">
        <v>77.75126558428228</v>
      </c>
      <c r="CJ116" s="15">
        <v>35.324483433304074</v>
      </c>
      <c r="CK116" s="15">
        <v>58.358177123231926</v>
      </c>
      <c r="CL116" s="15">
        <v>43.088654347357298</v>
      </c>
      <c r="CM116" s="15">
        <v>19.319602410855076</v>
      </c>
      <c r="CN116" s="15">
        <v>24.19373809546283</v>
      </c>
      <c r="CO116" s="15">
        <v>200.06859781126138</v>
      </c>
      <c r="CP116" s="15">
        <v>72.054121545146145</v>
      </c>
      <c r="CQ116" s="15">
        <v>52.943132936684272</v>
      </c>
      <c r="CR116" s="15">
        <v>35.471656556310499</v>
      </c>
      <c r="CS116" s="37"/>
      <c r="CT116" s="15">
        <v>31.047307701225229</v>
      </c>
      <c r="CU116" s="15">
        <v>39.409768107413946</v>
      </c>
      <c r="CV116" s="37"/>
      <c r="CW116" s="15">
        <v>8.3615834441420471</v>
      </c>
      <c r="CX116" s="15">
        <v>41.971886580242305</v>
      </c>
      <c r="CY116" s="15">
        <v>48.274497922709472</v>
      </c>
      <c r="CZ116" s="15">
        <v>48.982762648506842</v>
      </c>
      <c r="DA116" s="15">
        <v>5.0530278859717761</v>
      </c>
      <c r="DB116" s="15">
        <v>28.741411912674316</v>
      </c>
      <c r="DC116" s="15">
        <v>4.7784164177640678</v>
      </c>
      <c r="DD116" s="15">
        <v>5.6156097754071173</v>
      </c>
      <c r="DE116" s="15">
        <v>163.8921695733722</v>
      </c>
      <c r="DF116" s="15">
        <v>9.3898119909605047</v>
      </c>
      <c r="DG116" s="15">
        <v>2.7499242048319208</v>
      </c>
      <c r="DH116" s="15">
        <v>7.4450309164488289</v>
      </c>
      <c r="DI116" s="15">
        <v>11.387473606881869</v>
      </c>
      <c r="DJ116" s="15">
        <v>1.9894763945697751</v>
      </c>
      <c r="DK116" s="15">
        <v>89.573935206268715</v>
      </c>
      <c r="DL116" s="37"/>
      <c r="DM116" s="15">
        <v>25.079619235095599</v>
      </c>
      <c r="DN116" s="15">
        <v>9.5103726617257553</v>
      </c>
      <c r="DO116" s="15">
        <v>5.6979395326152869</v>
      </c>
      <c r="DP116" s="15">
        <v>1.1946632634249963</v>
      </c>
      <c r="DQ116" s="15">
        <v>8.3651339563006228</v>
      </c>
      <c r="DR116" s="15">
        <v>9.979162800885625</v>
      </c>
      <c r="DS116" s="15">
        <v>19.668533995616748</v>
      </c>
      <c r="DT116" s="15">
        <v>8.9017946915638095</v>
      </c>
      <c r="DU116" s="15">
        <v>5.0045588698597667</v>
      </c>
      <c r="DV116" s="15">
        <v>205.42074918828564</v>
      </c>
      <c r="DW116" s="15">
        <v>29.715784775745529</v>
      </c>
      <c r="DX116" s="15">
        <v>32.242509375921401</v>
      </c>
      <c r="DY116" s="15">
        <v>20.000673517974771</v>
      </c>
      <c r="DZ116" s="37"/>
      <c r="EA116" s="15">
        <v>49.895832042837576</v>
      </c>
      <c r="EB116" s="15">
        <v>4.541112461865338</v>
      </c>
      <c r="ED116" s="16">
        <v>44896</v>
      </c>
      <c r="EE116" s="15">
        <v>46.071230931010817</v>
      </c>
      <c r="EF116" s="15">
        <v>102.31462254716917</v>
      </c>
      <c r="EG116" s="15">
        <v>64.538282402471424</v>
      </c>
      <c r="EH116" s="15">
        <v>37.230308493717509</v>
      </c>
      <c r="EI116" s="15">
        <v>250.15444437436889</v>
      </c>
      <c r="EK116" s="16">
        <v>44896</v>
      </c>
      <c r="EL116" s="15">
        <v>17.993856186625035</v>
      </c>
      <c r="EM116" s="15">
        <v>40.850700968367349</v>
      </c>
      <c r="EN116" s="15">
        <v>25.031597705381195</v>
      </c>
      <c r="EO116" s="15">
        <v>14.301120248928317</v>
      </c>
      <c r="EP116" s="15">
        <v>98.177275109301902</v>
      </c>
    </row>
    <row r="117" spans="1:146">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Q117" s="15"/>
      <c r="EI117" s="15"/>
      <c r="EL117" s="15"/>
      <c r="EM117" s="15"/>
      <c r="EN117" s="15"/>
      <c r="EO117" s="15"/>
      <c r="EP117" s="15"/>
    </row>
    <row r="118" spans="1:146">
      <c r="D118" s="15"/>
      <c r="E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EI118" s="58"/>
      <c r="EL118" s="15"/>
      <c r="EM118" s="15"/>
      <c r="EN118" s="15"/>
      <c r="EO118" s="15"/>
      <c r="EP118" s="15"/>
    </row>
    <row r="119" spans="1:146">
      <c r="B119" s="15"/>
      <c r="D119" s="15"/>
      <c r="E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EL119" s="15"/>
      <c r="EM119" s="15"/>
      <c r="EN119" s="15"/>
      <c r="EO119" s="15"/>
      <c r="EP119" s="15"/>
    </row>
    <row r="120" spans="1:146">
      <c r="D120" s="15"/>
      <c r="E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row>
    <row r="121" spans="1:146">
      <c r="D121" s="15"/>
      <c r="E121" s="15"/>
      <c r="EE121" s="15"/>
      <c r="EF121" s="15"/>
      <c r="EG121" s="15"/>
      <c r="EH121" s="15"/>
      <c r="EI121" s="15"/>
    </row>
    <row r="122" spans="1:146">
      <c r="D122" s="15"/>
      <c r="E122" s="15"/>
      <c r="BQ122" s="15"/>
      <c r="EE122" s="15"/>
      <c r="EF122" s="15"/>
      <c r="EG122" s="15"/>
      <c r="EH122" s="15"/>
      <c r="EI122" s="15"/>
    </row>
    <row r="123" spans="1:146">
      <c r="D123" s="15"/>
      <c r="E123" s="15"/>
      <c r="EG123" s="15"/>
    </row>
    <row r="124" spans="1:146">
      <c r="D124" s="15"/>
      <c r="E124" s="15"/>
      <c r="BQ124" s="15"/>
      <c r="EG124" s="15"/>
    </row>
    <row r="125" spans="1:146">
      <c r="D125" s="15"/>
      <c r="E125" s="15"/>
      <c r="BQ125" s="15"/>
    </row>
    <row r="126" spans="1:146">
      <c r="D126" s="15"/>
      <c r="E126" s="15"/>
      <c r="EG126" s="15"/>
    </row>
    <row r="127" spans="1:146">
      <c r="D127" s="15"/>
      <c r="E127" s="15"/>
    </row>
    <row r="128" spans="1:146">
      <c r="D128" s="15"/>
      <c r="E128" s="15"/>
    </row>
    <row r="129" spans="4:69">
      <c r="D129" s="15"/>
      <c r="E129" s="15"/>
      <c r="BQ129" s="15"/>
    </row>
    <row r="130" spans="4:69">
      <c r="D130" s="15"/>
      <c r="E130" s="15"/>
    </row>
    <row r="131" spans="4:69">
      <c r="D131" s="15"/>
      <c r="E131" s="15"/>
      <c r="BQ131" s="15"/>
    </row>
    <row r="132" spans="4:69">
      <c r="D132" s="15"/>
      <c r="E132" s="15"/>
      <c r="BQ132" s="15"/>
    </row>
    <row r="133" spans="4:69">
      <c r="D133" s="15"/>
      <c r="E133" s="15"/>
      <c r="BQ133" s="15"/>
    </row>
    <row r="134" spans="4:69">
      <c r="D134" s="15"/>
      <c r="E134" s="15"/>
      <c r="BQ134" s="15"/>
    </row>
    <row r="135" spans="4:69">
      <c r="D135" s="15"/>
      <c r="E135" s="15"/>
    </row>
    <row r="136" spans="4:69">
      <c r="D136" s="15"/>
      <c r="E136" s="15"/>
    </row>
    <row r="137" spans="4:69">
      <c r="D137" s="15"/>
      <c r="E137" s="15"/>
      <c r="BQ137" s="15"/>
    </row>
    <row r="138" spans="4:69">
      <c r="D138" s="15"/>
      <c r="E138" s="15"/>
      <c r="BQ138" s="15"/>
    </row>
    <row r="139" spans="4:69">
      <c r="D139" s="15"/>
      <c r="E139" s="15"/>
    </row>
    <row r="140" spans="4:69">
      <c r="D140" s="15"/>
      <c r="E140" s="15"/>
      <c r="BQ140" s="15"/>
    </row>
    <row r="141" spans="4:69">
      <c r="D141" s="15"/>
      <c r="E141" s="15"/>
    </row>
    <row r="142" spans="4:69">
      <c r="D142" s="15"/>
      <c r="E142" s="15"/>
      <c r="BQ142" s="15"/>
    </row>
    <row r="143" spans="4:69">
      <c r="D143" s="15"/>
      <c r="E143" s="15"/>
      <c r="BQ143" s="15"/>
    </row>
    <row r="144" spans="4:69">
      <c r="D144" s="15"/>
      <c r="E144" s="15"/>
      <c r="BQ144" s="15"/>
    </row>
    <row r="145" spans="4:5">
      <c r="D145" s="15"/>
      <c r="E145" s="15"/>
    </row>
    <row r="146" spans="4:5">
      <c r="D146" s="15"/>
      <c r="E146" s="15"/>
    </row>
    <row r="147" spans="4:5">
      <c r="D147" s="15"/>
      <c r="E147" s="15"/>
    </row>
    <row r="148" spans="4:5">
      <c r="D148" s="15"/>
      <c r="E148" s="15"/>
    </row>
    <row r="149" spans="4:5">
      <c r="D149" s="15"/>
      <c r="E149" s="15"/>
    </row>
  </sheetData>
  <mergeCells count="13">
    <mergeCell ref="EK3:EP3"/>
    <mergeCell ref="EK1:EP1"/>
    <mergeCell ref="B2:AC2"/>
    <mergeCell ref="AI2:BJ2"/>
    <mergeCell ref="BP2:CQ2"/>
    <mergeCell ref="CW2:DX2"/>
    <mergeCell ref="ED2:EI2"/>
    <mergeCell ref="EK2:EP2"/>
    <mergeCell ref="B3:AC3"/>
    <mergeCell ref="AI3:BJ3"/>
    <mergeCell ref="BP3:CQ3"/>
    <mergeCell ref="CW3:DX3"/>
    <mergeCell ref="ED3:EI3"/>
  </mergeCells>
  <hyperlinks>
    <hyperlink ref="A1" location="'Table of contents'!A1" display="Table of contents" xr:uid="{FB78F050-02EB-42A3-AB74-5CAE624608EF}"/>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EBDD2-A224-4373-86E3-893A9D2909C3}">
  <dimension ref="A1:EB82"/>
  <sheetViews>
    <sheetView zoomScale="85" zoomScaleNormal="85" workbookViewId="0">
      <pane xSplit="1" ySplit="4" topLeftCell="EB5" activePane="bottomRight" state="frozen"/>
      <selection pane="topRight" activeCell="B1" sqref="B1"/>
      <selection pane="bottomLeft" activeCell="A5" sqref="A5"/>
      <selection pane="bottomRight" activeCell="C85" sqref="C85"/>
    </sheetView>
  </sheetViews>
  <sheetFormatPr defaultColWidth="9.42578125" defaultRowHeight="15"/>
  <cols>
    <col min="1" max="1" width="34.42578125" style="12" customWidth="1"/>
    <col min="2" max="2" width="16.42578125" style="12" customWidth="1"/>
    <col min="3" max="6" width="16" style="12" customWidth="1"/>
    <col min="7" max="10" width="16.42578125" style="12" customWidth="1"/>
    <col min="11" max="13" width="16" style="12" customWidth="1"/>
    <col min="14" max="15" width="13.42578125" style="12" customWidth="1"/>
    <col min="16" max="17" width="20.5703125" style="12" customWidth="1"/>
    <col min="18" max="18" width="20.42578125" style="12" customWidth="1"/>
    <col min="19" max="26" width="16" style="12" customWidth="1"/>
    <col min="27" max="27" width="17" style="12" customWidth="1"/>
    <col min="28" max="28" width="16" style="12" customWidth="1"/>
    <col min="29" max="33" width="18.42578125" style="12" customWidth="1"/>
    <col min="34" max="34" width="9.42578125" style="11"/>
    <col min="35" max="35" width="18.42578125" style="12" customWidth="1"/>
    <col min="36" max="36" width="13.42578125" style="12" customWidth="1"/>
    <col min="37" max="39" width="14.42578125" style="12" customWidth="1"/>
    <col min="40" max="43" width="17.5703125" style="12" customWidth="1"/>
    <col min="44" max="44" width="16.5703125" style="12" customWidth="1"/>
    <col min="45" max="45" width="13.5703125" style="12" customWidth="1"/>
    <col min="46" max="46" width="13.42578125" style="12" customWidth="1"/>
    <col min="47" max="48" width="16.42578125" style="12" customWidth="1"/>
    <col min="49" max="51" width="23.42578125" style="12" customWidth="1"/>
    <col min="52" max="56" width="13.42578125" style="12" customWidth="1"/>
    <col min="57" max="57" width="20.5703125" style="12" customWidth="1"/>
    <col min="58" max="58" width="16" style="12" customWidth="1"/>
    <col min="59" max="59" width="12.42578125" style="12" customWidth="1"/>
    <col min="60" max="60" width="18.5703125" style="12" customWidth="1"/>
    <col min="61" max="61" width="16.42578125" style="12" customWidth="1"/>
    <col min="62" max="66" width="19.42578125" style="12" customWidth="1"/>
    <col min="67" max="67" width="11.42578125" style="11" bestFit="1" customWidth="1"/>
    <col min="68" max="68" width="18.42578125" style="12" customWidth="1"/>
    <col min="69" max="69" width="12.42578125" style="12" customWidth="1"/>
    <col min="70" max="70" width="11.42578125" style="12" customWidth="1"/>
    <col min="71" max="72" width="10.42578125" style="12" customWidth="1"/>
    <col min="73" max="75" width="17.5703125" style="12" customWidth="1"/>
    <col min="76" max="76" width="12" style="12" customWidth="1"/>
    <col min="77" max="77" width="16.42578125" style="12" customWidth="1"/>
    <col min="78" max="78" width="13.5703125" style="12" customWidth="1"/>
    <col min="79" max="79" width="13.42578125" style="12" customWidth="1"/>
    <col min="80" max="81" width="12.5703125" style="12" customWidth="1"/>
    <col min="82" max="84" width="23" style="12" customWidth="1"/>
    <col min="85" max="89" width="13.42578125" style="12" customWidth="1"/>
    <col min="90" max="90" width="13.5703125" style="12" customWidth="1"/>
    <col min="91" max="91" width="20.5703125" style="12" customWidth="1"/>
    <col min="92" max="92" width="22.42578125" style="12" customWidth="1"/>
    <col min="93" max="93" width="18.5703125" style="12" customWidth="1"/>
    <col min="94" max="94" width="16.42578125" style="12" customWidth="1"/>
    <col min="95" max="99" width="19.42578125" style="12" customWidth="1"/>
    <col min="100" max="100" width="9.42578125" style="11"/>
    <col min="101" max="101" width="18.42578125" style="12" customWidth="1"/>
    <col min="102" max="103" width="15.42578125" style="12" customWidth="1"/>
    <col min="104" max="105" width="14.42578125" style="12" customWidth="1"/>
    <col min="106" max="109" width="17.5703125" style="12" customWidth="1"/>
    <col min="110" max="110" width="16.5703125" style="12" customWidth="1"/>
    <col min="111" max="111" width="15" style="12" customWidth="1"/>
    <col min="112" max="112" width="16.42578125" style="12" customWidth="1"/>
    <col min="113" max="114" width="14.42578125" style="12" customWidth="1"/>
    <col min="115" max="117" width="23.42578125" style="12" customWidth="1"/>
    <col min="118" max="122" width="14.42578125" style="12" customWidth="1"/>
    <col min="123" max="123" width="20.5703125" style="12" customWidth="1"/>
    <col min="124" max="124" width="16" style="12" customWidth="1"/>
    <col min="125" max="125" width="22.42578125" style="12" customWidth="1"/>
    <col min="126" max="126" width="18.5703125" style="12" customWidth="1"/>
    <col min="127" max="127" width="16.42578125" style="12" customWidth="1"/>
    <col min="128" max="132" width="19.42578125" style="12" customWidth="1"/>
    <col min="133" max="16384" width="9.42578125" style="27"/>
  </cols>
  <sheetData>
    <row r="1" spans="1:132" ht="18.75">
      <c r="A1" s="31" t="s">
        <v>23</v>
      </c>
      <c r="BL1" s="14"/>
      <c r="BM1" s="14"/>
      <c r="BN1" s="14"/>
    </row>
    <row r="2" spans="1:132" ht="32.25" customHeight="1">
      <c r="A2" s="8" t="s">
        <v>294</v>
      </c>
      <c r="B2" s="157" t="s">
        <v>41</v>
      </c>
      <c r="C2" s="157"/>
      <c r="D2" s="157"/>
      <c r="E2" s="157"/>
      <c r="F2" s="157"/>
      <c r="G2" s="157"/>
      <c r="H2" s="157"/>
      <c r="I2" s="157"/>
      <c r="J2" s="157"/>
      <c r="K2" s="157"/>
      <c r="L2" s="157"/>
      <c r="M2" s="157"/>
      <c r="N2" s="157"/>
      <c r="O2" s="157"/>
      <c r="P2" s="157"/>
      <c r="Q2" s="157"/>
      <c r="R2" s="157"/>
      <c r="S2" s="157"/>
      <c r="T2" s="157"/>
      <c r="U2" s="157"/>
      <c r="V2" s="157"/>
      <c r="W2" s="157"/>
      <c r="X2" s="157"/>
      <c r="Y2" s="157"/>
      <c r="Z2" s="157"/>
      <c r="AA2" s="157"/>
      <c r="AB2" s="157"/>
      <c r="AC2" s="157"/>
      <c r="AD2" s="60"/>
      <c r="AE2" s="60"/>
      <c r="AF2" s="60"/>
      <c r="AG2" s="60"/>
      <c r="AI2" s="157" t="s">
        <v>42</v>
      </c>
      <c r="AJ2" s="157"/>
      <c r="AK2" s="157"/>
      <c r="AL2" s="157"/>
      <c r="AM2" s="157"/>
      <c r="AN2" s="157"/>
      <c r="AO2" s="157"/>
      <c r="AP2" s="157"/>
      <c r="AQ2" s="157"/>
      <c r="AR2" s="157"/>
      <c r="AS2" s="157"/>
      <c r="AT2" s="157"/>
      <c r="AU2" s="157"/>
      <c r="AV2" s="157"/>
      <c r="AW2" s="157"/>
      <c r="AX2" s="157"/>
      <c r="AY2" s="157"/>
      <c r="AZ2" s="157"/>
      <c r="BA2" s="157"/>
      <c r="BB2" s="157"/>
      <c r="BC2" s="157"/>
      <c r="BD2" s="157"/>
      <c r="BE2" s="157"/>
      <c r="BF2" s="157"/>
      <c r="BG2" s="157"/>
      <c r="BH2" s="157"/>
      <c r="BI2" s="157"/>
      <c r="BJ2" s="157"/>
      <c r="BK2" s="60"/>
      <c r="BL2" s="60"/>
      <c r="BM2" s="60"/>
      <c r="BN2" s="60"/>
      <c r="BP2" s="157" t="s">
        <v>38</v>
      </c>
      <c r="BQ2" s="157"/>
      <c r="BR2" s="157"/>
      <c r="BS2" s="157"/>
      <c r="BT2" s="157"/>
      <c r="BU2" s="157"/>
      <c r="BV2" s="157"/>
      <c r="BW2" s="157"/>
      <c r="BX2" s="157"/>
      <c r="BY2" s="157"/>
      <c r="BZ2" s="157"/>
      <c r="CA2" s="157"/>
      <c r="CB2" s="157"/>
      <c r="CC2" s="157"/>
      <c r="CD2" s="157"/>
      <c r="CE2" s="157"/>
      <c r="CF2" s="157"/>
      <c r="CG2" s="157"/>
      <c r="CH2" s="157"/>
      <c r="CI2" s="157"/>
      <c r="CJ2" s="157"/>
      <c r="CK2" s="157"/>
      <c r="CL2" s="157"/>
      <c r="CM2" s="157"/>
      <c r="CN2" s="157"/>
      <c r="CO2" s="157"/>
      <c r="CP2" s="157"/>
      <c r="CQ2" s="157"/>
      <c r="CR2" s="60"/>
      <c r="CS2" s="60"/>
      <c r="CT2" s="60"/>
      <c r="CU2" s="60"/>
      <c r="CW2" s="157" t="s">
        <v>172</v>
      </c>
      <c r="CX2" s="157"/>
      <c r="CY2" s="157"/>
      <c r="CZ2" s="157"/>
      <c r="DA2" s="157"/>
      <c r="DB2" s="157"/>
      <c r="DC2" s="157"/>
      <c r="DD2" s="157"/>
      <c r="DE2" s="157"/>
      <c r="DF2" s="157"/>
      <c r="DG2" s="157"/>
      <c r="DH2" s="157"/>
      <c r="DI2" s="157"/>
      <c r="DJ2" s="157"/>
      <c r="DK2" s="157"/>
      <c r="DL2" s="157"/>
      <c r="DM2" s="157"/>
      <c r="DN2" s="157"/>
      <c r="DO2" s="157"/>
      <c r="DP2" s="157"/>
      <c r="DQ2" s="157"/>
      <c r="DR2" s="157"/>
      <c r="DS2" s="157"/>
      <c r="DT2" s="157"/>
      <c r="DU2" s="157"/>
      <c r="DV2" s="157"/>
      <c r="DW2" s="157"/>
      <c r="DX2" s="157"/>
      <c r="DY2" s="60"/>
      <c r="DZ2" s="60"/>
      <c r="EA2" s="60"/>
      <c r="EB2" s="60"/>
    </row>
    <row r="3" spans="1:132" ht="24.75" customHeight="1">
      <c r="B3" s="155" t="s">
        <v>171</v>
      </c>
      <c r="C3" s="155"/>
      <c r="D3" s="155"/>
      <c r="E3" s="155"/>
      <c r="F3" s="155"/>
      <c r="G3" s="155"/>
      <c r="H3" s="155"/>
      <c r="I3" s="155"/>
      <c r="J3" s="155"/>
      <c r="K3" s="155"/>
      <c r="L3" s="155"/>
      <c r="M3" s="155"/>
      <c r="N3" s="155"/>
      <c r="O3" s="155"/>
      <c r="P3" s="155"/>
      <c r="Q3" s="155"/>
      <c r="R3" s="155"/>
      <c r="S3" s="155"/>
      <c r="T3" s="155"/>
      <c r="U3" s="155"/>
      <c r="V3" s="155"/>
      <c r="W3" s="155"/>
      <c r="X3" s="155"/>
      <c r="Y3" s="155"/>
      <c r="Z3" s="155"/>
      <c r="AA3" s="155"/>
      <c r="AB3" s="155"/>
      <c r="AC3" s="155"/>
      <c r="AD3" s="59"/>
      <c r="AE3" s="59"/>
      <c r="AF3" s="59"/>
      <c r="AG3" s="59"/>
      <c r="AI3" s="155" t="s">
        <v>171</v>
      </c>
      <c r="AJ3" s="155"/>
      <c r="AK3" s="155"/>
      <c r="AL3" s="155"/>
      <c r="AM3" s="155"/>
      <c r="AN3" s="155"/>
      <c r="AO3" s="155"/>
      <c r="AP3" s="155"/>
      <c r="AQ3" s="155"/>
      <c r="AR3" s="155"/>
      <c r="AS3" s="155"/>
      <c r="AT3" s="155"/>
      <c r="AU3" s="155"/>
      <c r="AV3" s="155"/>
      <c r="AW3" s="155"/>
      <c r="AX3" s="155"/>
      <c r="AY3" s="155"/>
      <c r="AZ3" s="155"/>
      <c r="BA3" s="155"/>
      <c r="BB3" s="155"/>
      <c r="BC3" s="155"/>
      <c r="BD3" s="155"/>
      <c r="BE3" s="155"/>
      <c r="BF3" s="155"/>
      <c r="BG3" s="155"/>
      <c r="BH3" s="155"/>
      <c r="BI3" s="155"/>
      <c r="BJ3" s="155"/>
      <c r="BK3" s="59"/>
      <c r="BL3" s="59"/>
      <c r="BM3" s="59"/>
      <c r="BN3" s="59"/>
      <c r="BP3" s="155" t="s">
        <v>171</v>
      </c>
      <c r="BQ3" s="155"/>
      <c r="BR3" s="155"/>
      <c r="BS3" s="155"/>
      <c r="BT3" s="155"/>
      <c r="BU3" s="155"/>
      <c r="BV3" s="155"/>
      <c r="BW3" s="155"/>
      <c r="BX3" s="155"/>
      <c r="BY3" s="155"/>
      <c r="BZ3" s="155"/>
      <c r="CA3" s="155"/>
      <c r="CB3" s="155"/>
      <c r="CC3" s="155"/>
      <c r="CD3" s="155"/>
      <c r="CE3" s="155"/>
      <c r="CF3" s="155"/>
      <c r="CG3" s="155"/>
      <c r="CH3" s="155"/>
      <c r="CI3" s="155"/>
      <c r="CJ3" s="155"/>
      <c r="CK3" s="155"/>
      <c r="CL3" s="155"/>
      <c r="CM3" s="155"/>
      <c r="CN3" s="155"/>
      <c r="CO3" s="155"/>
      <c r="CP3" s="155"/>
      <c r="CQ3" s="155"/>
      <c r="CR3" s="59"/>
      <c r="CS3" s="59"/>
      <c r="CT3" s="59"/>
      <c r="CU3" s="59"/>
      <c r="CW3" s="155" t="s">
        <v>171</v>
      </c>
      <c r="CX3" s="155"/>
      <c r="CY3" s="155"/>
      <c r="CZ3" s="155"/>
      <c r="DA3" s="155"/>
      <c r="DB3" s="155"/>
      <c r="DC3" s="155"/>
      <c r="DD3" s="155"/>
      <c r="DE3" s="155"/>
      <c r="DF3" s="155"/>
      <c r="DG3" s="155"/>
      <c r="DH3" s="155"/>
      <c r="DI3" s="155"/>
      <c r="DJ3" s="155"/>
      <c r="DK3" s="155"/>
      <c r="DL3" s="155"/>
      <c r="DM3" s="155"/>
      <c r="DN3" s="155"/>
      <c r="DO3" s="155"/>
      <c r="DP3" s="155"/>
      <c r="DQ3" s="155"/>
      <c r="DR3" s="155"/>
      <c r="DS3" s="155"/>
      <c r="DT3" s="155"/>
      <c r="DU3" s="155"/>
      <c r="DV3" s="155"/>
      <c r="DW3" s="155"/>
      <c r="DX3" s="155"/>
      <c r="DY3" s="59"/>
      <c r="DZ3" s="59"/>
      <c r="EA3" s="59"/>
      <c r="EB3" s="59"/>
    </row>
    <row r="4" spans="1:132" s="38" customFormat="1" ht="17.100000000000001" customHeight="1">
      <c r="A4" s="13"/>
      <c r="B4" s="13" t="s">
        <v>173</v>
      </c>
      <c r="C4" s="13" t="s">
        <v>174</v>
      </c>
      <c r="D4" s="13" t="s">
        <v>175</v>
      </c>
      <c r="E4" s="13" t="s">
        <v>176</v>
      </c>
      <c r="F4" s="13" t="s">
        <v>177</v>
      </c>
      <c r="G4" s="13" t="s">
        <v>178</v>
      </c>
      <c r="H4" s="13" t="s">
        <v>179</v>
      </c>
      <c r="I4" s="13" t="s">
        <v>180</v>
      </c>
      <c r="J4" s="13" t="s">
        <v>181</v>
      </c>
      <c r="K4" s="13" t="s">
        <v>182</v>
      </c>
      <c r="L4" s="13" t="s">
        <v>183</v>
      </c>
      <c r="M4" s="13" t="s">
        <v>184</v>
      </c>
      <c r="N4" s="13" t="s">
        <v>185</v>
      </c>
      <c r="O4" s="13" t="s">
        <v>186</v>
      </c>
      <c r="P4" s="13" t="s">
        <v>187</v>
      </c>
      <c r="Q4" s="13" t="s">
        <v>188</v>
      </c>
      <c r="R4" s="13" t="s">
        <v>189</v>
      </c>
      <c r="S4" s="13" t="s">
        <v>190</v>
      </c>
      <c r="T4" s="13" t="s">
        <v>191</v>
      </c>
      <c r="U4" s="13" t="s">
        <v>192</v>
      </c>
      <c r="V4" s="13" t="s">
        <v>206</v>
      </c>
      <c r="W4" s="13" t="s">
        <v>193</v>
      </c>
      <c r="X4" s="13" t="s">
        <v>194</v>
      </c>
      <c r="Y4" s="13" t="s">
        <v>195</v>
      </c>
      <c r="Z4" s="13" t="s">
        <v>196</v>
      </c>
      <c r="AA4" s="13" t="s">
        <v>197</v>
      </c>
      <c r="AB4" s="13" t="s">
        <v>198</v>
      </c>
      <c r="AC4" s="13" t="s">
        <v>199</v>
      </c>
      <c r="AD4" s="13" t="s">
        <v>287</v>
      </c>
      <c r="AE4" s="13" t="s">
        <v>200</v>
      </c>
      <c r="AF4" s="13" t="s">
        <v>201</v>
      </c>
      <c r="AG4" s="13" t="s">
        <v>277</v>
      </c>
      <c r="AH4" s="11"/>
      <c r="AI4" s="13" t="s">
        <v>173</v>
      </c>
      <c r="AJ4" s="13" t="s">
        <v>174</v>
      </c>
      <c r="AK4" s="13" t="s">
        <v>175</v>
      </c>
      <c r="AL4" s="13" t="s">
        <v>176</v>
      </c>
      <c r="AM4" s="13" t="s">
        <v>177</v>
      </c>
      <c r="AN4" s="13" t="s">
        <v>178</v>
      </c>
      <c r="AO4" s="13" t="s">
        <v>179</v>
      </c>
      <c r="AP4" s="13" t="s">
        <v>180</v>
      </c>
      <c r="AQ4" s="13" t="s">
        <v>181</v>
      </c>
      <c r="AR4" s="13" t="s">
        <v>182</v>
      </c>
      <c r="AS4" s="13" t="s">
        <v>183</v>
      </c>
      <c r="AT4" s="13" t="s">
        <v>184</v>
      </c>
      <c r="AU4" s="13" t="s">
        <v>185</v>
      </c>
      <c r="AV4" s="13" t="s">
        <v>186</v>
      </c>
      <c r="AW4" s="13" t="s">
        <v>187</v>
      </c>
      <c r="AX4" s="13" t="s">
        <v>188</v>
      </c>
      <c r="AY4" s="13" t="s">
        <v>189</v>
      </c>
      <c r="AZ4" s="13" t="s">
        <v>190</v>
      </c>
      <c r="BA4" s="13" t="s">
        <v>191</v>
      </c>
      <c r="BB4" s="13" t="s">
        <v>192</v>
      </c>
      <c r="BC4" s="13" t="s">
        <v>206</v>
      </c>
      <c r="BD4" s="13" t="s">
        <v>193</v>
      </c>
      <c r="BE4" s="13" t="s">
        <v>194</v>
      </c>
      <c r="BF4" s="13" t="s">
        <v>195</v>
      </c>
      <c r="BG4" s="13" t="s">
        <v>196</v>
      </c>
      <c r="BH4" s="13" t="s">
        <v>197</v>
      </c>
      <c r="BI4" s="13" t="s">
        <v>198</v>
      </c>
      <c r="BJ4" s="13" t="s">
        <v>199</v>
      </c>
      <c r="BK4" s="13" t="s">
        <v>287</v>
      </c>
      <c r="BL4" s="13" t="s">
        <v>200</v>
      </c>
      <c r="BM4" s="13" t="s">
        <v>201</v>
      </c>
      <c r="BN4" s="13" t="s">
        <v>277</v>
      </c>
      <c r="BO4" s="11"/>
      <c r="BP4" s="13" t="s">
        <v>173</v>
      </c>
      <c r="BQ4" s="13" t="s">
        <v>174</v>
      </c>
      <c r="BR4" s="13" t="s">
        <v>175</v>
      </c>
      <c r="BS4" s="13" t="s">
        <v>176</v>
      </c>
      <c r="BT4" s="13" t="s">
        <v>177</v>
      </c>
      <c r="BU4" s="13" t="s">
        <v>178</v>
      </c>
      <c r="BV4" s="13" t="s">
        <v>179</v>
      </c>
      <c r="BW4" s="13" t="s">
        <v>180</v>
      </c>
      <c r="BX4" s="13" t="s">
        <v>181</v>
      </c>
      <c r="BY4" s="13" t="s">
        <v>182</v>
      </c>
      <c r="BZ4" s="13" t="s">
        <v>183</v>
      </c>
      <c r="CA4" s="13" t="s">
        <v>184</v>
      </c>
      <c r="CB4" s="13" t="s">
        <v>185</v>
      </c>
      <c r="CC4" s="13" t="s">
        <v>186</v>
      </c>
      <c r="CD4" s="13" t="s">
        <v>187</v>
      </c>
      <c r="CE4" s="13" t="s">
        <v>188</v>
      </c>
      <c r="CF4" s="13" t="s">
        <v>189</v>
      </c>
      <c r="CG4" s="13" t="s">
        <v>190</v>
      </c>
      <c r="CH4" s="13" t="s">
        <v>191</v>
      </c>
      <c r="CI4" s="13" t="s">
        <v>192</v>
      </c>
      <c r="CJ4" s="13" t="s">
        <v>206</v>
      </c>
      <c r="CK4" s="13" t="s">
        <v>193</v>
      </c>
      <c r="CL4" s="13" t="s">
        <v>194</v>
      </c>
      <c r="CM4" s="13" t="s">
        <v>195</v>
      </c>
      <c r="CN4" s="13" t="s">
        <v>196</v>
      </c>
      <c r="CO4" s="13" t="s">
        <v>197</v>
      </c>
      <c r="CP4" s="13" t="s">
        <v>198</v>
      </c>
      <c r="CQ4" s="13" t="s">
        <v>199</v>
      </c>
      <c r="CR4" s="13" t="s">
        <v>287</v>
      </c>
      <c r="CS4" s="13" t="s">
        <v>200</v>
      </c>
      <c r="CT4" s="13" t="s">
        <v>201</v>
      </c>
      <c r="CU4" s="13" t="s">
        <v>277</v>
      </c>
      <c r="CV4" s="11"/>
      <c r="CW4" s="13" t="s">
        <v>173</v>
      </c>
      <c r="CX4" s="13" t="s">
        <v>174</v>
      </c>
      <c r="CY4" s="13" t="s">
        <v>175</v>
      </c>
      <c r="CZ4" s="13" t="s">
        <v>176</v>
      </c>
      <c r="DA4" s="13" t="s">
        <v>177</v>
      </c>
      <c r="DB4" s="13" t="s">
        <v>178</v>
      </c>
      <c r="DC4" s="13" t="s">
        <v>179</v>
      </c>
      <c r="DD4" s="13" t="s">
        <v>180</v>
      </c>
      <c r="DE4" s="13" t="s">
        <v>181</v>
      </c>
      <c r="DF4" s="13" t="s">
        <v>182</v>
      </c>
      <c r="DG4" s="13" t="s">
        <v>183</v>
      </c>
      <c r="DH4" s="13" t="s">
        <v>184</v>
      </c>
      <c r="DI4" s="13" t="s">
        <v>185</v>
      </c>
      <c r="DJ4" s="13" t="s">
        <v>186</v>
      </c>
      <c r="DK4" s="13" t="s">
        <v>187</v>
      </c>
      <c r="DL4" s="13" t="s">
        <v>188</v>
      </c>
      <c r="DM4" s="13" t="s">
        <v>189</v>
      </c>
      <c r="DN4" s="13" t="s">
        <v>190</v>
      </c>
      <c r="DO4" s="13" t="s">
        <v>191</v>
      </c>
      <c r="DP4" s="13" t="s">
        <v>192</v>
      </c>
      <c r="DQ4" s="13" t="s">
        <v>206</v>
      </c>
      <c r="DR4" s="13" t="s">
        <v>193</v>
      </c>
      <c r="DS4" s="13" t="s">
        <v>194</v>
      </c>
      <c r="DT4" s="13" t="s">
        <v>195</v>
      </c>
      <c r="DU4" s="13" t="s">
        <v>196</v>
      </c>
      <c r="DV4" s="13" t="s">
        <v>197</v>
      </c>
      <c r="DW4" s="13" t="s">
        <v>198</v>
      </c>
      <c r="DX4" s="13" t="s">
        <v>199</v>
      </c>
      <c r="DY4" s="13" t="s">
        <v>287</v>
      </c>
      <c r="DZ4" s="13" t="s">
        <v>200</v>
      </c>
      <c r="EA4" s="13" t="s">
        <v>201</v>
      </c>
      <c r="EB4" s="13" t="s">
        <v>277</v>
      </c>
    </row>
    <row r="5" spans="1:132" ht="17.850000000000001" customHeight="1">
      <c r="A5" s="12" t="s">
        <v>110</v>
      </c>
      <c r="B5" s="15">
        <v>4.7191571753986326</v>
      </c>
      <c r="C5" s="15">
        <v>91.651661790081775</v>
      </c>
      <c r="D5" s="15">
        <v>26.731414442834001</v>
      </c>
      <c r="E5" s="15">
        <v>235.15347614691473</v>
      </c>
      <c r="F5" s="15">
        <v>15.190490978253552</v>
      </c>
      <c r="G5" s="15">
        <v>19.133549783549782</v>
      </c>
      <c r="H5" s="15">
        <v>6.8181347150259057</v>
      </c>
      <c r="I5" s="15">
        <v>0.4052124430272448</v>
      </c>
      <c r="J5" s="15">
        <v>97.955763559430693</v>
      </c>
      <c r="K5" s="15">
        <v>22.837781038729627</v>
      </c>
      <c r="L5" s="15">
        <v>220.73891296979284</v>
      </c>
      <c r="M5" s="15">
        <v>29.568331751054846</v>
      </c>
      <c r="N5" s="15">
        <v>52.226055900000006</v>
      </c>
      <c r="O5" s="15">
        <v>3.5759718355100718</v>
      </c>
      <c r="P5" s="15">
        <v>542.43333431806991</v>
      </c>
      <c r="Q5" s="15">
        <v>5.2393110000000007</v>
      </c>
      <c r="R5" s="15">
        <v>73.988881578947357</v>
      </c>
      <c r="S5" s="15">
        <v>82.024313364381712</v>
      </c>
      <c r="T5" s="15">
        <v>4.5541935000000011</v>
      </c>
      <c r="U5" s="15">
        <v>2.1328473111790744</v>
      </c>
      <c r="V5" s="15">
        <v>4.0328585205461094</v>
      </c>
      <c r="W5" s="15">
        <v>10.332594730007166</v>
      </c>
      <c r="X5" s="15">
        <v>40.317279015165937</v>
      </c>
      <c r="Y5" s="15">
        <v>26.284836507366151</v>
      </c>
      <c r="Z5" s="15">
        <v>36.485599999999998</v>
      </c>
      <c r="AA5" s="15">
        <v>61.195296399563588</v>
      </c>
      <c r="AB5" s="15">
        <v>87.234459872570099</v>
      </c>
      <c r="AC5" s="15">
        <v>91.450501124974437</v>
      </c>
      <c r="AD5" s="15">
        <v>22.397411019724874</v>
      </c>
      <c r="AE5" s="15">
        <v>3.2865530303030304</v>
      </c>
      <c r="AF5" s="15">
        <v>20.619444444444444</v>
      </c>
      <c r="AG5" s="15">
        <v>5.6122785000000004</v>
      </c>
      <c r="AI5" s="15">
        <v>53.518355332701589</v>
      </c>
      <c r="AJ5" s="15">
        <v>250.72773651436714</v>
      </c>
      <c r="AK5" s="15">
        <v>73.305490664165731</v>
      </c>
      <c r="AL5" s="15">
        <v>2189.1472548384049</v>
      </c>
      <c r="AM5" s="15">
        <v>37.706202450683357</v>
      </c>
      <c r="AN5" s="15">
        <v>61.614199134199119</v>
      </c>
      <c r="AO5" s="15">
        <v>43.580190239340688</v>
      </c>
      <c r="AP5" s="15">
        <v>0.3937151763956081</v>
      </c>
      <c r="AQ5" s="15">
        <v>195.09372996538016</v>
      </c>
      <c r="AR5" s="15">
        <v>66.294355641737866</v>
      </c>
      <c r="AS5" s="15">
        <v>359.03331877515052</v>
      </c>
      <c r="AT5" s="15">
        <v>49.229140928270034</v>
      </c>
      <c r="AU5" s="15">
        <v>115.93270420000002</v>
      </c>
      <c r="AV5" s="15">
        <v>0.22639749202380738</v>
      </c>
      <c r="AW5" s="15">
        <v>670.94361693746919</v>
      </c>
      <c r="AX5" s="15">
        <v>18.407776702019049</v>
      </c>
      <c r="AY5" s="15">
        <v>90.430855263157881</v>
      </c>
      <c r="AZ5" s="15">
        <v>110.51690248091941</v>
      </c>
      <c r="BA5" s="15">
        <v>8.0781925748808767</v>
      </c>
      <c r="BB5" s="15">
        <v>0.53678263209597987</v>
      </c>
      <c r="BC5" s="15">
        <v>3.5682994051514467</v>
      </c>
      <c r="BD5" s="15">
        <v>9.5311820417361641</v>
      </c>
      <c r="BE5" s="15">
        <v>86.005139920045693</v>
      </c>
      <c r="BF5" s="15">
        <v>219.97473948975926</v>
      </c>
      <c r="BG5" s="15">
        <v>72.026399999999981</v>
      </c>
      <c r="BH5" s="15">
        <v>111.27591223178568</v>
      </c>
      <c r="BI5" s="15">
        <v>72.063695700806036</v>
      </c>
      <c r="BJ5" s="15">
        <v>156.95858048680711</v>
      </c>
      <c r="BK5" s="15">
        <v>77.576101608559568</v>
      </c>
      <c r="BL5" s="15">
        <v>16.120094711774584</v>
      </c>
      <c r="BM5" s="15">
        <v>5.4542828325428339</v>
      </c>
      <c r="BN5" s="15">
        <v>35.190602242610481</v>
      </c>
      <c r="BP5" s="15">
        <v>165.03723723271071</v>
      </c>
      <c r="BQ5" s="15">
        <v>520.37287118313452</v>
      </c>
      <c r="BR5" s="15">
        <v>17.467663057379145</v>
      </c>
      <c r="BS5" s="15">
        <v>535.05914335769944</v>
      </c>
      <c r="BT5" s="15">
        <v>52.810934238874296</v>
      </c>
      <c r="BU5" s="15">
        <v>38.036969696969692</v>
      </c>
      <c r="BV5" s="15">
        <v>87.816407599309144</v>
      </c>
      <c r="BW5" s="15">
        <v>8.3128038002651365</v>
      </c>
      <c r="BX5" s="15">
        <v>43.34273624823696</v>
      </c>
      <c r="BY5" s="15">
        <v>69.944080498925643</v>
      </c>
      <c r="BZ5" s="15">
        <v>608.59284653182488</v>
      </c>
      <c r="CA5" s="15">
        <v>136.5320060126582</v>
      </c>
      <c r="CB5" s="15">
        <v>128.0087887</v>
      </c>
      <c r="CC5" s="15">
        <v>9.8301218390498146</v>
      </c>
      <c r="CD5" s="15">
        <v>166.62063417035944</v>
      </c>
      <c r="CE5" s="15">
        <v>36.522470978441135</v>
      </c>
      <c r="CF5" s="15">
        <v>58.69973684210526</v>
      </c>
      <c r="CG5" s="15">
        <v>159.36091091002459</v>
      </c>
      <c r="CH5" s="15">
        <v>42.636824476892961</v>
      </c>
      <c r="CI5" s="15">
        <v>66.033712103987611</v>
      </c>
      <c r="CJ5" s="15">
        <v>31.83468793129888</v>
      </c>
      <c r="CK5" s="15">
        <v>69.260767798806413</v>
      </c>
      <c r="CL5" s="15">
        <v>140.8950441017831</v>
      </c>
      <c r="CM5" s="15">
        <v>156.29895795903701</v>
      </c>
      <c r="CN5" s="15">
        <v>152.76479999999998</v>
      </c>
      <c r="CO5" s="15">
        <v>115.02121469269002</v>
      </c>
      <c r="CP5" s="15">
        <v>83.967923015236579</v>
      </c>
      <c r="CQ5" s="15">
        <v>46.23356003272653</v>
      </c>
      <c r="CR5" s="15">
        <v>267.47652667588619</v>
      </c>
      <c r="CS5" s="15">
        <v>15.961254512310601</v>
      </c>
      <c r="CT5" s="15">
        <v>6.6785416666666659</v>
      </c>
      <c r="CU5" s="15">
        <v>19.045235617824726</v>
      </c>
      <c r="CV5" s="37"/>
      <c r="CW5" s="15">
        <v>11.303000000000001</v>
      </c>
      <c r="CX5" s="15">
        <v>139.92999999999998</v>
      </c>
      <c r="CY5" s="15">
        <v>42.902000000000001</v>
      </c>
      <c r="CZ5" s="15">
        <v>457.99199999999996</v>
      </c>
      <c r="DA5" s="15">
        <v>3.012</v>
      </c>
      <c r="DB5" s="15">
        <v>32.901252873097363</v>
      </c>
      <c r="DC5" s="15">
        <v>1.9249999999999998</v>
      </c>
      <c r="DD5" s="15">
        <v>0.16200000000000001</v>
      </c>
      <c r="DE5" s="15">
        <v>147.15100000000001</v>
      </c>
      <c r="DF5" s="15">
        <v>15.618154184791152</v>
      </c>
      <c r="DG5" s="15">
        <v>26.818000000000001</v>
      </c>
      <c r="DH5" s="15">
        <v>23.529000000000003</v>
      </c>
      <c r="DI5" s="15">
        <v>12.594999999999999</v>
      </c>
      <c r="DJ5" s="15">
        <v>0.2</v>
      </c>
      <c r="DK5" s="15">
        <v>527.86601269814366</v>
      </c>
      <c r="DL5" s="15">
        <v>2.9650000000000003</v>
      </c>
      <c r="DM5" s="15">
        <v>40.106999999999999</v>
      </c>
      <c r="DN5" s="15">
        <v>10.458</v>
      </c>
      <c r="DO5" s="15">
        <v>0.41800000000000004</v>
      </c>
      <c r="DP5" s="15">
        <v>1.3960000000000001</v>
      </c>
      <c r="DQ5" s="15">
        <v>2.1887500000000002</v>
      </c>
      <c r="DR5" s="15">
        <v>8.2649999999999988</v>
      </c>
      <c r="DS5" s="15">
        <v>35.409851444076111</v>
      </c>
      <c r="DT5" s="15">
        <v>39.853999999999999</v>
      </c>
      <c r="DU5" s="15">
        <v>14.065000000000001</v>
      </c>
      <c r="DV5" s="15">
        <v>259.79199999999997</v>
      </c>
      <c r="DW5" s="15">
        <v>36.390000000000008</v>
      </c>
      <c r="DX5" s="15">
        <v>32.723999999999997</v>
      </c>
      <c r="DY5" s="15">
        <v>26.540953830075487</v>
      </c>
      <c r="DZ5" s="15">
        <v>4.4561477245913084</v>
      </c>
      <c r="EA5" s="15">
        <v>14.189969444444444</v>
      </c>
      <c r="EB5" s="15">
        <v>0.9930000000000001</v>
      </c>
    </row>
    <row r="6" spans="1:132">
      <c r="A6" s="12" t="s">
        <v>111</v>
      </c>
      <c r="B6" s="15">
        <v>5.0953522439585734</v>
      </c>
      <c r="C6" s="15">
        <v>108.69446808510637</v>
      </c>
      <c r="D6" s="15">
        <v>28.068223588751469</v>
      </c>
      <c r="E6" s="15">
        <v>237.20232210418564</v>
      </c>
      <c r="F6" s="15">
        <v>16.60097735235718</v>
      </c>
      <c r="G6" s="15">
        <v>18.925954259945243</v>
      </c>
      <c r="H6" s="15">
        <v>7.1382113821138216</v>
      </c>
      <c r="I6" s="15">
        <v>0.43769388356850453</v>
      </c>
      <c r="J6" s="15">
        <v>99.2270972722594</v>
      </c>
      <c r="K6" s="15">
        <v>22.655002685678014</v>
      </c>
      <c r="L6" s="15">
        <v>232.11513655183373</v>
      </c>
      <c r="M6" s="15">
        <v>31.61351930402553</v>
      </c>
      <c r="N6" s="15">
        <v>50.488074600000004</v>
      </c>
      <c r="O6" s="15">
        <v>3.6560308932692442</v>
      </c>
      <c r="P6" s="15">
        <v>558.76198361614968</v>
      </c>
      <c r="Q6" s="15">
        <v>5.1012240000000002</v>
      </c>
      <c r="R6" s="15">
        <v>74.639960526315775</v>
      </c>
      <c r="S6" s="15">
        <v>87.860146825543225</v>
      </c>
      <c r="T6" s="15">
        <v>4.904338000000001</v>
      </c>
      <c r="U6" s="15">
        <v>2.2959974883088532</v>
      </c>
      <c r="V6" s="15">
        <v>4.241361052333728</v>
      </c>
      <c r="W6" s="15">
        <v>10.347751539029678</v>
      </c>
      <c r="X6" s="15">
        <v>39.722363348375723</v>
      </c>
      <c r="Y6" s="15">
        <v>30.940599930240658</v>
      </c>
      <c r="Z6" s="15">
        <v>41.079733333333344</v>
      </c>
      <c r="AA6" s="15">
        <v>60.61371197718632</v>
      </c>
      <c r="AB6" s="15">
        <v>86.255111040840731</v>
      </c>
      <c r="AC6" s="15">
        <v>88.849669243257665</v>
      </c>
      <c r="AD6" s="15">
        <v>26.857054032947829</v>
      </c>
      <c r="AE6" s="15">
        <v>4.2478260869565219</v>
      </c>
      <c r="AF6" s="15">
        <v>22.631944444444443</v>
      </c>
      <c r="AG6" s="15">
        <v>5.9589090000000002</v>
      </c>
      <c r="AI6" s="15">
        <v>54.193760748642113</v>
      </c>
      <c r="AJ6" s="15">
        <v>288.22595744680854</v>
      </c>
      <c r="AK6" s="15">
        <v>76.086578456436143</v>
      </c>
      <c r="AL6" s="15">
        <v>2208.2208640252165</v>
      </c>
      <c r="AM6" s="15">
        <v>38.55392206054524</v>
      </c>
      <c r="AN6" s="15">
        <v>58.760508938637457</v>
      </c>
      <c r="AO6" s="15">
        <v>44.170814238985891</v>
      </c>
      <c r="AP6" s="15">
        <v>0.26239049524078073</v>
      </c>
      <c r="AQ6" s="15">
        <v>208.79117344312914</v>
      </c>
      <c r="AR6" s="15">
        <v>65.41738366131159</v>
      </c>
      <c r="AS6" s="15">
        <v>377.53682254273133</v>
      </c>
      <c r="AT6" s="15">
        <v>51.070896221558741</v>
      </c>
      <c r="AU6" s="15">
        <v>116.74988800000001</v>
      </c>
      <c r="AV6" s="15">
        <v>0.20218030182383273</v>
      </c>
      <c r="AW6" s="15">
        <v>672.29823971133214</v>
      </c>
      <c r="AX6" s="15">
        <v>18.480918662982102</v>
      </c>
      <c r="AY6" s="15">
        <v>91.226618421052649</v>
      </c>
      <c r="AZ6" s="15">
        <v>114.97832663149738</v>
      </c>
      <c r="BA6" s="15">
        <v>8.5361163598400118</v>
      </c>
      <c r="BB6" s="15">
        <v>0.53311750949131143</v>
      </c>
      <c r="BC6" s="15">
        <v>3.8998907240269221</v>
      </c>
      <c r="BD6" s="15">
        <v>9.7326095051258221</v>
      </c>
      <c r="BE6" s="15">
        <v>82.812826873076133</v>
      </c>
      <c r="BF6" s="15">
        <v>222.44359958144398</v>
      </c>
      <c r="BG6" s="15">
        <v>82.349866666666671</v>
      </c>
      <c r="BH6" s="15">
        <v>111.14306083650189</v>
      </c>
      <c r="BI6" s="15">
        <v>71.25466339524948</v>
      </c>
      <c r="BJ6" s="15">
        <v>152.49477816278562</v>
      </c>
      <c r="BK6" s="15">
        <v>83.913513071287781</v>
      </c>
      <c r="BL6" s="15">
        <v>18.515235335174083</v>
      </c>
      <c r="BM6" s="15">
        <v>6.1315505852802303</v>
      </c>
      <c r="BN6" s="15">
        <v>36.841098061938212</v>
      </c>
      <c r="BP6" s="15">
        <v>109.89668061626456</v>
      </c>
      <c r="BQ6" s="15">
        <v>595.01021276595748</v>
      </c>
      <c r="BR6" s="15">
        <v>17.157336074068958</v>
      </c>
      <c r="BS6" s="15">
        <v>555.56551682474469</v>
      </c>
      <c r="BT6" s="15">
        <v>53.526842667284207</v>
      </c>
      <c r="BU6" s="15">
        <v>35.794089225318082</v>
      </c>
      <c r="BV6" s="15">
        <v>90.716485037190793</v>
      </c>
      <c r="BW6" s="15">
        <v>8.329192203633152</v>
      </c>
      <c r="BX6" s="15">
        <v>43.421513124034988</v>
      </c>
      <c r="BY6" s="15">
        <v>68.07578495043704</v>
      </c>
      <c r="BZ6" s="15">
        <v>626.74330690566467</v>
      </c>
      <c r="CA6" s="15">
        <v>133.6093996705446</v>
      </c>
      <c r="CB6" s="15">
        <v>121.9840464</v>
      </c>
      <c r="CC6" s="15">
        <v>9.7037700443534618</v>
      </c>
      <c r="CD6" s="15">
        <v>179.05968597620438</v>
      </c>
      <c r="CE6" s="15">
        <v>37.169651741293528</v>
      </c>
      <c r="CF6" s="15">
        <v>58.584210526315786</v>
      </c>
      <c r="CG6" s="15">
        <v>168.19133434168296</v>
      </c>
      <c r="CH6" s="15">
        <v>39.004109279747112</v>
      </c>
      <c r="CI6" s="15">
        <v>66.854549232661583</v>
      </c>
      <c r="CJ6" s="15">
        <v>31.375326471040093</v>
      </c>
      <c r="CK6" s="15">
        <v>68.056590783096965</v>
      </c>
      <c r="CL6" s="15">
        <v>138.86195869818596</v>
      </c>
      <c r="CM6" s="15">
        <v>151.5312173003139</v>
      </c>
      <c r="CN6" s="15">
        <v>142.70080000000002</v>
      </c>
      <c r="CO6" s="15">
        <v>116.03790399239543</v>
      </c>
      <c r="CP6" s="15">
        <v>83.023157894736855</v>
      </c>
      <c r="CQ6" s="15">
        <v>43.019457704330129</v>
      </c>
      <c r="CR6" s="15">
        <v>268.98664980848616</v>
      </c>
      <c r="CS6" s="15">
        <v>16.349604035573122</v>
      </c>
      <c r="CT6" s="15">
        <v>7.2048611111111116</v>
      </c>
      <c r="CU6" s="15">
        <v>19.670192198447264</v>
      </c>
      <c r="CV6" s="37"/>
      <c r="CW6" s="15">
        <v>13.066000000000001</v>
      </c>
      <c r="CX6" s="15">
        <v>159.99199999999999</v>
      </c>
      <c r="CY6" s="15">
        <v>43.139000000000003</v>
      </c>
      <c r="CZ6" s="15">
        <v>504.03900000000004</v>
      </c>
      <c r="DA6" s="15">
        <v>2.907</v>
      </c>
      <c r="DB6" s="15">
        <v>29.287909869476856</v>
      </c>
      <c r="DC6" s="15">
        <v>2.0910000000000002</v>
      </c>
      <c r="DD6" s="15">
        <v>0.14899999999999999</v>
      </c>
      <c r="DE6" s="15">
        <v>152.661</v>
      </c>
      <c r="DF6" s="15">
        <v>15.727330436056448</v>
      </c>
      <c r="DG6" s="15">
        <v>26.163999999999998</v>
      </c>
      <c r="DH6" s="15">
        <v>21.843</v>
      </c>
      <c r="DI6" s="15">
        <v>11.769000000000002</v>
      </c>
      <c r="DJ6" s="15">
        <v>0.16499999999999998</v>
      </c>
      <c r="DK6" s="15">
        <v>532.24099866924314</v>
      </c>
      <c r="DL6" s="15">
        <v>2.5680000000000001</v>
      </c>
      <c r="DM6" s="15">
        <v>47.129999999999995</v>
      </c>
      <c r="DN6" s="15">
        <v>10.301</v>
      </c>
      <c r="DO6" s="15">
        <v>0.48199999999999998</v>
      </c>
      <c r="DP6" s="15">
        <v>1.4570000000000001</v>
      </c>
      <c r="DQ6" s="15">
        <v>3.1575000000000002</v>
      </c>
      <c r="DR6" s="15">
        <v>9.734</v>
      </c>
      <c r="DS6" s="15">
        <v>29.871216788081753</v>
      </c>
      <c r="DT6" s="15">
        <v>44.496999999999993</v>
      </c>
      <c r="DU6" s="15">
        <v>13.542999999999997</v>
      </c>
      <c r="DV6" s="15">
        <v>263.608</v>
      </c>
      <c r="DW6" s="15">
        <v>36.003</v>
      </c>
      <c r="DX6" s="15">
        <v>39.258999999999993</v>
      </c>
      <c r="DY6" s="15">
        <v>31.384056218009757</v>
      </c>
      <c r="DZ6" s="15">
        <v>4.1287417405546973</v>
      </c>
      <c r="EA6" s="15">
        <v>15.092780555555553</v>
      </c>
      <c r="EB6" s="15">
        <v>1.0169999999999999</v>
      </c>
    </row>
    <row r="7" spans="1:132">
      <c r="A7" s="12" t="s">
        <v>112</v>
      </c>
      <c r="B7" s="15">
        <v>5.4925192396313367</v>
      </c>
      <c r="C7" s="15">
        <v>121.48033126293994</v>
      </c>
      <c r="D7" s="15">
        <v>32.08200266072064</v>
      </c>
      <c r="E7" s="15">
        <v>249.35757656628826</v>
      </c>
      <c r="F7" s="15">
        <v>17.744269548088976</v>
      </c>
      <c r="G7" s="15">
        <v>19.912581000122266</v>
      </c>
      <c r="H7" s="15">
        <v>7.4856646394439608</v>
      </c>
      <c r="I7" s="15">
        <v>0.4701753241097642</v>
      </c>
      <c r="J7" s="15">
        <v>99.042284388294448</v>
      </c>
      <c r="K7" s="15">
        <v>23.903473694353437</v>
      </c>
      <c r="L7" s="15">
        <v>250.67670635782613</v>
      </c>
      <c r="M7" s="15">
        <v>32.205914451988363</v>
      </c>
      <c r="N7" s="15">
        <v>51.211897499999999</v>
      </c>
      <c r="O7" s="15">
        <v>3.7360899510284176</v>
      </c>
      <c r="P7" s="15">
        <v>565.21406301027764</v>
      </c>
      <c r="Q7" s="15">
        <v>4.9631370000000015</v>
      </c>
      <c r="R7" s="15">
        <v>78.262535816618907</v>
      </c>
      <c r="S7" s="15">
        <v>91.023825982764194</v>
      </c>
      <c r="T7" s="15">
        <v>5.2544825000000008</v>
      </c>
      <c r="U7" s="15">
        <v>2.4591476654386328</v>
      </c>
      <c r="V7" s="15">
        <v>4.4498635841213456</v>
      </c>
      <c r="W7" s="15">
        <v>10.362908348052191</v>
      </c>
      <c r="X7" s="15">
        <v>43.304067536454333</v>
      </c>
      <c r="Y7" s="15">
        <v>38.160842105263171</v>
      </c>
      <c r="Z7" s="15">
        <v>44.353599999999993</v>
      </c>
      <c r="AA7" s="15">
        <v>60.778521105914393</v>
      </c>
      <c r="AB7" s="15">
        <v>94.327719437398599</v>
      </c>
      <c r="AC7" s="15">
        <v>92.44210629104316</v>
      </c>
      <c r="AD7" s="15">
        <v>30.753852736540534</v>
      </c>
      <c r="AE7" s="15">
        <v>5.6083168316831689</v>
      </c>
      <c r="AF7" s="15">
        <v>24.830833333333334</v>
      </c>
      <c r="AG7" s="15">
        <v>6.3055395000000019</v>
      </c>
      <c r="AI7" s="15">
        <v>53.475488593078346</v>
      </c>
      <c r="AJ7" s="15">
        <v>310.73859033216314</v>
      </c>
      <c r="AK7" s="15">
        <v>81.70361633157826</v>
      </c>
      <c r="AL7" s="15">
        <v>2321.3794801493918</v>
      </c>
      <c r="AM7" s="15">
        <v>39.058388983276622</v>
      </c>
      <c r="AN7" s="15">
        <v>59.913273831356726</v>
      </c>
      <c r="AO7" s="15">
        <v>44.523523651275987</v>
      </c>
      <c r="AP7" s="15">
        <v>0.23805339716728571</v>
      </c>
      <c r="AQ7" s="15">
        <v>210.31429676421297</v>
      </c>
      <c r="AR7" s="15">
        <v>67.088692426286372</v>
      </c>
      <c r="AS7" s="15">
        <v>407.72734001634979</v>
      </c>
      <c r="AT7" s="15">
        <v>50.908974975751704</v>
      </c>
      <c r="AU7" s="15">
        <v>120.36515250000001</v>
      </c>
      <c r="AV7" s="15">
        <v>0.1872083596514546</v>
      </c>
      <c r="AW7" s="15">
        <v>666.92121121890318</v>
      </c>
      <c r="AX7" s="15">
        <v>18.554060623945151</v>
      </c>
      <c r="AY7" s="15">
        <v>95.654210442534222</v>
      </c>
      <c r="AZ7" s="15">
        <v>112.54509424397436</v>
      </c>
      <c r="BA7" s="15">
        <v>9.1847272036520149</v>
      </c>
      <c r="BB7" s="15">
        <v>0.56356741832375246</v>
      </c>
      <c r="BC7" s="15">
        <v>3.992376665049242</v>
      </c>
      <c r="BD7" s="15">
        <v>9.8442057614559566</v>
      </c>
      <c r="BE7" s="15">
        <v>84.846354566385259</v>
      </c>
      <c r="BF7" s="15">
        <v>261.03196491228067</v>
      </c>
      <c r="BG7" s="15">
        <v>89.135466666666659</v>
      </c>
      <c r="BH7" s="15">
        <v>111.79089455923273</v>
      </c>
      <c r="BI7" s="15">
        <v>77.923381191532201</v>
      </c>
      <c r="BJ7" s="15">
        <v>156.22727827551691</v>
      </c>
      <c r="BK7" s="15">
        <v>87.485261747962952</v>
      </c>
      <c r="BL7" s="15">
        <v>20.788034278608205</v>
      </c>
      <c r="BM7" s="15">
        <v>7.0267889092343498</v>
      </c>
      <c r="BN7" s="15">
        <v>38.545984327683563</v>
      </c>
      <c r="BP7" s="15">
        <v>109.92000112011075</v>
      </c>
      <c r="BQ7" s="15">
        <v>640.17238275272302</v>
      </c>
      <c r="BR7" s="15">
        <v>17.084676497592238</v>
      </c>
      <c r="BS7" s="15">
        <v>589.13381935005566</v>
      </c>
      <c r="BT7" s="15">
        <v>55.294468053511302</v>
      </c>
      <c r="BU7" s="15">
        <v>36.253820760484167</v>
      </c>
      <c r="BV7" s="15">
        <v>93.902172024326674</v>
      </c>
      <c r="BW7" s="15">
        <v>8.3487935508806821</v>
      </c>
      <c r="BX7" s="15">
        <v>46.237334020884369</v>
      </c>
      <c r="BY7" s="15">
        <v>69.376035845056848</v>
      </c>
      <c r="BZ7" s="15">
        <v>634.60991134348717</v>
      </c>
      <c r="CA7" s="15">
        <v>126.20492531522794</v>
      </c>
      <c r="CB7" s="15">
        <v>122.72763750000001</v>
      </c>
      <c r="CC7" s="15">
        <v>10.010323577850372</v>
      </c>
      <c r="CD7" s="15">
        <v>172.40045144558641</v>
      </c>
      <c r="CE7" s="15">
        <v>37.816832504145935</v>
      </c>
      <c r="CF7" s="15">
        <v>60.392656266581767</v>
      </c>
      <c r="CG7" s="15">
        <v>170.2821328171805</v>
      </c>
      <c r="CH7" s="15">
        <v>36.295162162162143</v>
      </c>
      <c r="CI7" s="15">
        <v>67.977026031022817</v>
      </c>
      <c r="CJ7" s="15">
        <v>30.026909851995804</v>
      </c>
      <c r="CK7" s="15">
        <v>68.08148693247702</v>
      </c>
      <c r="CL7" s="15">
        <v>143.14627782041441</v>
      </c>
      <c r="CM7" s="15">
        <v>133.08070175438598</v>
      </c>
      <c r="CN7" s="15">
        <v>132.63653333333332</v>
      </c>
      <c r="CO7" s="15">
        <v>119.96566218696346</v>
      </c>
      <c r="CP7" s="15">
        <v>89.557075471698099</v>
      </c>
      <c r="CQ7" s="15">
        <v>44.592974147401314</v>
      </c>
      <c r="CR7" s="15">
        <v>273.05577259366754</v>
      </c>
      <c r="CS7" s="15">
        <v>15.928218895544553</v>
      </c>
      <c r="CT7" s="15">
        <v>7.7311805555555555</v>
      </c>
      <c r="CU7" s="15">
        <v>20.293789644420652</v>
      </c>
      <c r="CV7" s="37"/>
      <c r="CW7" s="15">
        <v>13.972999999999999</v>
      </c>
      <c r="CX7" s="15">
        <v>171.39699999999999</v>
      </c>
      <c r="CY7" s="15">
        <v>43.760000000000005</v>
      </c>
      <c r="CZ7" s="15">
        <v>554.399</v>
      </c>
      <c r="DA7" s="15">
        <v>3.2369999999999997</v>
      </c>
      <c r="DB7" s="15">
        <v>30.328610875554869</v>
      </c>
      <c r="DC7" s="15">
        <v>2.2290000000000001</v>
      </c>
      <c r="DD7" s="15">
        <v>0.17700000000000002</v>
      </c>
      <c r="DE7" s="15">
        <v>157.67900000000003</v>
      </c>
      <c r="DF7" s="15">
        <v>16.434765850838311</v>
      </c>
      <c r="DG7" s="15">
        <v>33.004000000000005</v>
      </c>
      <c r="DH7" s="15">
        <v>18.762</v>
      </c>
      <c r="DI7" s="15">
        <v>14.307</v>
      </c>
      <c r="DJ7" s="15">
        <v>0.123</v>
      </c>
      <c r="DK7" s="15">
        <v>532.07357054239014</v>
      </c>
      <c r="DL7" s="15">
        <v>2.681</v>
      </c>
      <c r="DM7" s="15">
        <v>58.848000000000013</v>
      </c>
      <c r="DN7" s="15">
        <v>9.0649999999999995</v>
      </c>
      <c r="DO7" s="15">
        <v>0.44</v>
      </c>
      <c r="DP7" s="15">
        <v>1.5049999999999999</v>
      </c>
      <c r="DQ7" s="15">
        <v>3.1132499999999994</v>
      </c>
      <c r="DR7" s="15">
        <v>11.556999999999999</v>
      </c>
      <c r="DS7" s="15">
        <v>34.639451775268654</v>
      </c>
      <c r="DT7" s="15">
        <v>49.006</v>
      </c>
      <c r="DU7" s="15">
        <v>13.607999999999999</v>
      </c>
      <c r="DV7" s="15">
        <v>275.42500000000001</v>
      </c>
      <c r="DW7" s="15">
        <v>38.076999999999998</v>
      </c>
      <c r="DX7" s="15">
        <v>44.545000000000002</v>
      </c>
      <c r="DY7" s="15">
        <v>35.982516742329246</v>
      </c>
      <c r="DZ7" s="15">
        <v>4.7645184769978828</v>
      </c>
      <c r="EA7" s="15">
        <v>17.148061111111112</v>
      </c>
      <c r="EB7" s="15">
        <v>1.0300000000000002</v>
      </c>
    </row>
    <row r="8" spans="1:132">
      <c r="A8" s="12" t="s">
        <v>113</v>
      </c>
      <c r="B8" s="15">
        <v>6.0842430632630409</v>
      </c>
      <c r="C8" s="15">
        <v>125.161731401957</v>
      </c>
      <c r="D8" s="15">
        <v>35.058777542249274</v>
      </c>
      <c r="E8" s="15">
        <v>255.52285840641073</v>
      </c>
      <c r="F8" s="15">
        <v>19.1551466145993</v>
      </c>
      <c r="G8" s="15">
        <v>21.488490320481532</v>
      </c>
      <c r="H8" s="15">
        <v>7.9563699825479928</v>
      </c>
      <c r="I8" s="15">
        <v>0.50265676465102394</v>
      </c>
      <c r="J8" s="15">
        <v>100.02798555584214</v>
      </c>
      <c r="K8" s="15">
        <v>24.830325873209105</v>
      </c>
      <c r="L8" s="15">
        <v>255.91819992922956</v>
      </c>
      <c r="M8" s="15">
        <v>35.226818616480159</v>
      </c>
      <c r="N8" s="15">
        <v>52.555666799999997</v>
      </c>
      <c r="O8" s="15">
        <v>3.81614900878759</v>
      </c>
      <c r="P8" s="15">
        <v>601.3642655199684</v>
      </c>
      <c r="Q8" s="15">
        <v>4.8250500000000001</v>
      </c>
      <c r="R8" s="15">
        <v>80.708809523809535</v>
      </c>
      <c r="S8" s="15">
        <v>97.233175909516888</v>
      </c>
      <c r="T8" s="15">
        <v>5.6046270000000007</v>
      </c>
      <c r="U8" s="15">
        <v>2.6222978425684125</v>
      </c>
      <c r="V8" s="15">
        <v>4.658366115908966</v>
      </c>
      <c r="W8" s="15">
        <v>10.378065157074703</v>
      </c>
      <c r="X8" s="15">
        <v>45.557906356360967</v>
      </c>
      <c r="Y8" s="15">
        <v>46.042876997915208</v>
      </c>
      <c r="Z8" s="15">
        <v>46.024799999999992</v>
      </c>
      <c r="AA8" s="15">
        <v>62.252133157072471</v>
      </c>
      <c r="AB8" s="15">
        <v>99.497470195370951</v>
      </c>
      <c r="AC8" s="15">
        <v>95.509675846941263</v>
      </c>
      <c r="AD8" s="15">
        <v>35.875643454039</v>
      </c>
      <c r="AE8" s="15">
        <v>7.0611881188118799</v>
      </c>
      <c r="AF8" s="15">
        <v>27.338333333333335</v>
      </c>
      <c r="AG8" s="15">
        <v>6.6521699999999999</v>
      </c>
      <c r="AI8" s="15">
        <v>52.352030717017755</v>
      </c>
      <c r="AJ8" s="15">
        <v>305.1160107678503</v>
      </c>
      <c r="AK8" s="15">
        <v>85.375863946636585</v>
      </c>
      <c r="AL8" s="15">
        <v>2378.7748035643726</v>
      </c>
      <c r="AM8" s="15">
        <v>39.507078127325748</v>
      </c>
      <c r="AN8" s="15">
        <v>59.143972669594923</v>
      </c>
      <c r="AO8" s="15">
        <v>45.764505629385539</v>
      </c>
      <c r="AP8" s="15">
        <v>0.34090683731779331</v>
      </c>
      <c r="AQ8" s="15">
        <v>216.83853494970339</v>
      </c>
      <c r="AR8" s="15">
        <v>67.984633392639765</v>
      </c>
      <c r="AS8" s="15">
        <v>416.25266437788247</v>
      </c>
      <c r="AT8" s="15">
        <v>51.982833062054944</v>
      </c>
      <c r="AU8" s="15">
        <v>121.37157720000002</v>
      </c>
      <c r="AV8" s="15">
        <v>0.19369996027753811</v>
      </c>
      <c r="AW8" s="15">
        <v>693.56961249505741</v>
      </c>
      <c r="AX8" s="15">
        <v>18.627202584908204</v>
      </c>
      <c r="AY8" s="15">
        <v>98.644100529100513</v>
      </c>
      <c r="AZ8" s="15">
        <v>115.94059957133712</v>
      </c>
      <c r="BA8" s="15">
        <v>9.7044228722500687</v>
      </c>
      <c r="BB8" s="15">
        <v>0.55006419683650898</v>
      </c>
      <c r="BC8" s="15">
        <v>4.1326684289300015</v>
      </c>
      <c r="BD8" s="15">
        <v>9.9765110356358502</v>
      </c>
      <c r="BE8" s="15">
        <v>85.98902278232606</v>
      </c>
      <c r="BF8" s="15">
        <v>311.66549687282833</v>
      </c>
      <c r="BG8" s="15">
        <v>96.283466666666655</v>
      </c>
      <c r="BH8" s="15">
        <v>119.2122341064776</v>
      </c>
      <c r="BI8" s="15">
        <v>82.194071306605338</v>
      </c>
      <c r="BJ8" s="15">
        <v>156.64959785522788</v>
      </c>
      <c r="BK8" s="15">
        <v>112.23832200557104</v>
      </c>
      <c r="BL8" s="15">
        <v>23.153238964574335</v>
      </c>
      <c r="BM8" s="15">
        <v>7.4573885484779572</v>
      </c>
      <c r="BN8" s="15">
        <v>39.870984989677332</v>
      </c>
      <c r="BP8" s="15">
        <v>160.05450212900985</v>
      </c>
      <c r="BQ8" s="15">
        <v>621.12036918343802</v>
      </c>
      <c r="BR8" s="15">
        <v>16.593459870480931</v>
      </c>
      <c r="BS8" s="15">
        <v>611.77588620847735</v>
      </c>
      <c r="BT8" s="15">
        <v>58.390679969530105</v>
      </c>
      <c r="BU8" s="15">
        <v>36.655116316902543</v>
      </c>
      <c r="BV8" s="15">
        <v>97.099825479930175</v>
      </c>
      <c r="BW8" s="15">
        <v>8.3384683098591541</v>
      </c>
      <c r="BX8" s="15">
        <v>42.056358008769664</v>
      </c>
      <c r="BY8" s="15">
        <v>65.073696038954949</v>
      </c>
      <c r="BZ8" s="15">
        <v>633.75668478863861</v>
      </c>
      <c r="CA8" s="15">
        <v>132.71591668362157</v>
      </c>
      <c r="CB8" s="15">
        <v>122.563788</v>
      </c>
      <c r="CC8" s="15">
        <v>10.275457045338344</v>
      </c>
      <c r="CD8" s="15">
        <v>178.12742586002372</v>
      </c>
      <c r="CE8" s="15">
        <v>38.464013266998336</v>
      </c>
      <c r="CF8" s="15">
        <v>60.494708994709001</v>
      </c>
      <c r="CG8" s="15">
        <v>173.62581998014423</v>
      </c>
      <c r="CH8" s="15">
        <v>32.697449612403098</v>
      </c>
      <c r="CI8" s="15">
        <v>69.035247670508738</v>
      </c>
      <c r="CJ8" s="15">
        <v>28.795275590551185</v>
      </c>
      <c r="CK8" s="15">
        <v>72.115608570297923</v>
      </c>
      <c r="CL8" s="15">
        <v>145.40612639131638</v>
      </c>
      <c r="CM8" s="15">
        <v>123.51980542043086</v>
      </c>
      <c r="CN8" s="15">
        <v>122.57253333333331</v>
      </c>
      <c r="CO8" s="15">
        <v>120.18146857348876</v>
      </c>
      <c r="CP8" s="15">
        <v>91.578023715415</v>
      </c>
      <c r="CQ8" s="15">
        <v>45.265586156470881</v>
      </c>
      <c r="CR8" s="15">
        <v>272.16044568245127</v>
      </c>
      <c r="CS8" s="15">
        <v>15.493373388118812</v>
      </c>
      <c r="CT8" s="15">
        <v>8.2574999999999985</v>
      </c>
      <c r="CU8" s="15">
        <v>20.925362264150944</v>
      </c>
      <c r="CV8" s="37"/>
      <c r="CW8" s="15">
        <v>13.403</v>
      </c>
      <c r="CX8" s="15">
        <v>179.87399999999997</v>
      </c>
      <c r="CY8" s="15">
        <v>45.067999999999991</v>
      </c>
      <c r="CZ8" s="15">
        <v>608.06100000000004</v>
      </c>
      <c r="DA8" s="15">
        <v>3.4969999999999994</v>
      </c>
      <c r="DB8" s="15">
        <v>32.663820213493892</v>
      </c>
      <c r="DC8" s="15">
        <v>2.548</v>
      </c>
      <c r="DD8" s="15">
        <v>0.18600000000000003</v>
      </c>
      <c r="DE8" s="15">
        <v>174.11299999999997</v>
      </c>
      <c r="DF8" s="15">
        <v>17.304054686768421</v>
      </c>
      <c r="DG8" s="15">
        <v>33.366865971000003</v>
      </c>
      <c r="DH8" s="15">
        <v>21.970999999999997</v>
      </c>
      <c r="DI8" s="15">
        <v>16.143999999999998</v>
      </c>
      <c r="DJ8" s="15">
        <v>0.13</v>
      </c>
      <c r="DK8" s="15">
        <v>555.99829333198852</v>
      </c>
      <c r="DL8" s="15">
        <v>2.5700000000000003</v>
      </c>
      <c r="DM8" s="15">
        <v>51.95</v>
      </c>
      <c r="DN8" s="15">
        <v>83.018999999999991</v>
      </c>
      <c r="DO8" s="15">
        <v>0.52200000000000013</v>
      </c>
      <c r="DP8" s="15">
        <v>1.5670000000000002</v>
      </c>
      <c r="DQ8" s="15">
        <v>3.419</v>
      </c>
      <c r="DR8" s="15">
        <v>13.509</v>
      </c>
      <c r="DS8" s="15">
        <v>36.888828586045982</v>
      </c>
      <c r="DT8" s="15">
        <v>58.098000000000006</v>
      </c>
      <c r="DU8" s="15">
        <v>15.207000000000001</v>
      </c>
      <c r="DV8" s="15">
        <v>286.87400000000002</v>
      </c>
      <c r="DW8" s="15">
        <v>43.184999999999995</v>
      </c>
      <c r="DX8" s="15">
        <v>44.314</v>
      </c>
      <c r="DY8" s="15">
        <v>41.027247039836126</v>
      </c>
      <c r="DZ8" s="15">
        <v>7.0011581935270533</v>
      </c>
      <c r="EA8" s="15">
        <v>20.059141666666665</v>
      </c>
      <c r="EB8" s="15">
        <v>1.2070000000000001</v>
      </c>
    </row>
    <row r="9" spans="1:132">
      <c r="A9" s="12" t="s">
        <v>114</v>
      </c>
      <c r="B9" s="15">
        <v>6.4551332247556994</v>
      </c>
      <c r="C9" s="15">
        <v>138.46316758747699</v>
      </c>
      <c r="D9" s="15">
        <v>35.602408565472793</v>
      </c>
      <c r="E9" s="15">
        <v>277.43216643827083</v>
      </c>
      <c r="F9" s="15">
        <v>19.481015118035966</v>
      </c>
      <c r="G9" s="15">
        <v>23.085340557930831</v>
      </c>
      <c r="H9" s="15">
        <v>8.6996071584460939</v>
      </c>
      <c r="I9" s="15">
        <v>0.56496194825750545</v>
      </c>
      <c r="J9" s="15">
        <v>98.356185567010328</v>
      </c>
      <c r="K9" s="15">
        <v>25.367700729927009</v>
      </c>
      <c r="L9" s="15">
        <v>290.76396038546943</v>
      </c>
      <c r="M9" s="15">
        <v>38.775765730027558</v>
      </c>
      <c r="N9" s="15">
        <v>52.042598399999989</v>
      </c>
      <c r="O9" s="15">
        <v>4.2440658768797759</v>
      </c>
      <c r="P9" s="15">
        <v>635.31009571840252</v>
      </c>
      <c r="Q9" s="15">
        <v>5.0630694999999992</v>
      </c>
      <c r="R9" s="15">
        <v>84.750678241996766</v>
      </c>
      <c r="S9" s="15">
        <v>101.82841749611909</v>
      </c>
      <c r="T9" s="15">
        <v>6.054410250000001</v>
      </c>
      <c r="U9" s="15">
        <v>2.9001441556166188</v>
      </c>
      <c r="V9" s="15">
        <v>4.9090104059878499</v>
      </c>
      <c r="W9" s="15">
        <v>11.057531066817678</v>
      </c>
      <c r="X9" s="15">
        <v>47.805238373703496</v>
      </c>
      <c r="Y9" s="15">
        <v>52.464733429394812</v>
      </c>
      <c r="Z9" s="15">
        <v>47.704000000000001</v>
      </c>
      <c r="AA9" s="15">
        <v>63.752085521843917</v>
      </c>
      <c r="AB9" s="15">
        <v>108.43409246769488</v>
      </c>
      <c r="AC9" s="15">
        <v>103.2989998968966</v>
      </c>
      <c r="AD9" s="15">
        <v>40.476964226011368</v>
      </c>
      <c r="AE9" s="15">
        <v>8.1876633663366327</v>
      </c>
      <c r="AF9" s="15">
        <v>38.150277777777781</v>
      </c>
      <c r="AG9" s="15">
        <v>7.2014054999999999</v>
      </c>
      <c r="AI9" s="15">
        <v>52.636638183960905</v>
      </c>
      <c r="AJ9" s="15">
        <v>339.0382136279926</v>
      </c>
      <c r="AK9" s="15">
        <v>85.655946560545743</v>
      </c>
      <c r="AL9" s="15">
        <v>2547.9393297620531</v>
      </c>
      <c r="AM9" s="15">
        <v>40.1715901448921</v>
      </c>
      <c r="AN9" s="15">
        <v>64.650171443085128</v>
      </c>
      <c r="AO9" s="15">
        <v>45.155073980124612</v>
      </c>
      <c r="AP9" s="15">
        <v>0.35801091756506431</v>
      </c>
      <c r="AQ9" s="15">
        <v>222.20824742268042</v>
      </c>
      <c r="AR9" s="15">
        <v>67.209096715328471</v>
      </c>
      <c r="AS9" s="15">
        <v>472.9295268917416</v>
      </c>
      <c r="AT9" s="15">
        <v>52.68969818181818</v>
      </c>
      <c r="AU9" s="15">
        <v>123.73645760000001</v>
      </c>
      <c r="AV9" s="15">
        <v>4.2186985914779784</v>
      </c>
      <c r="AW9" s="15">
        <v>741.05446788801976</v>
      </c>
      <c r="AX9" s="15">
        <v>18.741010901377237</v>
      </c>
      <c r="AY9" s="15">
        <v>98.943298969072174</v>
      </c>
      <c r="AZ9" s="15">
        <v>114.7861382522144</v>
      </c>
      <c r="BA9" s="15">
        <v>10.371146840515756</v>
      </c>
      <c r="BB9" s="15">
        <v>0.70005134751241693</v>
      </c>
      <c r="BC9" s="15">
        <v>4.7535081773785013</v>
      </c>
      <c r="BD9" s="15">
        <v>9.9603335897667105</v>
      </c>
      <c r="BE9" s="15">
        <v>88.337385737588875</v>
      </c>
      <c r="BF9" s="15">
        <v>336.46368876080692</v>
      </c>
      <c r="BG9" s="15">
        <v>98.670133333333311</v>
      </c>
      <c r="BH9" s="15">
        <v>125.48662176357907</v>
      </c>
      <c r="BI9" s="15">
        <v>89.576544115705602</v>
      </c>
      <c r="BJ9" s="15">
        <v>167.32753376636768</v>
      </c>
      <c r="BK9" s="15">
        <v>123.91741000780118</v>
      </c>
      <c r="BL9" s="15">
        <v>25.071925544535794</v>
      </c>
      <c r="BM9" s="15">
        <v>11.793146526744877</v>
      </c>
      <c r="BN9" s="15">
        <v>41.617332219184917</v>
      </c>
      <c r="BP9" s="15">
        <v>158.26924648258543</v>
      </c>
      <c r="BQ9" s="15">
        <v>686.28360957642724</v>
      </c>
      <c r="BR9" s="15">
        <v>15.677132840629142</v>
      </c>
      <c r="BS9" s="15">
        <v>636.20891989535312</v>
      </c>
      <c r="BT9" s="15">
        <v>59.872787971947339</v>
      </c>
      <c r="BU9" s="15">
        <v>38.673877153621476</v>
      </c>
      <c r="BV9" s="15">
        <v>97.216106503710165</v>
      </c>
      <c r="BW9" s="15">
        <v>7.5864814408082593</v>
      </c>
      <c r="BX9" s="15">
        <v>41.693556701030928</v>
      </c>
      <c r="BY9" s="15">
        <v>69.343567518248179</v>
      </c>
      <c r="BZ9" s="15">
        <v>654.72480663602744</v>
      </c>
      <c r="CA9" s="15">
        <v>143.45271382920109</v>
      </c>
      <c r="CB9" s="15">
        <v>119.69158720000001</v>
      </c>
      <c r="CC9" s="15">
        <v>10.517572907390917</v>
      </c>
      <c r="CD9" s="15">
        <v>207.22228180321116</v>
      </c>
      <c r="CE9" s="15">
        <v>38.939373134328356</v>
      </c>
      <c r="CF9" s="15">
        <v>62.996201844818238</v>
      </c>
      <c r="CG9" s="15">
        <v>174.17350013697376</v>
      </c>
      <c r="CH9" s="15">
        <v>29.857351825555835</v>
      </c>
      <c r="CI9" s="15">
        <v>70.276963821423621</v>
      </c>
      <c r="CJ9" s="15">
        <v>29.50089338892198</v>
      </c>
      <c r="CK9" s="15">
        <v>74.228633686919892</v>
      </c>
      <c r="CL9" s="15">
        <v>154.68837524237483</v>
      </c>
      <c r="CM9" s="15">
        <v>124.8306916426513</v>
      </c>
      <c r="CN9" s="15">
        <v>116.2376</v>
      </c>
      <c r="CO9" s="15">
        <v>124.83223135388988</v>
      </c>
      <c r="CP9" s="15">
        <v>90.720547945205496</v>
      </c>
      <c r="CQ9" s="15">
        <v>49.378286421280542</v>
      </c>
      <c r="CR9" s="15">
        <v>273.42843344849365</v>
      </c>
      <c r="CS9" s="15">
        <v>15.465256400000001</v>
      </c>
      <c r="CT9" s="15">
        <v>9.0547916666666666</v>
      </c>
      <c r="CU9" s="15">
        <v>22.085867188236403</v>
      </c>
      <c r="CV9" s="37"/>
      <c r="CW9" s="15">
        <v>13.949999999999998</v>
      </c>
      <c r="CX9" s="15">
        <v>200.822</v>
      </c>
      <c r="CY9" s="15">
        <v>45.492000000000004</v>
      </c>
      <c r="CZ9" s="15">
        <v>719.23500000000013</v>
      </c>
      <c r="DA9" s="15">
        <v>3.9790000000000005</v>
      </c>
      <c r="DB9" s="15">
        <v>31.355666326483245</v>
      </c>
      <c r="DC9" s="15">
        <v>2.1630000000000003</v>
      </c>
      <c r="DD9" s="15">
        <v>0.28699999999999998</v>
      </c>
      <c r="DE9" s="15">
        <v>164.38900000000001</v>
      </c>
      <c r="DF9" s="15">
        <v>18.649635036496345</v>
      </c>
      <c r="DG9" s="15">
        <v>33.656865970999995</v>
      </c>
      <c r="DH9" s="15">
        <v>30.052999999999997</v>
      </c>
      <c r="DI9" s="15">
        <v>15.146000000000001</v>
      </c>
      <c r="DJ9" s="15">
        <v>0.13</v>
      </c>
      <c r="DK9" s="15">
        <v>590.51081408612504</v>
      </c>
      <c r="DL9" s="15">
        <v>2.629</v>
      </c>
      <c r="DM9" s="15">
        <v>61.188000000000002</v>
      </c>
      <c r="DN9" s="15">
        <v>84.823999999999998</v>
      </c>
      <c r="DO9" s="15">
        <v>0.61599999999999999</v>
      </c>
      <c r="DP9" s="15">
        <v>1.8279999999999996</v>
      </c>
      <c r="DQ9" s="15">
        <v>3.2297499999999997</v>
      </c>
      <c r="DR9" s="15">
        <v>12.914000000000001</v>
      </c>
      <c r="DS9" s="15">
        <v>37.069539619469957</v>
      </c>
      <c r="DT9" s="15">
        <v>73.899000000000015</v>
      </c>
      <c r="DU9" s="15">
        <v>14.879000000000003</v>
      </c>
      <c r="DV9" s="15">
        <v>273.37100000000004</v>
      </c>
      <c r="DW9" s="15">
        <v>46.901000000000003</v>
      </c>
      <c r="DX9" s="15">
        <v>51.118000000000002</v>
      </c>
      <c r="DY9" s="15">
        <v>46.365009899255213</v>
      </c>
      <c r="DZ9" s="15">
        <v>7.8134867033388167</v>
      </c>
      <c r="EA9" s="15">
        <v>21.788774999999998</v>
      </c>
      <c r="EB9" s="15">
        <v>1.2340000000000002</v>
      </c>
    </row>
    <row r="10" spans="1:132">
      <c r="A10" s="12" t="s">
        <v>115</v>
      </c>
      <c r="B10" s="15">
        <v>7.1275377850162851</v>
      </c>
      <c r="C10" s="15">
        <v>145.70081796755858</v>
      </c>
      <c r="D10" s="15">
        <v>35.731371617547644</v>
      </c>
      <c r="E10" s="15">
        <v>273.88388613737555</v>
      </c>
      <c r="F10" s="15">
        <v>18.359848772558788</v>
      </c>
      <c r="G10" s="15">
        <v>25.925132735466022</v>
      </c>
      <c r="H10" s="15">
        <v>9.2839807944129191</v>
      </c>
      <c r="I10" s="15">
        <v>0.64120640146096464</v>
      </c>
      <c r="J10" s="15">
        <v>98.470580661774179</v>
      </c>
      <c r="K10" s="15">
        <v>27.497132293263597</v>
      </c>
      <c r="L10" s="15">
        <v>286.15876732475459</v>
      </c>
      <c r="M10" s="15">
        <v>38.939486021505374</v>
      </c>
      <c r="N10" s="15">
        <v>55.345602400000004</v>
      </c>
      <c r="O10" s="15">
        <v>4.6719827449719622</v>
      </c>
      <c r="P10" s="15">
        <v>671.07289914638</v>
      </c>
      <c r="Q10" s="15">
        <v>5.3010889999999993</v>
      </c>
      <c r="R10" s="15">
        <v>86.729795918367358</v>
      </c>
      <c r="S10" s="15">
        <v>101.80428698024973</v>
      </c>
      <c r="T10" s="15">
        <v>6.5041935000000022</v>
      </c>
      <c r="U10" s="15">
        <v>3.1779904686648259</v>
      </c>
      <c r="V10" s="15">
        <v>5.159654696066732</v>
      </c>
      <c r="W10" s="15">
        <v>11.736996976560659</v>
      </c>
      <c r="X10" s="15">
        <v>53.28136786522505</v>
      </c>
      <c r="Y10" s="15">
        <v>63.859121122599703</v>
      </c>
      <c r="Z10" s="15">
        <v>48.991466666666668</v>
      </c>
      <c r="AA10" s="15">
        <v>65.074871020510898</v>
      </c>
      <c r="AB10" s="15">
        <v>98.20974016022889</v>
      </c>
      <c r="AC10" s="15">
        <v>105.00371864033939</v>
      </c>
      <c r="AD10" s="15">
        <v>40.30970903998756</v>
      </c>
      <c r="AE10" s="15">
        <v>10.236613861386141</v>
      </c>
      <c r="AF10" s="15">
        <v>29.935833333333335</v>
      </c>
      <c r="AG10" s="15">
        <v>7.7506409999999999</v>
      </c>
      <c r="AI10" s="15">
        <v>53.337300267420183</v>
      </c>
      <c r="AJ10" s="15">
        <v>354.54226165719308</v>
      </c>
      <c r="AK10" s="15">
        <v>85.793670862947877</v>
      </c>
      <c r="AL10" s="15">
        <v>2701.5920006003303</v>
      </c>
      <c r="AM10" s="15">
        <v>36.765573540134888</v>
      </c>
      <c r="AN10" s="15">
        <v>69.694998438406287</v>
      </c>
      <c r="AO10" s="15">
        <v>46.084729752780767</v>
      </c>
      <c r="AP10" s="15">
        <v>0.33435108019788623</v>
      </c>
      <c r="AQ10" s="15">
        <v>231.04879618900475</v>
      </c>
      <c r="AR10" s="15">
        <v>72.482947064658674</v>
      </c>
      <c r="AS10" s="15">
        <v>465.43914956794367</v>
      </c>
      <c r="AT10" s="15">
        <v>55.463248709677423</v>
      </c>
      <c r="AU10" s="15">
        <v>130.8720524</v>
      </c>
      <c r="AV10" s="15">
        <v>4.3269343251052099</v>
      </c>
      <c r="AW10" s="15">
        <v>792.33786173464011</v>
      </c>
      <c r="AX10" s="15">
        <v>18.854819217846263</v>
      </c>
      <c r="AY10" s="15">
        <v>101.11265306122449</v>
      </c>
      <c r="AZ10" s="15">
        <v>116.99946478551941</v>
      </c>
      <c r="BA10" s="15">
        <v>10.98442569748801</v>
      </c>
      <c r="BB10" s="15">
        <v>0.77865774883225114</v>
      </c>
      <c r="BC10" s="15">
        <v>5.5289233412435213</v>
      </c>
      <c r="BD10" s="15">
        <v>9.8092720933663422</v>
      </c>
      <c r="BE10" s="15">
        <v>94.448705054060852</v>
      </c>
      <c r="BF10" s="15">
        <v>367.55188330871493</v>
      </c>
      <c r="BG10" s="15">
        <v>101.53519999999999</v>
      </c>
      <c r="BH10" s="15">
        <v>131.53013715867624</v>
      </c>
      <c r="BI10" s="15">
        <v>81.130287733773883</v>
      </c>
      <c r="BJ10" s="15">
        <v>174.95181480123603</v>
      </c>
      <c r="BK10" s="15">
        <v>124.75779181577718</v>
      </c>
      <c r="BL10" s="15">
        <v>27.662141834019369</v>
      </c>
      <c r="BM10" s="15">
        <v>12.56594547809201</v>
      </c>
      <c r="BN10" s="15">
        <v>43.333397463510302</v>
      </c>
      <c r="BP10" s="15">
        <v>161.83403819207319</v>
      </c>
      <c r="BQ10" s="15">
        <v>677.32381348491151</v>
      </c>
      <c r="BR10" s="15">
        <v>14.505103140815992</v>
      </c>
      <c r="BS10" s="15">
        <v>659.87755765671125</v>
      </c>
      <c r="BT10" s="15">
        <v>54.331787005529556</v>
      </c>
      <c r="BU10" s="15">
        <v>41.495872930888325</v>
      </c>
      <c r="BV10" s="15">
        <v>97.290004364906139</v>
      </c>
      <c r="BW10" s="15">
        <v>6.9316666666666666</v>
      </c>
      <c r="BX10" s="15">
        <v>41.42358697051629</v>
      </c>
      <c r="BY10" s="15">
        <v>69.879475155559561</v>
      </c>
      <c r="BZ10" s="15">
        <v>649.2207442768796</v>
      </c>
      <c r="CA10" s="15">
        <v>139.68487053763442</v>
      </c>
      <c r="CB10" s="15">
        <v>124.04556479999998</v>
      </c>
      <c r="CC10" s="15">
        <v>10.398402815376288</v>
      </c>
      <c r="CD10" s="15">
        <v>224.79959532089794</v>
      </c>
      <c r="CE10" s="15">
        <v>39.414733001658362</v>
      </c>
      <c r="CF10" s="15">
        <v>65.357551020408167</v>
      </c>
      <c r="CG10" s="15">
        <v>177.31541680924431</v>
      </c>
      <c r="CH10" s="15">
        <v>26.912692684696633</v>
      </c>
      <c r="CI10" s="15">
        <v>71.473415702142873</v>
      </c>
      <c r="CJ10" s="15">
        <v>30.482748044778418</v>
      </c>
      <c r="CK10" s="15">
        <v>70.661233134902119</v>
      </c>
      <c r="CL10" s="15">
        <v>159.50653759114908</v>
      </c>
      <c r="CM10" s="15">
        <v>125.705317577548</v>
      </c>
      <c r="CN10" s="15">
        <v>109.90266666666668</v>
      </c>
      <c r="CO10" s="15">
        <v>130.6876808858689</v>
      </c>
      <c r="CP10" s="15">
        <v>83.417573221757323</v>
      </c>
      <c r="CQ10" s="15">
        <v>50.758733567275961</v>
      </c>
      <c r="CR10" s="15">
        <v>239.24817177532287</v>
      </c>
      <c r="CS10" s="15">
        <v>15.589067891089112</v>
      </c>
      <c r="CT10" s="15">
        <v>9.8520833333333346</v>
      </c>
      <c r="CU10" s="15">
        <v>23.162238245690872</v>
      </c>
      <c r="CV10" s="37"/>
      <c r="CW10" s="15">
        <v>15.274000000000003</v>
      </c>
      <c r="CX10" s="15">
        <v>210.30100000000002</v>
      </c>
      <c r="CY10" s="15">
        <v>44.338999999999999</v>
      </c>
      <c r="CZ10" s="15">
        <v>755.90100000000007</v>
      </c>
      <c r="DA10" s="15">
        <v>3.1850000000000005</v>
      </c>
      <c r="DB10" s="15">
        <v>32.674736657613607</v>
      </c>
      <c r="DC10" s="15">
        <v>2.266</v>
      </c>
      <c r="DD10" s="15">
        <v>0.31480966666666665</v>
      </c>
      <c r="DE10" s="15">
        <v>176.12400000000002</v>
      </c>
      <c r="DF10" s="15">
        <v>19.915682207593107</v>
      </c>
      <c r="DG10" s="15">
        <v>35.990140488000002</v>
      </c>
      <c r="DH10" s="15">
        <v>32.372</v>
      </c>
      <c r="DI10" s="15">
        <v>16.410999999999998</v>
      </c>
      <c r="DJ10" s="15">
        <v>0.15399999999999997</v>
      </c>
      <c r="DK10" s="15">
        <v>631.33252456521905</v>
      </c>
      <c r="DL10" s="15">
        <v>2.6359999999999997</v>
      </c>
      <c r="DM10" s="15">
        <v>65.367000000000004</v>
      </c>
      <c r="DN10" s="15">
        <v>85.210999999999999</v>
      </c>
      <c r="DO10" s="15">
        <v>0.85899999999999987</v>
      </c>
      <c r="DP10" s="15">
        <v>1.7510000000000006</v>
      </c>
      <c r="DQ10" s="15">
        <v>3.4735000000000005</v>
      </c>
      <c r="DR10" s="15">
        <v>11.125999999999998</v>
      </c>
      <c r="DS10" s="15">
        <v>40.401597446287397</v>
      </c>
      <c r="DT10" s="15">
        <v>77.536999999999992</v>
      </c>
      <c r="DU10" s="15">
        <v>16.954999999999998</v>
      </c>
      <c r="DV10" s="15">
        <v>304.21600000000001</v>
      </c>
      <c r="DW10" s="15">
        <v>47.542000000000002</v>
      </c>
      <c r="DX10" s="15">
        <v>53.155999999999999</v>
      </c>
      <c r="DY10" s="15">
        <v>49.054726212953916</v>
      </c>
      <c r="DZ10" s="15">
        <v>10.660681474401375</v>
      </c>
      <c r="EA10" s="15">
        <v>25.266400000000001</v>
      </c>
      <c r="EB10" s="15">
        <v>1.329</v>
      </c>
    </row>
    <row r="11" spans="1:132">
      <c r="A11" s="12" t="s">
        <v>116</v>
      </c>
      <c r="B11" s="15">
        <v>7.7848789644012939</v>
      </c>
      <c r="C11" s="15">
        <v>152.55681295427362</v>
      </c>
      <c r="D11" s="15">
        <v>38.43108765932147</v>
      </c>
      <c r="E11" s="15">
        <v>287.82872027008233</v>
      </c>
      <c r="F11" s="15">
        <v>21.283938170078226</v>
      </c>
      <c r="G11" s="15">
        <v>27.516201117318435</v>
      </c>
      <c r="H11" s="15">
        <v>9.5130510694020067</v>
      </c>
      <c r="I11" s="15">
        <v>0.68957231547046882</v>
      </c>
      <c r="J11" s="15">
        <v>98.110255422923871</v>
      </c>
      <c r="K11" s="15">
        <v>29.384110503383699</v>
      </c>
      <c r="L11" s="15">
        <v>309.79561384612805</v>
      </c>
      <c r="M11" s="15">
        <v>40.700336870600971</v>
      </c>
      <c r="N11" s="15">
        <v>57.971154799999994</v>
      </c>
      <c r="O11" s="15">
        <v>5.0998996130641485</v>
      </c>
      <c r="P11" s="15">
        <v>688.29955400549557</v>
      </c>
      <c r="Q11" s="15">
        <v>5.5391084999999993</v>
      </c>
      <c r="R11" s="15">
        <v>88.610937712036929</v>
      </c>
      <c r="S11" s="15">
        <v>110.36268065945239</v>
      </c>
      <c r="T11" s="15">
        <v>6.9539767500000016</v>
      </c>
      <c r="U11" s="15">
        <v>3.4558367817130318</v>
      </c>
      <c r="V11" s="15">
        <v>5.4102989861456141</v>
      </c>
      <c r="W11" s="15">
        <v>12.416462886303641</v>
      </c>
      <c r="X11" s="15">
        <v>58.277804295942715</v>
      </c>
      <c r="Y11" s="15">
        <v>76.560007468259897</v>
      </c>
      <c r="Z11" s="15">
        <v>50.571733333333327</v>
      </c>
      <c r="AA11" s="15">
        <v>65.609679248849957</v>
      </c>
      <c r="AB11" s="15">
        <v>98.471290705474829</v>
      </c>
      <c r="AC11" s="15">
        <v>110.60176566292374</v>
      </c>
      <c r="AD11" s="15">
        <v>44.769887662988964</v>
      </c>
      <c r="AE11" s="15">
        <v>13.135425742574256</v>
      </c>
      <c r="AF11" s="15">
        <v>32.536388888888887</v>
      </c>
      <c r="AG11" s="15">
        <v>8.2998764999999981</v>
      </c>
      <c r="AI11" s="15">
        <v>54.05297131314564</v>
      </c>
      <c r="AJ11" s="15">
        <v>368.19256601343272</v>
      </c>
      <c r="AK11" s="15">
        <v>90.101098063988715</v>
      </c>
      <c r="AL11" s="15">
        <v>2804.4282878349163</v>
      </c>
      <c r="AM11" s="15">
        <v>41.952472319791511</v>
      </c>
      <c r="AN11" s="15">
        <v>70.113519553072635</v>
      </c>
      <c r="AO11" s="15">
        <v>46.575873530069771</v>
      </c>
      <c r="AP11" s="15">
        <v>0.29968188051004757</v>
      </c>
      <c r="AQ11" s="15">
        <v>234.28853805673214</v>
      </c>
      <c r="AR11" s="15">
        <v>75.194099378881987</v>
      </c>
      <c r="AS11" s="15">
        <v>503.88463857471845</v>
      </c>
      <c r="AT11" s="15">
        <v>57.920342501353552</v>
      </c>
      <c r="AU11" s="15">
        <v>135.90610799999999</v>
      </c>
      <c r="AV11" s="15">
        <v>4.3247483283749792</v>
      </c>
      <c r="AW11" s="15">
        <v>827.1429824561402</v>
      </c>
      <c r="AX11" s="15">
        <v>18.968627534315292</v>
      </c>
      <c r="AY11" s="15">
        <v>100.54254308590039</v>
      </c>
      <c r="AZ11" s="15">
        <v>122.58070665988815</v>
      </c>
      <c r="BA11" s="15">
        <v>11.599577829884247</v>
      </c>
      <c r="BB11" s="15">
        <v>0.8753064340969382</v>
      </c>
      <c r="BC11" s="15">
        <v>6.0346241091343904</v>
      </c>
      <c r="BD11" s="15">
        <v>9.8902742151226626</v>
      </c>
      <c r="BE11" s="15">
        <v>101.58854415274462</v>
      </c>
      <c r="BF11" s="15">
        <v>383.19596713965643</v>
      </c>
      <c r="BG11" s="15">
        <v>104.33466666666666</v>
      </c>
      <c r="BH11" s="15">
        <v>132.23013422395866</v>
      </c>
      <c r="BI11" s="15">
        <v>81.346352565613415</v>
      </c>
      <c r="BJ11" s="15">
        <v>178.50609447096789</v>
      </c>
      <c r="BK11" s="15">
        <v>137.59346372450688</v>
      </c>
      <c r="BL11" s="15">
        <v>31.115554244326383</v>
      </c>
      <c r="BM11" s="15">
        <v>13.84819891361211</v>
      </c>
      <c r="BN11" s="15">
        <v>45.936154448354145</v>
      </c>
      <c r="BP11" s="15">
        <v>160.50735769115164</v>
      </c>
      <c r="BQ11" s="15">
        <v>695.17710920967897</v>
      </c>
      <c r="BR11" s="15">
        <v>14.654921779198098</v>
      </c>
      <c r="BS11" s="15">
        <v>688.53085842173812</v>
      </c>
      <c r="BT11" s="15">
        <v>58.304745417260094</v>
      </c>
      <c r="BU11" s="15">
        <v>42.05121787709497</v>
      </c>
      <c r="BV11" s="15">
        <v>97.363902226102155</v>
      </c>
      <c r="BW11" s="15">
        <v>6.0503585397653197</v>
      </c>
      <c r="BX11" s="15">
        <v>45.802079322294958</v>
      </c>
      <c r="BY11" s="15">
        <v>73.692500231760434</v>
      </c>
      <c r="BZ11" s="15">
        <v>666.62332716788171</v>
      </c>
      <c r="CA11" s="15">
        <v>140.36872907417435</v>
      </c>
      <c r="CB11" s="15">
        <v>127.41279070000002</v>
      </c>
      <c r="CC11" s="15">
        <v>10.739677210748637</v>
      </c>
      <c r="CD11" s="15">
        <v>236.08172268019447</v>
      </c>
      <c r="CE11" s="15">
        <v>39.890092868988383</v>
      </c>
      <c r="CF11" s="15">
        <v>66.712986836748556</v>
      </c>
      <c r="CG11" s="15">
        <v>193.86175466627932</v>
      </c>
      <c r="CH11" s="15">
        <v>23.981308957667416</v>
      </c>
      <c r="CI11" s="15">
        <v>72.476030819287644</v>
      </c>
      <c r="CJ11" s="15">
        <v>30.695397875942749</v>
      </c>
      <c r="CK11" s="15">
        <v>74.747568817353695</v>
      </c>
      <c r="CL11" s="15">
        <v>163.0399363564041</v>
      </c>
      <c r="CM11" s="15">
        <v>106.22106049290515</v>
      </c>
      <c r="CN11" s="15">
        <v>103.56746666666665</v>
      </c>
      <c r="CO11" s="15">
        <v>133.20751150040959</v>
      </c>
      <c r="CP11" s="15">
        <v>80.213908564069541</v>
      </c>
      <c r="CQ11" s="15">
        <v>52.472061451470935</v>
      </c>
      <c r="CR11" s="15">
        <v>253.81611501170175</v>
      </c>
      <c r="CS11" s="15">
        <v>15.792913140594061</v>
      </c>
      <c r="CT11" s="15">
        <v>10.649375000000001</v>
      </c>
      <c r="CU11" s="15">
        <v>24.248858981951937</v>
      </c>
      <c r="CV11" s="37"/>
      <c r="CW11" s="15">
        <v>17.091000000000001</v>
      </c>
      <c r="CX11" s="15">
        <v>216.68099999999998</v>
      </c>
      <c r="CY11" s="15">
        <v>44.72</v>
      </c>
      <c r="CZ11" s="15">
        <v>803.49299999999994</v>
      </c>
      <c r="DA11" s="15">
        <v>2.5859999999999994</v>
      </c>
      <c r="DB11" s="15">
        <v>34.791617113158637</v>
      </c>
      <c r="DC11" s="15">
        <v>2.4749999999999996</v>
      </c>
      <c r="DD11" s="15">
        <v>0.33300000000000002</v>
      </c>
      <c r="DE11" s="15">
        <v>193.881</v>
      </c>
      <c r="DF11" s="15">
        <v>21.810049133215905</v>
      </c>
      <c r="DG11" s="15">
        <v>39.077415004000002</v>
      </c>
      <c r="DH11" s="15">
        <v>34.203000000000003</v>
      </c>
      <c r="DI11" s="15">
        <v>17.298999999999999</v>
      </c>
      <c r="DJ11" s="15">
        <v>0.14700000000000002</v>
      </c>
      <c r="DK11" s="15">
        <v>654.3403594695493</v>
      </c>
      <c r="DL11" s="15">
        <v>2.6999999999999997</v>
      </c>
      <c r="DM11" s="15">
        <v>68.462999999999994</v>
      </c>
      <c r="DN11" s="15">
        <v>78.545000000000002</v>
      </c>
      <c r="DO11" s="15">
        <v>1.2170000000000001</v>
      </c>
      <c r="DP11" s="15">
        <v>1.7709999999999997</v>
      </c>
      <c r="DQ11" s="15">
        <v>2.8332499999999996</v>
      </c>
      <c r="DR11" s="15">
        <v>11.599</v>
      </c>
      <c r="DS11" s="15">
        <v>46.003639482430515</v>
      </c>
      <c r="DT11" s="15">
        <v>81.503</v>
      </c>
      <c r="DU11" s="15">
        <v>16.527000000000001</v>
      </c>
      <c r="DV11" s="15">
        <v>303.49599999999998</v>
      </c>
      <c r="DW11" s="15">
        <v>51.15</v>
      </c>
      <c r="DX11" s="15">
        <v>57.780999999999999</v>
      </c>
      <c r="DY11" s="15">
        <v>47.551926193606008</v>
      </c>
      <c r="DZ11" s="15">
        <v>12.719817655980467</v>
      </c>
      <c r="EA11" s="15">
        <v>27.999183333333335</v>
      </c>
      <c r="EB11" s="15">
        <v>1.264</v>
      </c>
    </row>
    <row r="12" spans="1:132">
      <c r="A12" s="12" t="s">
        <v>117</v>
      </c>
      <c r="B12" s="15">
        <v>8.840081148429034</v>
      </c>
      <c r="C12" s="15">
        <v>167.20527694610783</v>
      </c>
      <c r="D12" s="15">
        <v>40.286475310143523</v>
      </c>
      <c r="E12" s="15">
        <v>303.89783190543881</v>
      </c>
      <c r="F12" s="15">
        <v>24.286286788845761</v>
      </c>
      <c r="G12" s="15">
        <v>31.660567158459482</v>
      </c>
      <c r="H12" s="15">
        <v>9.9665633807748186</v>
      </c>
      <c r="I12" s="15">
        <v>0.75187749907695056</v>
      </c>
      <c r="J12" s="15">
        <v>99.903677983539097</v>
      </c>
      <c r="K12" s="15">
        <v>33.225268761089652</v>
      </c>
      <c r="L12" s="15">
        <v>335.21904219376012</v>
      </c>
      <c r="M12" s="15">
        <v>43.79078181818182</v>
      </c>
      <c r="N12" s="15">
        <v>58.275776700000002</v>
      </c>
      <c r="O12" s="15">
        <v>5.5278164811563357</v>
      </c>
      <c r="P12" s="15">
        <v>731.00660894816087</v>
      </c>
      <c r="Q12" s="15">
        <v>5.7771279999999994</v>
      </c>
      <c r="R12" s="15">
        <v>94.202463542404061</v>
      </c>
      <c r="S12" s="15">
        <v>115.96755812884845</v>
      </c>
      <c r="T12" s="15">
        <v>7.4037599999999992</v>
      </c>
      <c r="U12" s="15">
        <v>3.7336830947612385</v>
      </c>
      <c r="V12" s="15">
        <v>5.6609432762244971</v>
      </c>
      <c r="W12" s="15">
        <v>13.095928796046623</v>
      </c>
      <c r="X12" s="15">
        <v>67.436866517780459</v>
      </c>
      <c r="Y12" s="15">
        <v>89.482529434105572</v>
      </c>
      <c r="Z12" s="15">
        <v>50.951999999999998</v>
      </c>
      <c r="AA12" s="15">
        <v>68.717396974439225</v>
      </c>
      <c r="AB12" s="15">
        <v>115.47540583472922</v>
      </c>
      <c r="AC12" s="15">
        <v>118.13197026022306</v>
      </c>
      <c r="AD12" s="15">
        <v>50.187915284151075</v>
      </c>
      <c r="AE12" s="15">
        <v>16.239603960396039</v>
      </c>
      <c r="AF12" s="15">
        <v>30.816111111111109</v>
      </c>
      <c r="AG12" s="15">
        <v>8.8491119999999999</v>
      </c>
      <c r="AI12" s="15">
        <v>55.19114314205526</v>
      </c>
      <c r="AJ12" s="15">
        <v>395.43553517964079</v>
      </c>
      <c r="AK12" s="15">
        <v>93.537421177703351</v>
      </c>
      <c r="AL12" s="15">
        <v>2904.8481821558003</v>
      </c>
      <c r="AM12" s="15">
        <v>46.869656376882169</v>
      </c>
      <c r="AN12" s="15">
        <v>77.693332055949426</v>
      </c>
      <c r="AO12" s="15">
        <v>49.285716566415566</v>
      </c>
      <c r="AP12" s="15">
        <v>0.48482130198324347</v>
      </c>
      <c r="AQ12" s="15">
        <v>240.91473765432099</v>
      </c>
      <c r="AR12" s="15">
        <v>85.230356956476356</v>
      </c>
      <c r="AS12" s="15">
        <v>545.23601487483518</v>
      </c>
      <c r="AT12" s="15">
        <v>62.799264190687367</v>
      </c>
      <c r="AU12" s="15">
        <v>145.13591880000001</v>
      </c>
      <c r="AV12" s="15">
        <v>4.6686805845367649</v>
      </c>
      <c r="AW12" s="15">
        <v>866.45051731555156</v>
      </c>
      <c r="AX12" s="15">
        <v>19.082435850784321</v>
      </c>
      <c r="AY12" s="15">
        <v>106.56038510547924</v>
      </c>
      <c r="AZ12" s="15">
        <v>133.60582667034279</v>
      </c>
      <c r="BA12" s="15">
        <v>11.999439910844885</v>
      </c>
      <c r="BB12" s="15">
        <v>0.95337555346493552</v>
      </c>
      <c r="BC12" s="15">
        <v>6.890558705882607</v>
      </c>
      <c r="BD12" s="15">
        <v>9.9903665702732027</v>
      </c>
      <c r="BE12" s="15">
        <v>116.101357155128</v>
      </c>
      <c r="BF12" s="15">
        <v>437.74173946069129</v>
      </c>
      <c r="BG12" s="15">
        <v>107.56453333333334</v>
      </c>
      <c r="BH12" s="15">
        <v>135.80659885237347</v>
      </c>
      <c r="BI12" s="15">
        <v>95.393317264266514</v>
      </c>
      <c r="BJ12" s="15">
        <v>184.76416245908007</v>
      </c>
      <c r="BK12" s="15">
        <v>152.26094105188844</v>
      </c>
      <c r="BL12" s="15">
        <v>35.463738659330623</v>
      </c>
      <c r="BM12" s="15">
        <v>19.121097753284751</v>
      </c>
      <c r="BN12" s="15">
        <v>49.004338911512356</v>
      </c>
      <c r="BP12" s="15">
        <v>167.7981907478044</v>
      </c>
      <c r="BQ12" s="15">
        <v>728.14184131736545</v>
      </c>
      <c r="BR12" s="15">
        <v>14.697477686507121</v>
      </c>
      <c r="BS12" s="15">
        <v>719.02518985234417</v>
      </c>
      <c r="BT12" s="15">
        <v>63.10158567797783</v>
      </c>
      <c r="BU12" s="15">
        <v>45.935284537267677</v>
      </c>
      <c r="BV12" s="15">
        <v>97.69707473346989</v>
      </c>
      <c r="BW12" s="15">
        <v>5.3189294826556637</v>
      </c>
      <c r="BX12" s="15">
        <v>42.065586419753089</v>
      </c>
      <c r="BY12" s="15">
        <v>82.292349441603179</v>
      </c>
      <c r="BZ12" s="15">
        <v>708.5549327607639</v>
      </c>
      <c r="CA12" s="15">
        <v>143.40810753880265</v>
      </c>
      <c r="CB12" s="15">
        <v>130.12748189999999</v>
      </c>
      <c r="CC12" s="15">
        <v>11.42504719224174</v>
      </c>
      <c r="CD12" s="15">
        <v>235.70179608517958</v>
      </c>
      <c r="CE12" s="15">
        <v>40.36545273631841</v>
      </c>
      <c r="CF12" s="15">
        <v>68.589834348010754</v>
      </c>
      <c r="CG12" s="15">
        <v>195.67052660601044</v>
      </c>
      <c r="CH12" s="15">
        <v>21.013900366414592</v>
      </c>
      <c r="CI12" s="15">
        <v>73.503872022074219</v>
      </c>
      <c r="CJ12" s="15">
        <v>31.306211860428728</v>
      </c>
      <c r="CK12" s="15">
        <v>76.245379793210148</v>
      </c>
      <c r="CL12" s="15">
        <v>176.78165263700396</v>
      </c>
      <c r="CM12" s="15">
        <v>111.38245347512343</v>
      </c>
      <c r="CN12" s="15">
        <v>97.23253333333335</v>
      </c>
      <c r="CO12" s="15">
        <v>134.61071987480435</v>
      </c>
      <c r="CP12" s="15">
        <v>88.475609756097555</v>
      </c>
      <c r="CQ12" s="15">
        <v>54.209565555124009</v>
      </c>
      <c r="CR12" s="15">
        <v>266.5824214613483</v>
      </c>
      <c r="CS12" s="15">
        <v>15.932968756435644</v>
      </c>
      <c r="CT12" s="15">
        <v>11.446666666666665</v>
      </c>
      <c r="CU12" s="15">
        <v>25.394830893802556</v>
      </c>
      <c r="CV12" s="37"/>
      <c r="CW12" s="15">
        <v>17.855</v>
      </c>
      <c r="CX12" s="15">
        <v>232.41299999999998</v>
      </c>
      <c r="CY12" s="15">
        <v>45.393000000000001</v>
      </c>
      <c r="CZ12" s="15">
        <v>832.82600000000014</v>
      </c>
      <c r="DA12" s="15">
        <v>2.573</v>
      </c>
      <c r="DB12" s="15">
        <v>31.591279578733424</v>
      </c>
      <c r="DC12" s="15">
        <v>2.6869999999999998</v>
      </c>
      <c r="DD12" s="15">
        <v>0.35800000000000004</v>
      </c>
      <c r="DE12" s="15">
        <v>186.10199999999998</v>
      </c>
      <c r="DF12" s="15">
        <v>25.768708903037258</v>
      </c>
      <c r="DG12" s="15">
        <v>42.164467355000006</v>
      </c>
      <c r="DH12" s="15">
        <v>39.522999999999996</v>
      </c>
      <c r="DI12" s="15">
        <v>18.489999999999998</v>
      </c>
      <c r="DJ12" s="15">
        <v>0.12800000000000003</v>
      </c>
      <c r="DK12" s="15">
        <v>682.50489004748317</v>
      </c>
      <c r="DL12" s="15">
        <v>2.6329999999999996</v>
      </c>
      <c r="DM12" s="15">
        <v>69.902999999999992</v>
      </c>
      <c r="DN12" s="15">
        <v>81.885000000000005</v>
      </c>
      <c r="DO12" s="15">
        <v>1.3359999999999999</v>
      </c>
      <c r="DP12" s="15">
        <v>1.754</v>
      </c>
      <c r="DQ12" s="15">
        <v>3.4830000000000001</v>
      </c>
      <c r="DR12" s="15">
        <v>13.397</v>
      </c>
      <c r="DS12" s="15">
        <v>48.308497750838008</v>
      </c>
      <c r="DT12" s="15">
        <v>90.124000000000009</v>
      </c>
      <c r="DU12" s="15">
        <v>22.121000000000002</v>
      </c>
      <c r="DV12" s="15">
        <v>303.47899999999998</v>
      </c>
      <c r="DW12" s="15">
        <v>57.258000000000003</v>
      </c>
      <c r="DX12" s="15">
        <v>65.956999999999994</v>
      </c>
      <c r="DY12" s="15">
        <v>50.406977393154278</v>
      </c>
      <c r="DZ12" s="15">
        <v>15.605082890303093</v>
      </c>
      <c r="EA12" s="15">
        <v>40.299422222222226</v>
      </c>
      <c r="EB12" s="15">
        <v>2.052</v>
      </c>
    </row>
    <row r="13" spans="1:132">
      <c r="A13" s="12" t="s">
        <v>118</v>
      </c>
      <c r="B13" s="15">
        <v>9.6634627282491934</v>
      </c>
      <c r="C13" s="15">
        <v>180.6385365853659</v>
      </c>
      <c r="D13" s="15">
        <v>41.76575078332128</v>
      </c>
      <c r="E13" s="15">
        <v>545.70867058002125</v>
      </c>
      <c r="F13" s="15">
        <v>26.422456741085693</v>
      </c>
      <c r="G13" s="15">
        <v>33.045188602958667</v>
      </c>
      <c r="H13" s="15">
        <v>10.18430106016991</v>
      </c>
      <c r="I13" s="15">
        <v>0.88118017188548969</v>
      </c>
      <c r="J13" s="15">
        <v>99.544337811900164</v>
      </c>
      <c r="K13" s="15">
        <v>35.115967334658578</v>
      </c>
      <c r="L13" s="15">
        <v>376.43049609886839</v>
      </c>
      <c r="M13" s="15">
        <v>43.746050010967316</v>
      </c>
      <c r="N13" s="15">
        <v>59.021806300000009</v>
      </c>
      <c r="O13" s="15">
        <v>5.9004795898493398</v>
      </c>
      <c r="P13" s="15">
        <v>735.43145180146666</v>
      </c>
      <c r="Q13" s="15">
        <v>6.081747</v>
      </c>
      <c r="R13" s="15">
        <v>97.225694444444429</v>
      </c>
      <c r="S13" s="15">
        <v>116.53957568155361</v>
      </c>
      <c r="T13" s="15">
        <v>9.2515170000000015</v>
      </c>
      <c r="U13" s="15">
        <v>3.8912970447670752</v>
      </c>
      <c r="V13" s="15">
        <v>6.093120058878486</v>
      </c>
      <c r="W13" s="15">
        <v>13.931979697744893</v>
      </c>
      <c r="X13" s="15">
        <v>72.805423635487642</v>
      </c>
      <c r="Y13" s="15">
        <v>98.244944252210686</v>
      </c>
      <c r="Z13" s="15">
        <v>51.429866666666669</v>
      </c>
      <c r="AA13" s="15">
        <v>70.280780384919581</v>
      </c>
      <c r="AB13" s="15">
        <v>116.05802867476115</v>
      </c>
      <c r="AC13" s="15">
        <v>122.99408013269655</v>
      </c>
      <c r="AD13" s="15">
        <v>53.200855734283337</v>
      </c>
      <c r="AE13" s="15">
        <v>18.467821782178216</v>
      </c>
      <c r="AF13" s="15">
        <v>35.405555555555551</v>
      </c>
      <c r="AG13" s="15">
        <v>10.00318</v>
      </c>
      <c r="AI13" s="15">
        <v>55.335920297593979</v>
      </c>
      <c r="AJ13" s="15">
        <v>403.07414634146346</v>
      </c>
      <c r="AK13" s="15">
        <v>95.550599773810191</v>
      </c>
      <c r="AL13" s="15">
        <v>2913.6462724005073</v>
      </c>
      <c r="AM13" s="15">
        <v>48.854393005524351</v>
      </c>
      <c r="AN13" s="15">
        <v>79.158445512058222</v>
      </c>
      <c r="AO13" s="15">
        <v>48.769190825862076</v>
      </c>
      <c r="AP13" s="15">
        <v>0.42550443806343557</v>
      </c>
      <c r="AQ13" s="15">
        <v>250.20985284708891</v>
      </c>
      <c r="AR13" s="15">
        <v>89.135383871487662</v>
      </c>
      <c r="AS13" s="15">
        <v>612.26672037226103</v>
      </c>
      <c r="AT13" s="15">
        <v>62.895069861811791</v>
      </c>
      <c r="AU13" s="15">
        <v>154.11467390000001</v>
      </c>
      <c r="AV13" s="15">
        <v>4.9272172323533958</v>
      </c>
      <c r="AW13" s="15">
        <v>890.18611967265394</v>
      </c>
      <c r="AX13" s="15">
        <v>19.689988328096259</v>
      </c>
      <c r="AY13" s="15">
        <v>108.61400462962963</v>
      </c>
      <c r="AZ13" s="15">
        <v>135.89010314674269</v>
      </c>
      <c r="BA13" s="15">
        <v>14.218340083169497</v>
      </c>
      <c r="BB13" s="15">
        <v>1.0423548208593842</v>
      </c>
      <c r="BC13" s="15">
        <v>6.9933488843161777</v>
      </c>
      <c r="BD13" s="15">
        <v>10.013864216886093</v>
      </c>
      <c r="BE13" s="15">
        <v>119.26354188175371</v>
      </c>
      <c r="BF13" s="15">
        <v>470.34855824682802</v>
      </c>
      <c r="BG13" s="15">
        <v>111.50453333333331</v>
      </c>
      <c r="BH13" s="15">
        <v>143.80569470076452</v>
      </c>
      <c r="BI13" s="15">
        <v>95.874617373348798</v>
      </c>
      <c r="BJ13" s="15">
        <v>187.32739440043468</v>
      </c>
      <c r="BK13" s="15">
        <v>157.21113750044984</v>
      </c>
      <c r="BL13" s="15">
        <v>39.210344324886769</v>
      </c>
      <c r="BM13" s="15">
        <v>19.170960521129746</v>
      </c>
      <c r="BN13" s="15">
        <v>54.754836744265418</v>
      </c>
      <c r="BP13" s="15">
        <v>167.58364119537788</v>
      </c>
      <c r="BQ13" s="15">
        <v>782.27560975609765</v>
      </c>
      <c r="BR13" s="15">
        <v>14.614186921779114</v>
      </c>
      <c r="BS13" s="15">
        <v>799.46510304879632</v>
      </c>
      <c r="BT13" s="15">
        <v>64.017980185362717</v>
      </c>
      <c r="BU13" s="15">
        <v>46.131094515530606</v>
      </c>
      <c r="BV13" s="15">
        <v>99.676419995787427</v>
      </c>
      <c r="BW13" s="15">
        <v>5.9095575125614577</v>
      </c>
      <c r="BX13" s="15">
        <v>41.375175943698004</v>
      </c>
      <c r="BY13" s="15">
        <v>87.006608284532319</v>
      </c>
      <c r="BZ13" s="15">
        <v>737.64320220841955</v>
      </c>
      <c r="CA13" s="15">
        <v>144.243173393288</v>
      </c>
      <c r="CB13" s="15">
        <v>131.61235300000001</v>
      </c>
      <c r="CC13" s="15">
        <v>11.71680405926055</v>
      </c>
      <c r="CD13" s="15">
        <v>241.48722712296737</v>
      </c>
      <c r="CE13" s="15">
        <v>40.782240464344937</v>
      </c>
      <c r="CF13" s="15">
        <v>72.339699074074076</v>
      </c>
      <c r="CG13" s="15">
        <v>195.95255069351069</v>
      </c>
      <c r="CH13" s="15">
        <v>21.014662117682708</v>
      </c>
      <c r="CI13" s="15">
        <v>75.451374590258439</v>
      </c>
      <c r="CJ13" s="15">
        <v>31.57422243166824</v>
      </c>
      <c r="CK13" s="15">
        <v>76.921030002900835</v>
      </c>
      <c r="CL13" s="15">
        <v>182.04762888017066</v>
      </c>
      <c r="CM13" s="15">
        <v>113.75240292195308</v>
      </c>
      <c r="CN13" s="15">
        <v>90.708533333333321</v>
      </c>
      <c r="CO13" s="15">
        <v>139.10888478776695</v>
      </c>
      <c r="CP13" s="15">
        <v>81.480687285223368</v>
      </c>
      <c r="CQ13" s="15">
        <v>58.80581691308948</v>
      </c>
      <c r="CR13" s="15">
        <v>279.06365828205401</v>
      </c>
      <c r="CS13" s="15">
        <v>16.178611693069307</v>
      </c>
      <c r="CT13" s="15">
        <v>14.432986111111109</v>
      </c>
      <c r="CU13" s="15">
        <v>27.040648463098769</v>
      </c>
      <c r="CV13" s="37"/>
      <c r="CW13" s="15">
        <v>21.140999999999995</v>
      </c>
      <c r="CX13" s="15">
        <v>259.66199999999998</v>
      </c>
      <c r="CY13" s="15">
        <v>44.67</v>
      </c>
      <c r="CZ13" s="15">
        <v>976.01100000000008</v>
      </c>
      <c r="DA13" s="15">
        <v>3.6709999999999998</v>
      </c>
      <c r="DB13" s="15">
        <v>37.63171199163375</v>
      </c>
      <c r="DC13" s="15">
        <v>2.681</v>
      </c>
      <c r="DD13" s="15">
        <v>0.35600000000000004</v>
      </c>
      <c r="DE13" s="15">
        <v>185.816</v>
      </c>
      <c r="DF13" s="15">
        <v>21.457583409445018</v>
      </c>
      <c r="DG13" s="15">
        <v>51.395498646</v>
      </c>
      <c r="DH13" s="15">
        <v>42.187000000000005</v>
      </c>
      <c r="DI13" s="15">
        <v>18.75</v>
      </c>
      <c r="DJ13" s="15">
        <v>0.16100000000000003</v>
      </c>
      <c r="DK13" s="15">
        <v>696.79816348234465</v>
      </c>
      <c r="DL13" s="15">
        <v>2.6820000000000004</v>
      </c>
      <c r="DM13" s="15">
        <v>78.997000000000014</v>
      </c>
      <c r="DN13" s="15">
        <v>82.641000000000005</v>
      </c>
      <c r="DO13" s="15">
        <v>1.4130000000000003</v>
      </c>
      <c r="DP13" s="15">
        <v>1.9330000000000001</v>
      </c>
      <c r="DQ13" s="15">
        <v>3.8490000000000002</v>
      </c>
      <c r="DR13" s="15">
        <v>13.396000000000001</v>
      </c>
      <c r="DS13" s="15">
        <v>52.819932848422432</v>
      </c>
      <c r="DT13" s="15">
        <v>109.105</v>
      </c>
      <c r="DU13" s="15">
        <v>22.916999999999998</v>
      </c>
      <c r="DV13" s="15">
        <v>326.88899999999995</v>
      </c>
      <c r="DW13" s="15">
        <v>59.341999999999999</v>
      </c>
      <c r="DX13" s="15">
        <v>81.137</v>
      </c>
      <c r="DY13" s="15">
        <v>48.940470397529424</v>
      </c>
      <c r="DZ13" s="15">
        <v>19.862788325151282</v>
      </c>
      <c r="EA13" s="15">
        <v>43.705305555555547</v>
      </c>
      <c r="EB13" s="15">
        <v>2.129</v>
      </c>
    </row>
    <row r="14" spans="1:132">
      <c r="A14" s="12" t="s">
        <v>119</v>
      </c>
      <c r="B14" s="15">
        <v>10.72682365010799</v>
      </c>
      <c r="C14" s="15">
        <v>203.00550420604421</v>
      </c>
      <c r="D14" s="15">
        <v>44.603173700375386</v>
      </c>
      <c r="E14" s="15">
        <v>600.39340818068422</v>
      </c>
      <c r="F14" s="15">
        <v>31.717634307689952</v>
      </c>
      <c r="G14" s="15">
        <v>35.023567598080717</v>
      </c>
      <c r="H14" s="15">
        <v>10.52929292929293</v>
      </c>
      <c r="I14" s="15">
        <v>1.0104828446940286</v>
      </c>
      <c r="J14" s="15">
        <v>101.26151484135107</v>
      </c>
      <c r="K14" s="15">
        <v>37.444378147580473</v>
      </c>
      <c r="L14" s="15">
        <v>466.35570552147243</v>
      </c>
      <c r="M14" s="15">
        <v>47.28398906560637</v>
      </c>
      <c r="N14" s="15">
        <v>59.5669009</v>
      </c>
      <c r="O14" s="15">
        <v>6.2731426985423422</v>
      </c>
      <c r="P14" s="15">
        <v>771.5509666594503</v>
      </c>
      <c r="Q14" s="15">
        <v>6.3863659999999998</v>
      </c>
      <c r="R14" s="15">
        <v>99.042118975249679</v>
      </c>
      <c r="S14" s="15">
        <v>122.62808183248818</v>
      </c>
      <c r="T14" s="15">
        <v>11.099273999999999</v>
      </c>
      <c r="U14" s="15">
        <v>4.0489109947729123</v>
      </c>
      <c r="V14" s="15">
        <v>6.5252968415324739</v>
      </c>
      <c r="W14" s="15">
        <v>14.768030599443167</v>
      </c>
      <c r="X14" s="15">
        <v>82.481331951838214</v>
      </c>
      <c r="Y14" s="15">
        <v>113.02180480247868</v>
      </c>
      <c r="Z14" s="15">
        <v>51.92613333333334</v>
      </c>
      <c r="AA14" s="15">
        <v>71.349993475140295</v>
      </c>
      <c r="AB14" s="15">
        <v>125.89280947025414</v>
      </c>
      <c r="AC14" s="15">
        <v>127.61579267762416</v>
      </c>
      <c r="AD14" s="15">
        <v>61.356189247638198</v>
      </c>
      <c r="AE14" s="15">
        <v>22.142297029702974</v>
      </c>
      <c r="AF14" s="15">
        <v>37.879662401306831</v>
      </c>
      <c r="AG14" s="15">
        <v>11.157248000000001</v>
      </c>
      <c r="AI14" s="15">
        <v>56.778488225935199</v>
      </c>
      <c r="AJ14" s="15">
        <v>424.00560805898851</v>
      </c>
      <c r="AK14" s="15">
        <v>98.837792439237106</v>
      </c>
      <c r="AL14" s="15">
        <v>3116.7272011030136</v>
      </c>
      <c r="AM14" s="15">
        <v>56.066596110394222</v>
      </c>
      <c r="AN14" s="15">
        <v>79.675228149402585</v>
      </c>
      <c r="AO14" s="15">
        <v>50.497132401316591</v>
      </c>
      <c r="AP14" s="15">
        <v>0.44888790673238183</v>
      </c>
      <c r="AQ14" s="15">
        <v>274.76714431934494</v>
      </c>
      <c r="AR14" s="15">
        <v>96.969876286402439</v>
      </c>
      <c r="AS14" s="15">
        <v>666.52439263803683</v>
      </c>
      <c r="AT14" s="15">
        <v>60.178824718356537</v>
      </c>
      <c r="AU14" s="15">
        <v>158.34301730000001</v>
      </c>
      <c r="AV14" s="15">
        <v>4.6963291281823967</v>
      </c>
      <c r="AW14" s="15">
        <v>940.09690625676558</v>
      </c>
      <c r="AX14" s="15">
        <v>20.297540805408197</v>
      </c>
      <c r="AY14" s="15">
        <v>109.80865537704445</v>
      </c>
      <c r="AZ14" s="15">
        <v>141.169508839418</v>
      </c>
      <c r="BA14" s="15">
        <v>16.93214440120871</v>
      </c>
      <c r="BB14" s="15">
        <v>1.0999421068652717</v>
      </c>
      <c r="BC14" s="15">
        <v>7.4285848279622657</v>
      </c>
      <c r="BD14" s="15">
        <v>10.128311699211702</v>
      </c>
      <c r="BE14" s="15">
        <v>130.4251670299046</v>
      </c>
      <c r="BF14" s="15">
        <v>578.61638264910925</v>
      </c>
      <c r="BG14" s="15">
        <v>123.092</v>
      </c>
      <c r="BH14" s="15">
        <v>152.38092131019184</v>
      </c>
      <c r="BI14" s="15">
        <v>103.99905181778546</v>
      </c>
      <c r="BJ14" s="15">
        <v>191.12517030466418</v>
      </c>
      <c r="BK14" s="15">
        <v>175.35501384831352</v>
      </c>
      <c r="BL14" s="15">
        <v>44.534107607769599</v>
      </c>
      <c r="BM14" s="15">
        <v>20.110736597196805</v>
      </c>
      <c r="BN14" s="15">
        <v>60.854341840494371</v>
      </c>
      <c r="BP14" s="15">
        <v>170.37354617937862</v>
      </c>
      <c r="BQ14" s="15">
        <v>859.52798836847012</v>
      </c>
      <c r="BR14" s="15">
        <v>14.430561559170362</v>
      </c>
      <c r="BS14" s="15">
        <v>886.58577900334842</v>
      </c>
      <c r="BT14" s="15">
        <v>73.140412932709722</v>
      </c>
      <c r="BU14" s="15">
        <v>47.697572678521027</v>
      </c>
      <c r="BV14" s="15">
        <v>101.48054457619678</v>
      </c>
      <c r="BW14" s="15">
        <v>6.5180787911494873</v>
      </c>
      <c r="BX14" s="15">
        <v>41.186028659160698</v>
      </c>
      <c r="BY14" s="15">
        <v>90.677195095248535</v>
      </c>
      <c r="BZ14" s="15">
        <v>808.73811042944783</v>
      </c>
      <c r="CA14" s="15">
        <v>147.65599514026951</v>
      </c>
      <c r="CB14" s="15">
        <v>124.78429600000001</v>
      </c>
      <c r="CC14" s="15">
        <v>12.302791298599844</v>
      </c>
      <c r="CD14" s="15">
        <v>252.48219744533446</v>
      </c>
      <c r="CE14" s="15">
        <v>41.199028192371479</v>
      </c>
      <c r="CF14" s="15">
        <v>75.296859169199593</v>
      </c>
      <c r="CG14" s="15">
        <v>206.02295211713496</v>
      </c>
      <c r="CH14" s="15">
        <v>21.103789553885974</v>
      </c>
      <c r="CI14" s="15">
        <v>77.531143434356792</v>
      </c>
      <c r="CJ14" s="15">
        <v>31.864446899163642</v>
      </c>
      <c r="CK14" s="15">
        <v>79.402480088065801</v>
      </c>
      <c r="CL14" s="15">
        <v>184.90406945585769</v>
      </c>
      <c r="CM14" s="15">
        <v>114.67854376452362</v>
      </c>
      <c r="CN14" s="15">
        <v>84.184533333333334</v>
      </c>
      <c r="CO14" s="15">
        <v>145.38300926530079</v>
      </c>
      <c r="CP14" s="15">
        <v>85.212031139419665</v>
      </c>
      <c r="CQ14" s="15">
        <v>58.892570368437823</v>
      </c>
      <c r="CR14" s="15">
        <v>278.87392343589943</v>
      </c>
      <c r="CS14" s="15">
        <v>16.540852800000003</v>
      </c>
      <c r="CT14" s="15">
        <v>17.073101007350939</v>
      </c>
      <c r="CU14" s="15">
        <v>28.474124619872153</v>
      </c>
      <c r="CV14" s="37"/>
      <c r="CW14" s="15">
        <v>25.657000000000007</v>
      </c>
      <c r="CX14" s="15">
        <v>286.03799999999995</v>
      </c>
      <c r="CY14" s="15">
        <v>47.839000000000006</v>
      </c>
      <c r="CZ14" s="15">
        <v>1004.3580000000002</v>
      </c>
      <c r="DA14" s="15">
        <v>4.3519999999999994</v>
      </c>
      <c r="DB14" s="15">
        <v>37.724501766651208</v>
      </c>
      <c r="DC14" s="15">
        <v>2.9290000000000003</v>
      </c>
      <c r="DD14" s="15">
        <v>0.54400000000000015</v>
      </c>
      <c r="DE14" s="15">
        <v>199.47300000000001</v>
      </c>
      <c r="DF14" s="15">
        <v>25.094153711407927</v>
      </c>
      <c r="DG14" s="15">
        <v>57.371558888999992</v>
      </c>
      <c r="DH14" s="15">
        <v>48.669000000000004</v>
      </c>
      <c r="DI14" s="15">
        <v>22.757999999999999</v>
      </c>
      <c r="DJ14" s="15">
        <v>0.159</v>
      </c>
      <c r="DK14" s="15">
        <v>753.35031286978153</v>
      </c>
      <c r="DL14" s="15">
        <v>2.4260000000000002</v>
      </c>
      <c r="DM14" s="15">
        <v>83.389999999999986</v>
      </c>
      <c r="DN14" s="15">
        <v>81.09</v>
      </c>
      <c r="DO14" s="15">
        <v>1.5609999999999995</v>
      </c>
      <c r="DP14" s="15">
        <v>1.8230000000000002</v>
      </c>
      <c r="DQ14" s="15">
        <v>4.8379999999999992</v>
      </c>
      <c r="DR14" s="15">
        <v>14.482999999999999</v>
      </c>
      <c r="DS14" s="15">
        <v>61.758788264894143</v>
      </c>
      <c r="DT14" s="15">
        <v>123.94800000000002</v>
      </c>
      <c r="DU14" s="15">
        <v>30.263999999999999</v>
      </c>
      <c r="DV14" s="15">
        <v>344.27500000000003</v>
      </c>
      <c r="DW14" s="15">
        <v>66.478999999999999</v>
      </c>
      <c r="DX14" s="15">
        <v>87.720000000000013</v>
      </c>
      <c r="DY14" s="15">
        <v>52.896409983344192</v>
      </c>
      <c r="DZ14" s="15">
        <v>24.552593518001274</v>
      </c>
      <c r="EA14" s="15">
        <v>48.612999999999992</v>
      </c>
      <c r="EB14" s="15">
        <v>2.7749999999999999</v>
      </c>
    </row>
    <row r="15" spans="1:132">
      <c r="A15" s="12" t="s">
        <v>120</v>
      </c>
      <c r="B15" s="15">
        <v>11.889009225874869</v>
      </c>
      <c r="C15" s="15">
        <v>231.91514821865653</v>
      </c>
      <c r="D15" s="15">
        <v>48.506183068865781</v>
      </c>
      <c r="E15" s="15">
        <v>659.64730787665746</v>
      </c>
      <c r="F15" s="15">
        <v>32.964752692530105</v>
      </c>
      <c r="G15" s="15">
        <v>40.867604765817582</v>
      </c>
      <c r="H15" s="15">
        <v>11.626666666666665</v>
      </c>
      <c r="I15" s="15">
        <v>1.1397855175025677</v>
      </c>
      <c r="J15" s="15">
        <v>105.25547821603507</v>
      </c>
      <c r="K15" s="15">
        <v>41.458917665686499</v>
      </c>
      <c r="L15" s="15">
        <v>502.53238550578754</v>
      </c>
      <c r="M15" s="15">
        <v>50.220690598664767</v>
      </c>
      <c r="N15" s="15">
        <v>65.480290400000001</v>
      </c>
      <c r="O15" s="15">
        <v>6.6458058072353463</v>
      </c>
      <c r="P15" s="15">
        <v>797.43701562670731</v>
      </c>
      <c r="Q15" s="15">
        <v>6.6909850000000022</v>
      </c>
      <c r="R15" s="15">
        <v>102.57038337723151</v>
      </c>
      <c r="S15" s="15">
        <v>127.26774255558709</v>
      </c>
      <c r="T15" s="15">
        <v>12.947030999999999</v>
      </c>
      <c r="U15" s="15">
        <v>4.2065249447787485</v>
      </c>
      <c r="V15" s="15">
        <v>6.9574736241864628</v>
      </c>
      <c r="W15" s="15">
        <v>15.604081501141442</v>
      </c>
      <c r="X15" s="15">
        <v>95.092505722970699</v>
      </c>
      <c r="Y15" s="15">
        <v>133.27442885771544</v>
      </c>
      <c r="Z15" s="15">
        <v>52.120799999999996</v>
      </c>
      <c r="AA15" s="15">
        <v>76.915286068817494</v>
      </c>
      <c r="AB15" s="15">
        <v>136.72056384032086</v>
      </c>
      <c r="AC15" s="15">
        <v>131.28245747354885</v>
      </c>
      <c r="AD15" s="15">
        <v>71.977552972215335</v>
      </c>
      <c r="AE15" s="15">
        <v>26.536851485148514</v>
      </c>
      <c r="AF15" s="15">
        <v>40.043833378709493</v>
      </c>
      <c r="AG15" s="15">
        <v>12.311316</v>
      </c>
      <c r="AI15" s="15">
        <v>58.217628271857912</v>
      </c>
      <c r="AJ15" s="15">
        <v>448.60756051128641</v>
      </c>
      <c r="AK15" s="15">
        <v>106.88367662002658</v>
      </c>
      <c r="AL15" s="15">
        <v>3288.0163231613142</v>
      </c>
      <c r="AM15" s="15">
        <v>55.868669773970794</v>
      </c>
      <c r="AN15" s="15">
        <v>90.80638866064092</v>
      </c>
      <c r="AO15" s="15">
        <v>52.507361675595085</v>
      </c>
      <c r="AP15" s="15">
        <v>0.43845087682860456</v>
      </c>
      <c r="AQ15" s="15">
        <v>295.48259860788869</v>
      </c>
      <c r="AR15" s="15">
        <v>104.60836914725175</v>
      </c>
      <c r="AS15" s="15">
        <v>726.61404126824357</v>
      </c>
      <c r="AT15" s="15">
        <v>63.966609937616276</v>
      </c>
      <c r="AU15" s="15">
        <v>166.64701759999997</v>
      </c>
      <c r="AV15" s="15">
        <v>4.8799056528717015</v>
      </c>
      <c r="AW15" s="15">
        <v>976.42715440935399</v>
      </c>
      <c r="AX15" s="15">
        <v>20.905093282720134</v>
      </c>
      <c r="AY15" s="15">
        <v>118.48726953467954</v>
      </c>
      <c r="AZ15" s="15">
        <v>149.81829499372958</v>
      </c>
      <c r="BA15" s="15">
        <v>20.312388316779519</v>
      </c>
      <c r="BB15" s="15">
        <v>1.1648387653328742</v>
      </c>
      <c r="BC15" s="15">
        <v>7.4225406621561492</v>
      </c>
      <c r="BD15" s="15">
        <v>10.114314212691584</v>
      </c>
      <c r="BE15" s="15">
        <v>145.77138139377794</v>
      </c>
      <c r="BF15" s="15">
        <v>661.06729458917846</v>
      </c>
      <c r="BG15" s="15">
        <v>138.85493333333332</v>
      </c>
      <c r="BH15" s="15">
        <v>156.00912200684149</v>
      </c>
      <c r="BI15" s="15">
        <v>112.94377385982465</v>
      </c>
      <c r="BJ15" s="15">
        <v>193.95542760273568</v>
      </c>
      <c r="BK15" s="15">
        <v>203.47239755956795</v>
      </c>
      <c r="BL15" s="15">
        <v>50.974413762562044</v>
      </c>
      <c r="BM15" s="15">
        <v>24.078401903562344</v>
      </c>
      <c r="BN15" s="15">
        <v>67.830625322682607</v>
      </c>
      <c r="BP15" s="15">
        <v>168.9993968077022</v>
      </c>
      <c r="BQ15" s="15">
        <v>900.11531139515898</v>
      </c>
      <c r="BR15" s="15">
        <v>14.808129445790664</v>
      </c>
      <c r="BS15" s="15">
        <v>974.64531075251625</v>
      </c>
      <c r="BT15" s="15">
        <v>72.656317992872644</v>
      </c>
      <c r="BU15" s="15">
        <v>50.923942070665575</v>
      </c>
      <c r="BV15" s="15">
        <v>105.14174496644299</v>
      </c>
      <c r="BW15" s="15">
        <v>7.0428388746803074</v>
      </c>
      <c r="BX15" s="15">
        <v>42.060195926785255</v>
      </c>
      <c r="BY15" s="15">
        <v>94.254750056548289</v>
      </c>
      <c r="BZ15" s="15">
        <v>851.70621540010063</v>
      </c>
      <c r="CA15" s="15">
        <v>148.6861666849075</v>
      </c>
      <c r="CB15" s="15">
        <v>131.68002119999997</v>
      </c>
      <c r="CC15" s="15">
        <v>12.422578429469471</v>
      </c>
      <c r="CD15" s="15">
        <v>252.04594907660365</v>
      </c>
      <c r="CE15" s="15">
        <v>41.615815920398013</v>
      </c>
      <c r="CF15" s="15">
        <v>79.460345332162731</v>
      </c>
      <c r="CG15" s="15">
        <v>211.45418928443925</v>
      </c>
      <c r="CH15" s="15">
        <v>21.349005921492463</v>
      </c>
      <c r="CI15" s="15">
        <v>78.955658132391122</v>
      </c>
      <c r="CJ15" s="15">
        <v>32.855280207321016</v>
      </c>
      <c r="CK15" s="15">
        <v>80.88481126423008</v>
      </c>
      <c r="CL15" s="15">
        <v>195.8569444965662</v>
      </c>
      <c r="CM15" s="15">
        <v>120.03607214428857</v>
      </c>
      <c r="CN15" s="15">
        <v>77.660533333333319</v>
      </c>
      <c r="CO15" s="15">
        <v>153.2309343349655</v>
      </c>
      <c r="CP15" s="15">
        <v>86.595196506550209</v>
      </c>
      <c r="CQ15" s="15">
        <v>59.963494475945502</v>
      </c>
      <c r="CR15" s="15">
        <v>302.18484623629314</v>
      </c>
      <c r="CS15" s="15">
        <v>16.96936879108911</v>
      </c>
      <c r="CT15" s="15">
        <v>20.000068064252652</v>
      </c>
      <c r="CU15" s="15">
        <v>30.099639561259053</v>
      </c>
      <c r="CV15" s="37"/>
      <c r="CW15" s="15">
        <v>24.390999999999998</v>
      </c>
      <c r="CX15" s="15">
        <v>319.47600000000006</v>
      </c>
      <c r="CY15" s="15">
        <v>51.733000000000004</v>
      </c>
      <c r="CZ15" s="15">
        <v>1054.54</v>
      </c>
      <c r="DA15" s="15">
        <v>5.1970000000000001</v>
      </c>
      <c r="DB15" s="15">
        <v>42.58140969624079</v>
      </c>
      <c r="DC15" s="15">
        <v>3.9290000000000003</v>
      </c>
      <c r="DD15" s="15">
        <v>0.65399999999999991</v>
      </c>
      <c r="DE15" s="15">
        <v>220.209</v>
      </c>
      <c r="DF15" s="15">
        <v>25.229586066500794</v>
      </c>
      <c r="DG15" s="15">
        <v>64.991230415999993</v>
      </c>
      <c r="DH15" s="15">
        <v>51.444000000000003</v>
      </c>
      <c r="DI15" s="15">
        <v>22.442999999999998</v>
      </c>
      <c r="DJ15" s="15">
        <v>0.20300000000000001</v>
      </c>
      <c r="DK15" s="15">
        <v>783.49278348327346</v>
      </c>
      <c r="DL15" s="15">
        <v>2.4589999999999996</v>
      </c>
      <c r="DM15" s="15">
        <v>81.208999999999989</v>
      </c>
      <c r="DN15" s="15">
        <v>76.437000000000012</v>
      </c>
      <c r="DO15" s="15">
        <v>2.2319999999999993</v>
      </c>
      <c r="DP15" s="15">
        <v>2.0659999999999998</v>
      </c>
      <c r="DQ15" s="15">
        <v>4.8829999999999991</v>
      </c>
      <c r="DR15" s="15">
        <v>13.617000000000001</v>
      </c>
      <c r="DS15" s="15">
        <v>73.589020216149379</v>
      </c>
      <c r="DT15" s="15">
        <v>133.28800000000001</v>
      </c>
      <c r="DU15" s="15">
        <v>33.753</v>
      </c>
      <c r="DV15" s="15">
        <v>368.226</v>
      </c>
      <c r="DW15" s="15">
        <v>76.438000000000017</v>
      </c>
      <c r="DX15" s="15">
        <v>87.066000000000003</v>
      </c>
      <c r="DY15" s="15">
        <v>54.505400701733663</v>
      </c>
      <c r="DZ15" s="15">
        <v>31.477134904217436</v>
      </c>
      <c r="EA15" s="15">
        <v>52.69</v>
      </c>
      <c r="EB15" s="15">
        <v>3.1870000000000012</v>
      </c>
    </row>
    <row r="16" spans="1:132">
      <c r="A16" s="12" t="s">
        <v>121</v>
      </c>
      <c r="B16" s="15">
        <v>13.305598728813562</v>
      </c>
      <c r="C16" s="15">
        <v>261.65791405500028</v>
      </c>
      <c r="D16" s="15">
        <v>52.782687265539913</v>
      </c>
      <c r="E16" s="15">
        <v>694.73304493059163</v>
      </c>
      <c r="F16" s="15">
        <v>35.059604617919753</v>
      </c>
      <c r="G16" s="15">
        <v>48.675904414205114</v>
      </c>
      <c r="H16" s="15">
        <v>12.378388146006504</v>
      </c>
      <c r="I16" s="15">
        <v>1.2690881903111071</v>
      </c>
      <c r="J16" s="15">
        <v>108.08037431098577</v>
      </c>
      <c r="K16" s="15">
        <v>44.753791784948724</v>
      </c>
      <c r="L16" s="15">
        <v>515.83270743466119</v>
      </c>
      <c r="M16" s="15">
        <v>51.593412357999782</v>
      </c>
      <c r="N16" s="15">
        <v>70.080399999999997</v>
      </c>
      <c r="O16" s="15">
        <v>7.0184689159283478</v>
      </c>
      <c r="P16" s="15">
        <v>805.52609763914108</v>
      </c>
      <c r="Q16" s="15">
        <v>6.9956040000000002</v>
      </c>
      <c r="R16" s="15">
        <v>108.3127173748677</v>
      </c>
      <c r="S16" s="15">
        <v>143.16265115679815</v>
      </c>
      <c r="T16" s="15">
        <v>14.794788000000004</v>
      </c>
      <c r="U16" s="15">
        <v>4.3641388947845856</v>
      </c>
      <c r="V16" s="15">
        <v>7.3896504068404543</v>
      </c>
      <c r="W16" s="15">
        <v>16.440132402839712</v>
      </c>
      <c r="X16" s="15">
        <v>110.54127310061601</v>
      </c>
      <c r="Y16" s="15">
        <v>150.59148676171083</v>
      </c>
      <c r="Z16" s="15">
        <v>51.523733333333332</v>
      </c>
      <c r="AA16" s="15">
        <v>82.652650568970301</v>
      </c>
      <c r="AB16" s="15">
        <v>143.68920660150337</v>
      </c>
      <c r="AC16" s="15">
        <v>136.10136718170762</v>
      </c>
      <c r="AD16" s="15">
        <v>84.79075888650965</v>
      </c>
      <c r="AE16" s="15">
        <v>31.759702970297031</v>
      </c>
      <c r="AF16" s="15">
        <v>41.368220223494141</v>
      </c>
      <c r="AG16" s="15">
        <v>13.465384000000002</v>
      </c>
      <c r="AI16" s="15">
        <v>59.287392963877124</v>
      </c>
      <c r="AJ16" s="15">
        <v>471.46818002145812</v>
      </c>
      <c r="AK16" s="15">
        <v>114.71717155419304</v>
      </c>
      <c r="AL16" s="15">
        <v>3473.8923418120089</v>
      </c>
      <c r="AM16" s="15">
        <v>57.346859179257081</v>
      </c>
      <c r="AN16" s="15">
        <v>99.33654165283771</v>
      </c>
      <c r="AO16" s="15">
        <v>54.913425550388787</v>
      </c>
      <c r="AP16" s="15">
        <v>0.60977457916643507</v>
      </c>
      <c r="AQ16" s="15">
        <v>287.92116395333926</v>
      </c>
      <c r="AR16" s="15">
        <v>116.72039279300157</v>
      </c>
      <c r="AS16" s="15">
        <v>775.30329865516364</v>
      </c>
      <c r="AT16" s="15">
        <v>73.148304809427756</v>
      </c>
      <c r="AU16" s="15">
        <v>178.45099999999999</v>
      </c>
      <c r="AV16" s="15">
        <v>5.7140946766153133</v>
      </c>
      <c r="AW16" s="15">
        <v>987.23798312146141</v>
      </c>
      <c r="AX16" s="15">
        <v>21.512645760032072</v>
      </c>
      <c r="AY16" s="15">
        <v>120.43973990624526</v>
      </c>
      <c r="AZ16" s="15">
        <v>155.58051572766931</v>
      </c>
      <c r="BA16" s="15">
        <v>25.308104650062411</v>
      </c>
      <c r="BB16" s="15">
        <v>1.2333179481943168</v>
      </c>
      <c r="BC16" s="15">
        <v>8.0252482261639297</v>
      </c>
      <c r="BD16" s="15">
        <v>10.283091967351911</v>
      </c>
      <c r="BE16" s="15">
        <v>166.7154004106776</v>
      </c>
      <c r="BF16" s="15">
        <v>714.42672097759669</v>
      </c>
      <c r="BG16" s="15">
        <v>148.904</v>
      </c>
      <c r="BH16" s="15">
        <v>177.08090480155425</v>
      </c>
      <c r="BI16" s="15">
        <v>118.70051439702819</v>
      </c>
      <c r="BJ16" s="15">
        <v>199.30976600729556</v>
      </c>
      <c r="BK16" s="15">
        <v>224.09345781584585</v>
      </c>
      <c r="BL16" s="15">
        <v>58.369700470663034</v>
      </c>
      <c r="BM16" s="15">
        <v>29.865613350648374</v>
      </c>
      <c r="BN16" s="15">
        <v>76.052130501641372</v>
      </c>
      <c r="BP16" s="15">
        <v>177.86097287447367</v>
      </c>
      <c r="BQ16" s="15">
        <v>968.11564741092116</v>
      </c>
      <c r="BR16" s="15">
        <v>14.250586906538663</v>
      </c>
      <c r="BS16" s="15">
        <v>1079.9957560988964</v>
      </c>
      <c r="BT16" s="15">
        <v>72.264126744624676</v>
      </c>
      <c r="BU16" s="15">
        <v>57.539772098683486</v>
      </c>
      <c r="BV16" s="15">
        <v>107.92934586194433</v>
      </c>
      <c r="BW16" s="15">
        <v>7.4792936396311935</v>
      </c>
      <c r="BX16" s="15">
        <v>44.21074221253685</v>
      </c>
      <c r="BY16" s="15">
        <v>97.64857192514917</v>
      </c>
      <c r="BZ16" s="15">
        <v>881.4395584876936</v>
      </c>
      <c r="CA16" s="15">
        <v>146.5350493682981</v>
      </c>
      <c r="CB16" s="15">
        <v>139.61323999999999</v>
      </c>
      <c r="CC16" s="15">
        <v>13.481962504986036</v>
      </c>
      <c r="CD16" s="15">
        <v>249.8924260228608</v>
      </c>
      <c r="CE16" s="15">
        <v>42.032603648424548</v>
      </c>
      <c r="CF16" s="15">
        <v>80.665960985936778</v>
      </c>
      <c r="CG16" s="15">
        <v>216.76142533728446</v>
      </c>
      <c r="CH16" s="15">
        <v>22.701198630136986</v>
      </c>
      <c r="CI16" s="15">
        <v>79.58827067180313</v>
      </c>
      <c r="CJ16" s="15">
        <v>33.995995995995997</v>
      </c>
      <c r="CK16" s="15">
        <v>87.224632255259536</v>
      </c>
      <c r="CL16" s="15">
        <v>218.93634496919915</v>
      </c>
      <c r="CM16" s="15">
        <v>120.73319755600814</v>
      </c>
      <c r="CN16" s="15">
        <v>71.136533333333333</v>
      </c>
      <c r="CO16" s="15">
        <v>162.42922564529559</v>
      </c>
      <c r="CP16" s="15">
        <v>88.211747430249616</v>
      </c>
      <c r="CQ16" s="15">
        <v>60.874818351671152</v>
      </c>
      <c r="CR16" s="15">
        <v>308.05653104925051</v>
      </c>
      <c r="CS16" s="15">
        <v>17.574257425742573</v>
      </c>
      <c r="CT16" s="15">
        <v>22.952030526028892</v>
      </c>
      <c r="CU16" s="15">
        <v>31.848415365396626</v>
      </c>
      <c r="CV16" s="37"/>
      <c r="CW16" s="15">
        <v>22.477</v>
      </c>
      <c r="CX16" s="15">
        <v>341.46800000000002</v>
      </c>
      <c r="CY16" s="15">
        <v>57.626999999999995</v>
      </c>
      <c r="CZ16" s="15">
        <v>1055.271</v>
      </c>
      <c r="DA16" s="15">
        <v>4.7379999999999995</v>
      </c>
      <c r="DB16" s="15">
        <v>46.531343060218674</v>
      </c>
      <c r="DC16" s="15">
        <v>3.5329999999999999</v>
      </c>
      <c r="DD16" s="15">
        <v>0.56500000000000017</v>
      </c>
      <c r="DE16" s="15">
        <v>228.05799999999996</v>
      </c>
      <c r="DF16" s="15">
        <v>30.421760037077803</v>
      </c>
      <c r="DG16" s="15">
        <v>73.340961840000006</v>
      </c>
      <c r="DH16" s="15">
        <v>49.04</v>
      </c>
      <c r="DI16" s="15">
        <v>22.526000000000003</v>
      </c>
      <c r="DJ16" s="15">
        <v>0.36600000000000005</v>
      </c>
      <c r="DK16" s="15">
        <v>788.37212914564645</v>
      </c>
      <c r="DL16" s="15">
        <v>2.9709999999999996</v>
      </c>
      <c r="DM16" s="15">
        <v>85.55</v>
      </c>
      <c r="DN16" s="15">
        <v>88.61</v>
      </c>
      <c r="DO16" s="15">
        <v>2.6550000000000002</v>
      </c>
      <c r="DP16" s="15">
        <v>2.06</v>
      </c>
      <c r="DQ16" s="15">
        <v>7.7120000000000006</v>
      </c>
      <c r="DR16" s="15">
        <v>15.829000000000002</v>
      </c>
      <c r="DS16" s="15">
        <v>79.116558580617692</v>
      </c>
      <c r="DT16" s="15">
        <v>144.12</v>
      </c>
      <c r="DU16" s="15">
        <v>42.274999999999999</v>
      </c>
      <c r="DV16" s="15">
        <v>419.64700000000005</v>
      </c>
      <c r="DW16" s="15">
        <v>79.489999999999995</v>
      </c>
      <c r="DX16" s="15">
        <v>107.32100000000001</v>
      </c>
      <c r="DY16" s="15">
        <v>60.419819382530434</v>
      </c>
      <c r="DZ16" s="15">
        <v>39.458131645900572</v>
      </c>
      <c r="EA16" s="15">
        <v>76.400999999999996</v>
      </c>
      <c r="EB16" s="15">
        <v>4.016</v>
      </c>
    </row>
    <row r="17" spans="1:132">
      <c r="A17" s="12" t="s">
        <v>122</v>
      </c>
      <c r="B17" s="15">
        <v>14.401604004214962</v>
      </c>
      <c r="C17" s="15">
        <v>277.5536112540745</v>
      </c>
      <c r="D17" s="15">
        <v>62.009230453893288</v>
      </c>
      <c r="E17" s="15">
        <v>756.55577717623578</v>
      </c>
      <c r="F17" s="15">
        <v>39.037960035133949</v>
      </c>
      <c r="G17" s="15">
        <v>56.099163754368448</v>
      </c>
      <c r="H17" s="15">
        <v>13.189497214892995</v>
      </c>
      <c r="I17" s="15">
        <v>1.4364130713589491</v>
      </c>
      <c r="J17" s="15">
        <v>111.26927029804729</v>
      </c>
      <c r="K17" s="15">
        <v>51.264948139109215</v>
      </c>
      <c r="L17" s="15">
        <v>527.98151113334995</v>
      </c>
      <c r="M17" s="15">
        <v>55.088317890853858</v>
      </c>
      <c r="N17" s="15">
        <v>76.821912999999981</v>
      </c>
      <c r="O17" s="15">
        <v>7.2739412862358828</v>
      </c>
      <c r="P17" s="15">
        <v>778.9220698707594</v>
      </c>
      <c r="Q17" s="15">
        <v>7.2015560000000001</v>
      </c>
      <c r="R17" s="15">
        <v>114.45929411764706</v>
      </c>
      <c r="S17" s="15">
        <v>150.75316467530527</v>
      </c>
      <c r="T17" s="15">
        <v>16.026375499999997</v>
      </c>
      <c r="U17" s="15">
        <v>4.6122784427779298</v>
      </c>
      <c r="V17" s="15">
        <v>7.9562800748187286</v>
      </c>
      <c r="W17" s="15">
        <v>16.642391187540511</v>
      </c>
      <c r="X17" s="15">
        <v>129.62295449450795</v>
      </c>
      <c r="Y17" s="15">
        <v>169.1875</v>
      </c>
      <c r="Z17" s="15">
        <v>50.862666666666662</v>
      </c>
      <c r="AA17" s="15">
        <v>87.325893180665275</v>
      </c>
      <c r="AB17" s="15">
        <v>129.43827160493828</v>
      </c>
      <c r="AC17" s="15">
        <v>147.3448188175461</v>
      </c>
      <c r="AD17" s="15">
        <v>82.895974523288515</v>
      </c>
      <c r="AE17" s="15">
        <v>36.352475247524751</v>
      </c>
      <c r="AF17" s="15">
        <v>46.776778413736714</v>
      </c>
      <c r="AG17" s="15">
        <v>14.262151750000003</v>
      </c>
      <c r="AI17" s="15">
        <v>60.695683975166482</v>
      </c>
      <c r="AJ17" s="15">
        <v>512.59106765025456</v>
      </c>
      <c r="AK17" s="15">
        <v>128.95481791887767</v>
      </c>
      <c r="AL17" s="15">
        <v>3820.6657643538965</v>
      </c>
      <c r="AM17" s="15">
        <v>64.499093653930615</v>
      </c>
      <c r="AN17" s="15">
        <v>115.3902271592611</v>
      </c>
      <c r="AO17" s="15">
        <v>58.051892278897093</v>
      </c>
      <c r="AP17" s="15">
        <v>2.6923366977701968</v>
      </c>
      <c r="AQ17" s="15">
        <v>302.24254881808844</v>
      </c>
      <c r="AR17" s="15">
        <v>125.81672361195851</v>
      </c>
      <c r="AS17" s="15">
        <v>858.19689767325485</v>
      </c>
      <c r="AT17" s="15">
        <v>77.592744059889355</v>
      </c>
      <c r="AU17" s="15">
        <v>192.69969899999998</v>
      </c>
      <c r="AV17" s="15">
        <v>5.8171202425193531</v>
      </c>
      <c r="AW17" s="15">
        <v>986.91703352180934</v>
      </c>
      <c r="AX17" s="15">
        <v>22.442367739267702</v>
      </c>
      <c r="AY17" s="15">
        <v>124.69709803921569</v>
      </c>
      <c r="AZ17" s="15">
        <v>159.06181634599204</v>
      </c>
      <c r="BA17" s="15">
        <v>30.463585076161618</v>
      </c>
      <c r="BB17" s="15">
        <v>1.3339002947887122</v>
      </c>
      <c r="BC17" s="15">
        <v>8.584788414814648</v>
      </c>
      <c r="BD17" s="15">
        <v>10.441939752506546</v>
      </c>
      <c r="BE17" s="15">
        <v>189.64088769334234</v>
      </c>
      <c r="BF17" s="15">
        <v>821.9483843537414</v>
      </c>
      <c r="BG17" s="15">
        <v>165.25039999999998</v>
      </c>
      <c r="BH17" s="15">
        <v>204.21624755417059</v>
      </c>
      <c r="BI17" s="15">
        <v>105.27777777777779</v>
      </c>
      <c r="BJ17" s="15">
        <v>218.81382708200891</v>
      </c>
      <c r="BK17" s="15">
        <v>237.85356673960607</v>
      </c>
      <c r="BL17" s="15">
        <v>64.990085348067979</v>
      </c>
      <c r="BM17" s="15">
        <v>28.289457465924922</v>
      </c>
      <c r="BN17" s="15">
        <v>78.972436268719093</v>
      </c>
      <c r="BP17" s="15">
        <v>177.43676636868042</v>
      </c>
      <c r="BQ17" s="15">
        <v>992.00949276605502</v>
      </c>
      <c r="BR17" s="15">
        <v>15.377298503723612</v>
      </c>
      <c r="BS17" s="15">
        <v>1150.6319988602363</v>
      </c>
      <c r="BT17" s="15">
        <v>79.138775801493196</v>
      </c>
      <c r="BU17" s="15">
        <v>62.55622815776335</v>
      </c>
      <c r="BV17" s="15">
        <v>110.87561382292581</v>
      </c>
      <c r="BW17" s="15">
        <v>8.1093212948237845</v>
      </c>
      <c r="BX17" s="15">
        <v>45.021454265159299</v>
      </c>
      <c r="BY17" s="15">
        <v>103.18181818181816</v>
      </c>
      <c r="BZ17" s="15">
        <v>891.37503127345519</v>
      </c>
      <c r="CA17" s="15">
        <v>156.4106397960291</v>
      </c>
      <c r="CB17" s="15">
        <v>148.33783249999999</v>
      </c>
      <c r="CC17" s="15">
        <v>13.953685877036659</v>
      </c>
      <c r="CD17" s="15">
        <v>246.5929301292407</v>
      </c>
      <c r="CE17" s="15">
        <v>43.280339966832507</v>
      </c>
      <c r="CF17" s="15">
        <v>86.297411764705885</v>
      </c>
      <c r="CG17" s="15">
        <v>225.0776911426488</v>
      </c>
      <c r="CH17" s="15">
        <v>23.07774435886148</v>
      </c>
      <c r="CI17" s="15">
        <v>83.313747875363148</v>
      </c>
      <c r="CJ17" s="15">
        <v>36.876388130347713</v>
      </c>
      <c r="CK17" s="15">
        <v>88.728103802426673</v>
      </c>
      <c r="CL17" s="15">
        <v>236.54696256444743</v>
      </c>
      <c r="CM17" s="15">
        <v>126.54761904761905</v>
      </c>
      <c r="CN17" s="15">
        <v>69.021333333333317</v>
      </c>
      <c r="CO17" s="15">
        <v>176.76643235017033</v>
      </c>
      <c r="CP17" s="15">
        <v>74.306419753086416</v>
      </c>
      <c r="CQ17" s="15">
        <v>68.038842975206606</v>
      </c>
      <c r="CR17" s="15">
        <v>298.59956236323848</v>
      </c>
      <c r="CS17" s="15">
        <v>17.774257425742576</v>
      </c>
      <c r="CT17" s="15">
        <v>24.27882256745708</v>
      </c>
      <c r="CU17" s="15">
        <v>33.634081185967091</v>
      </c>
      <c r="CV17" s="37"/>
      <c r="CW17" s="15">
        <v>24.559000000000001</v>
      </c>
      <c r="CX17" s="15">
        <v>381.34399999999999</v>
      </c>
      <c r="CY17" s="15">
        <v>68.48299999999999</v>
      </c>
      <c r="CZ17" s="15">
        <v>1243.7669999999998</v>
      </c>
      <c r="DA17" s="15">
        <v>4.8699999999999992</v>
      </c>
      <c r="DB17" s="15">
        <v>60.376123315027456</v>
      </c>
      <c r="DC17" s="15">
        <v>5.3090000000000002</v>
      </c>
      <c r="DD17" s="15">
        <v>0.54399999999999993</v>
      </c>
      <c r="DE17" s="15">
        <v>248.42000000000004</v>
      </c>
      <c r="DF17" s="15">
        <v>35.295912141549714</v>
      </c>
      <c r="DG17" s="15">
        <v>88.405116938000006</v>
      </c>
      <c r="DH17" s="15">
        <v>73.462000000000003</v>
      </c>
      <c r="DI17" s="15">
        <v>24.984000000000005</v>
      </c>
      <c r="DJ17" s="15">
        <v>0.48699999999999999</v>
      </c>
      <c r="DK17" s="15">
        <v>772.70063603277595</v>
      </c>
      <c r="DL17" s="15">
        <v>2.9330000000000003</v>
      </c>
      <c r="DM17" s="15">
        <v>98.081999999999994</v>
      </c>
      <c r="DN17" s="15">
        <v>88.897999999999996</v>
      </c>
      <c r="DO17" s="15">
        <v>3.4350000000000001</v>
      </c>
      <c r="DP17" s="15">
        <v>2.246</v>
      </c>
      <c r="DQ17" s="15">
        <v>8.4954999999999998</v>
      </c>
      <c r="DR17" s="15">
        <v>14.566999999999998</v>
      </c>
      <c r="DS17" s="15">
        <v>109.56795289706061</v>
      </c>
      <c r="DT17" s="15">
        <v>146.684</v>
      </c>
      <c r="DU17" s="15">
        <v>47.025999999999996</v>
      </c>
      <c r="DV17" s="15">
        <v>451.32200000000006</v>
      </c>
      <c r="DW17" s="15">
        <v>74.685999999999993</v>
      </c>
      <c r="DX17" s="15">
        <v>105.89800000000001</v>
      </c>
      <c r="DY17" s="15">
        <v>70.227000904142514</v>
      </c>
      <c r="DZ17" s="15">
        <v>43.718216484702509</v>
      </c>
      <c r="EA17" s="15">
        <v>84.273999999999987</v>
      </c>
      <c r="EB17" s="15">
        <v>6.5669999999999993</v>
      </c>
    </row>
    <row r="18" spans="1:132">
      <c r="A18" s="12" t="s">
        <v>123</v>
      </c>
      <c r="B18" s="15">
        <v>16.086946874999999</v>
      </c>
      <c r="C18" s="15">
        <v>324.74269557021671</v>
      </c>
      <c r="D18" s="15">
        <v>54.809203291421539</v>
      </c>
      <c r="E18" s="15">
        <v>806.2407604496218</v>
      </c>
      <c r="F18" s="15">
        <v>38.170010712317087</v>
      </c>
      <c r="G18" s="15">
        <v>62.641485782146852</v>
      </c>
      <c r="H18" s="15">
        <v>14.655191768007484</v>
      </c>
      <c r="I18" s="15">
        <v>1.4889345867606736</v>
      </c>
      <c r="J18" s="15">
        <v>114.03794385335212</v>
      </c>
      <c r="K18" s="15">
        <v>54.88896901709402</v>
      </c>
      <c r="L18" s="15">
        <v>507.86877764842836</v>
      </c>
      <c r="M18" s="15">
        <v>60.786208238482381</v>
      </c>
      <c r="N18" s="15">
        <v>83.882854899999984</v>
      </c>
      <c r="O18" s="15">
        <v>7.5294136565434169</v>
      </c>
      <c r="P18" s="15">
        <v>760.88224952198846</v>
      </c>
      <c r="Q18" s="15">
        <v>7.4075080000000009</v>
      </c>
      <c r="R18" s="15">
        <v>114.49165773763967</v>
      </c>
      <c r="S18" s="15">
        <v>159.1637576452971</v>
      </c>
      <c r="T18" s="15">
        <v>17.257963000000004</v>
      </c>
      <c r="U18" s="15">
        <v>4.8604179907712748</v>
      </c>
      <c r="V18" s="15">
        <v>8.5229097427970029</v>
      </c>
      <c r="W18" s="15">
        <v>16.844649972241317</v>
      </c>
      <c r="X18" s="15">
        <v>145.9611210720015</v>
      </c>
      <c r="Y18" s="15">
        <v>190.43559249786867</v>
      </c>
      <c r="Z18" s="15">
        <v>50.695466666666661</v>
      </c>
      <c r="AA18" s="15">
        <v>91.122943595769669</v>
      </c>
      <c r="AB18" s="15">
        <v>135.69750479846451</v>
      </c>
      <c r="AC18" s="15">
        <v>142.62337235694659</v>
      </c>
      <c r="AD18" s="15">
        <v>93.907062324216355</v>
      </c>
      <c r="AE18" s="15">
        <v>40.958680412371137</v>
      </c>
      <c r="AF18" s="15">
        <v>52.032979013355146</v>
      </c>
      <c r="AG18" s="15">
        <v>15.058919500000002</v>
      </c>
      <c r="AI18" s="15">
        <v>62.358104087922399</v>
      </c>
      <c r="AJ18" s="15">
        <v>609.22588752748982</v>
      </c>
      <c r="AK18" s="15">
        <v>119.9034567616411</v>
      </c>
      <c r="AL18" s="15">
        <v>4074.4486886034615</v>
      </c>
      <c r="AM18" s="15">
        <v>63.115698744682838</v>
      </c>
      <c r="AN18" s="15">
        <v>125.77178861252227</v>
      </c>
      <c r="AO18" s="15">
        <v>58.897393114408715</v>
      </c>
      <c r="AP18" s="15">
        <v>2.7114883379195271</v>
      </c>
      <c r="AQ18" s="15">
        <v>316.80951160107679</v>
      </c>
      <c r="AR18" s="15">
        <v>132.87712339743589</v>
      </c>
      <c r="AS18" s="15">
        <v>810.76880093131535</v>
      </c>
      <c r="AT18" s="15">
        <v>84.493920108401085</v>
      </c>
      <c r="AU18" s="15">
        <v>207.41753560000001</v>
      </c>
      <c r="AV18" s="15">
        <v>6.0018576870501157</v>
      </c>
      <c r="AW18" s="15">
        <v>982.91888336520083</v>
      </c>
      <c r="AX18" s="15">
        <v>23.372089718503332</v>
      </c>
      <c r="AY18" s="15">
        <v>127.31761824582884</v>
      </c>
      <c r="AZ18" s="15">
        <v>167.90375433922267</v>
      </c>
      <c r="BA18" s="15">
        <v>36.146130616919407</v>
      </c>
      <c r="BB18" s="15">
        <v>1.3913203629675801</v>
      </c>
      <c r="BC18" s="15">
        <v>9.0641449584891323</v>
      </c>
      <c r="BD18" s="15">
        <v>10.633204938690955</v>
      </c>
      <c r="BE18" s="15">
        <v>206.73303765216571</v>
      </c>
      <c r="BF18" s="15">
        <v>874.78738277919854</v>
      </c>
      <c r="BG18" s="15">
        <v>183.47173333333333</v>
      </c>
      <c r="BH18" s="15">
        <v>211.22135722679201</v>
      </c>
      <c r="BI18" s="15">
        <v>113.95111964171464</v>
      </c>
      <c r="BJ18" s="15">
        <v>213.22330068092225</v>
      </c>
      <c r="BK18" s="15">
        <v>262.12627073737417</v>
      </c>
      <c r="BL18" s="15">
        <v>72.49360696716478</v>
      </c>
      <c r="BM18" s="15">
        <v>28.878328768368679</v>
      </c>
      <c r="BN18" s="15">
        <v>79.935110478822352</v>
      </c>
      <c r="BP18" s="15">
        <v>179.78865836540464</v>
      </c>
      <c r="BQ18" s="15">
        <v>1118.2890355010995</v>
      </c>
      <c r="BR18" s="15">
        <v>12.93841850271081</v>
      </c>
      <c r="BS18" s="15">
        <v>1204.7695761834646</v>
      </c>
      <c r="BT18" s="15">
        <v>74.849088933032419</v>
      </c>
      <c r="BU18" s="15">
        <v>68.871412548657361</v>
      </c>
      <c r="BV18" s="15">
        <v>114.67698783910197</v>
      </c>
      <c r="BW18" s="15">
        <v>8.4493732863298074</v>
      </c>
      <c r="BX18" s="15">
        <v>45.211383156005645</v>
      </c>
      <c r="BY18" s="15">
        <v>110.75120192307692</v>
      </c>
      <c r="BZ18" s="15">
        <v>858.79157159487772</v>
      </c>
      <c r="CA18" s="15">
        <v>162.93334460704608</v>
      </c>
      <c r="CB18" s="15">
        <v>158.63236040000001</v>
      </c>
      <c r="CC18" s="15">
        <v>14.049842334683277</v>
      </c>
      <c r="CD18" s="15">
        <v>237.92100573613763</v>
      </c>
      <c r="CE18" s="15">
        <v>44.528076285240459</v>
      </c>
      <c r="CF18" s="15">
        <v>87.286698300933722</v>
      </c>
      <c r="CG18" s="15">
        <v>236.29534913118303</v>
      </c>
      <c r="CH18" s="15">
        <v>23.460775083767491</v>
      </c>
      <c r="CI18" s="15">
        <v>81.474114105656</v>
      </c>
      <c r="CJ18" s="15">
        <v>33.937636945895832</v>
      </c>
      <c r="CK18" s="15">
        <v>85.319275627848796</v>
      </c>
      <c r="CL18" s="15">
        <v>250.22553552892325</v>
      </c>
      <c r="CM18" s="15">
        <v>126.25745950554133</v>
      </c>
      <c r="CN18" s="15">
        <v>66.906133333333329</v>
      </c>
      <c r="CO18" s="15">
        <v>184.12382491186838</v>
      </c>
      <c r="CP18" s="15">
        <v>79.433909149072292</v>
      </c>
      <c r="CQ18" s="15">
        <v>64.470792020069283</v>
      </c>
      <c r="CR18" s="15">
        <v>308.29576488810989</v>
      </c>
      <c r="CS18" s="15">
        <v>17.71958762886598</v>
      </c>
      <c r="CT18" s="15">
        <v>25.605614608885254</v>
      </c>
      <c r="CU18" s="15">
        <v>34.049437418358863</v>
      </c>
      <c r="CV18" s="37"/>
      <c r="CW18" s="15">
        <v>23.42</v>
      </c>
      <c r="CX18" s="15">
        <v>474.19200000000006</v>
      </c>
      <c r="CY18" s="15">
        <v>62.309000000000005</v>
      </c>
      <c r="CZ18" s="15">
        <v>1328.1979999999999</v>
      </c>
      <c r="DA18" s="15">
        <v>4.9039999999999999</v>
      </c>
      <c r="DB18" s="15">
        <v>65.621890875503055</v>
      </c>
      <c r="DC18" s="15">
        <v>4.1890000000000001</v>
      </c>
      <c r="DD18" s="15">
        <v>0.63300000000000001</v>
      </c>
      <c r="DE18" s="15">
        <v>264.09699999999998</v>
      </c>
      <c r="DF18" s="15">
        <v>35.973557692307701</v>
      </c>
      <c r="DG18" s="15">
        <v>89.013740150999993</v>
      </c>
      <c r="DH18" s="15">
        <v>63.451000000000001</v>
      </c>
      <c r="DI18" s="15">
        <v>27.334000000000003</v>
      </c>
      <c r="DJ18" s="15">
        <v>0.38099999999999995</v>
      </c>
      <c r="DK18" s="15">
        <v>755.75843272049372</v>
      </c>
      <c r="DL18" s="15">
        <v>2.4889999999999999</v>
      </c>
      <c r="DM18" s="15">
        <v>102.31500000000001</v>
      </c>
      <c r="DN18" s="15">
        <v>104.41700000000002</v>
      </c>
      <c r="DO18" s="15">
        <v>5.6780000000000008</v>
      </c>
      <c r="DP18" s="15">
        <v>2.3809999999999998</v>
      </c>
      <c r="DQ18" s="15">
        <v>9.5969999999999995</v>
      </c>
      <c r="DR18" s="15">
        <v>15.25</v>
      </c>
      <c r="DS18" s="15">
        <v>113.12669210790985</v>
      </c>
      <c r="DT18" s="15">
        <v>166.89199999999997</v>
      </c>
      <c r="DU18" s="15">
        <v>43.844999999999999</v>
      </c>
      <c r="DV18" s="15">
        <v>477.75799999999998</v>
      </c>
      <c r="DW18" s="15">
        <v>76.696000000000012</v>
      </c>
      <c r="DX18" s="15">
        <v>104.43899999999999</v>
      </c>
      <c r="DY18" s="15">
        <v>64.355596177387923</v>
      </c>
      <c r="DZ18" s="15">
        <v>49.268890028020856</v>
      </c>
      <c r="EA18" s="15">
        <v>82.778999999999996</v>
      </c>
      <c r="EB18" s="15">
        <v>6.4270000000000005</v>
      </c>
    </row>
    <row r="19" spans="1:132">
      <c r="A19" s="12" t="s">
        <v>124</v>
      </c>
      <c r="B19" s="15">
        <v>16.940713057671381</v>
      </c>
      <c r="C19" s="15">
        <v>290.49166623125558</v>
      </c>
      <c r="D19" s="15">
        <v>53.984694191539809</v>
      </c>
      <c r="E19" s="15">
        <v>834.48264230086659</v>
      </c>
      <c r="F19" s="15">
        <v>34.934257479467682</v>
      </c>
      <c r="G19" s="15">
        <v>57.475210205856762</v>
      </c>
      <c r="H19" s="15">
        <v>15.293103448275863</v>
      </c>
      <c r="I19" s="15">
        <v>1.5753088622273759</v>
      </c>
      <c r="J19" s="15">
        <v>115.31951062459756</v>
      </c>
      <c r="K19" s="15">
        <v>52.328164351167594</v>
      </c>
      <c r="L19" s="15">
        <v>476.38819769919053</v>
      </c>
      <c r="M19" s="15">
        <v>64.374515994881648</v>
      </c>
      <c r="N19" s="15">
        <v>85.25806399999999</v>
      </c>
      <c r="O19" s="15">
        <v>7.7848860268509528</v>
      </c>
      <c r="P19" s="15">
        <v>673.23625434962719</v>
      </c>
      <c r="Q19" s="15">
        <v>7.6134599999999999</v>
      </c>
      <c r="R19" s="15">
        <v>111.13665943600867</v>
      </c>
      <c r="S19" s="15">
        <v>153.86660365644602</v>
      </c>
      <c r="T19" s="15">
        <v>18.489550499999996</v>
      </c>
      <c r="U19" s="15">
        <v>5.108557538764618</v>
      </c>
      <c r="V19" s="15">
        <v>9.0895394107752789</v>
      </c>
      <c r="W19" s="15">
        <v>17.04690875694212</v>
      </c>
      <c r="X19" s="15">
        <v>142.07524886114393</v>
      </c>
      <c r="Y19" s="15">
        <v>197.9488712871287</v>
      </c>
      <c r="Z19" s="15">
        <v>50.709066666666672</v>
      </c>
      <c r="AA19" s="15">
        <v>88.518233896884169</v>
      </c>
      <c r="AB19" s="15">
        <v>130.44486094316809</v>
      </c>
      <c r="AC19" s="15">
        <v>143.35047938356567</v>
      </c>
      <c r="AD19" s="15">
        <v>99.701221497711728</v>
      </c>
      <c r="AE19" s="15">
        <v>43.940679012345676</v>
      </c>
      <c r="AF19" s="15">
        <v>55.15644589806486</v>
      </c>
      <c r="AG19" s="15">
        <v>15.855687250000004</v>
      </c>
      <c r="AI19" s="15">
        <v>66.551254560182798</v>
      </c>
      <c r="AJ19" s="15">
        <v>550.02716965358695</v>
      </c>
      <c r="AK19" s="15">
        <v>123.11262692996903</v>
      </c>
      <c r="AL19" s="15">
        <v>4261.3321502427289</v>
      </c>
      <c r="AM19" s="15">
        <v>57.740765283129925</v>
      </c>
      <c r="AN19" s="15">
        <v>115.57129602783415</v>
      </c>
      <c r="AO19" s="15">
        <v>60.798178730508035</v>
      </c>
      <c r="AP19" s="15">
        <v>2.8450271850539743</v>
      </c>
      <c r="AQ19" s="15">
        <v>324.18647778493238</v>
      </c>
      <c r="AR19" s="15">
        <v>123.94870233520541</v>
      </c>
      <c r="AS19" s="15">
        <v>797.61131231359184</v>
      </c>
      <c r="AT19" s="15">
        <v>90.246228940072513</v>
      </c>
      <c r="AU19" s="15">
        <v>200.54089169999995</v>
      </c>
      <c r="AV19" s="15">
        <v>5.479568808771047</v>
      </c>
      <c r="AW19" s="15">
        <v>895.56602568351275</v>
      </c>
      <c r="AX19" s="15">
        <v>24.301811697738955</v>
      </c>
      <c r="AY19" s="15">
        <v>132.53420101229213</v>
      </c>
      <c r="AZ19" s="15">
        <v>172.68544000593036</v>
      </c>
      <c r="BA19" s="15">
        <v>41.914309172397942</v>
      </c>
      <c r="BB19" s="15">
        <v>1.4482501839567787</v>
      </c>
      <c r="BC19" s="15">
        <v>9.3178947806222503</v>
      </c>
      <c r="BD19" s="15">
        <v>10.713522947888732</v>
      </c>
      <c r="BE19" s="15">
        <v>194.79036612114055</v>
      </c>
      <c r="BF19" s="15">
        <v>871.48748514851479</v>
      </c>
      <c r="BG19" s="15">
        <v>194.35093333333339</v>
      </c>
      <c r="BH19" s="15">
        <v>206.22327790973873</v>
      </c>
      <c r="BI19" s="15">
        <v>112.42527206771463</v>
      </c>
      <c r="BJ19" s="15">
        <v>217.26824892653372</v>
      </c>
      <c r="BK19" s="15">
        <v>271.8713037139039</v>
      </c>
      <c r="BL19" s="15">
        <v>79.753181376476817</v>
      </c>
      <c r="BM19" s="15">
        <v>32.150346644671636</v>
      </c>
      <c r="BN19" s="15">
        <v>86.816535482587241</v>
      </c>
      <c r="BP19" s="15">
        <v>182.72090137827092</v>
      </c>
      <c r="BQ19" s="15">
        <v>917.82851768639966</v>
      </c>
      <c r="BR19" s="15">
        <v>13.184143935417307</v>
      </c>
      <c r="BS19" s="15">
        <v>1239.4561694263966</v>
      </c>
      <c r="BT19" s="15">
        <v>67.058858099346097</v>
      </c>
      <c r="BU19" s="15">
        <v>62.712264424470845</v>
      </c>
      <c r="BV19" s="15">
        <v>113.86321533382245</v>
      </c>
      <c r="BW19" s="15">
        <v>8.3432942330850537</v>
      </c>
      <c r="BX19" s="15">
        <v>56.413522215067609</v>
      </c>
      <c r="BY19" s="15">
        <v>101.1345551285841</v>
      </c>
      <c r="BZ19" s="15">
        <v>812.5678525777588</v>
      </c>
      <c r="CA19" s="15">
        <v>166.82483909149073</v>
      </c>
      <c r="CB19" s="15">
        <v>160.12603219999997</v>
      </c>
      <c r="CC19" s="15">
        <v>12.8507593657384</v>
      </c>
      <c r="CD19" s="15">
        <v>197.40164457332227</v>
      </c>
      <c r="CE19" s="15">
        <v>45.775812603648411</v>
      </c>
      <c r="CF19" s="15">
        <v>83.325234996384665</v>
      </c>
      <c r="CG19" s="15">
        <v>231.72027168524545</v>
      </c>
      <c r="CH19" s="15">
        <v>23.838326158456617</v>
      </c>
      <c r="CI19" s="15">
        <v>75.275303902751119</v>
      </c>
      <c r="CJ19" s="15">
        <v>33.626008064516121</v>
      </c>
      <c r="CK19" s="15">
        <v>83.599350981520558</v>
      </c>
      <c r="CL19" s="15">
        <v>229.51493166863511</v>
      </c>
      <c r="CM19" s="15">
        <v>121.97623762376237</v>
      </c>
      <c r="CN19" s="15">
        <v>64.790933333333342</v>
      </c>
      <c r="CO19" s="15">
        <v>173.54128824926647</v>
      </c>
      <c r="CP19" s="15">
        <v>76.999032648125763</v>
      </c>
      <c r="CQ19" s="15">
        <v>63.553938003646834</v>
      </c>
      <c r="CR19" s="15">
        <v>309.22684378923498</v>
      </c>
      <c r="CS19" s="15">
        <v>17.092592592592592</v>
      </c>
      <c r="CT19" s="15">
        <v>26.932406650313435</v>
      </c>
      <c r="CU19" s="15">
        <v>36.515497586727001</v>
      </c>
      <c r="CV19" s="37"/>
      <c r="CW19" s="15">
        <v>22.282999999999998</v>
      </c>
      <c r="CX19" s="15">
        <v>455.95700000000005</v>
      </c>
      <c r="CY19" s="15">
        <v>64.316000000000003</v>
      </c>
      <c r="CZ19" s="15">
        <v>1394.877</v>
      </c>
      <c r="DA19" s="15">
        <v>4.9269999999999996</v>
      </c>
      <c r="DB19" s="15">
        <v>61.987358654682517</v>
      </c>
      <c r="DC19" s="15">
        <v>5.3049999999999997</v>
      </c>
      <c r="DD19" s="15">
        <v>0.59799999999999998</v>
      </c>
      <c r="DE19" s="15">
        <v>267.39</v>
      </c>
      <c r="DF19" s="15">
        <v>33.810227608631394</v>
      </c>
      <c r="DG19" s="15">
        <v>92.374167957000026</v>
      </c>
      <c r="DH19" s="15">
        <v>51.812000000000005</v>
      </c>
      <c r="DI19" s="15">
        <v>25.428999999999998</v>
      </c>
      <c r="DJ19" s="15">
        <v>0.47899999999999998</v>
      </c>
      <c r="DK19" s="15">
        <v>655.50281555435151</v>
      </c>
      <c r="DL19" s="15">
        <v>2.4880000000000004</v>
      </c>
      <c r="DM19" s="15">
        <v>89.772000000000006</v>
      </c>
      <c r="DN19" s="15">
        <v>91.882999999999996</v>
      </c>
      <c r="DO19" s="15">
        <v>8.2929999999999993</v>
      </c>
      <c r="DP19" s="15">
        <v>2.0429999999999993</v>
      </c>
      <c r="DQ19" s="15">
        <v>10.211499999999999</v>
      </c>
      <c r="DR19" s="15">
        <v>14.024000000000003</v>
      </c>
      <c r="DS19" s="15">
        <v>109.02264942778129</v>
      </c>
      <c r="DT19" s="15">
        <v>175.33099999999999</v>
      </c>
      <c r="DU19" s="15">
        <v>43.427</v>
      </c>
      <c r="DV19" s="15">
        <v>486.66500000000002</v>
      </c>
      <c r="DW19" s="15">
        <v>74.753999999999991</v>
      </c>
      <c r="DX19" s="15">
        <v>97.012</v>
      </c>
      <c r="DY19" s="15">
        <v>73.35626606070953</v>
      </c>
      <c r="DZ19" s="15">
        <v>54.909029160000365</v>
      </c>
      <c r="EA19" s="15">
        <v>94.695999999999998</v>
      </c>
      <c r="EB19" s="15">
        <v>6.0949999999999989</v>
      </c>
    </row>
    <row r="20" spans="1:132">
      <c r="A20" s="12" t="s">
        <v>125</v>
      </c>
      <c r="B20" s="15">
        <v>16.424854411764709</v>
      </c>
      <c r="C20" s="15">
        <v>253.77043567576825</v>
      </c>
      <c r="D20" s="15">
        <v>48.688801640412642</v>
      </c>
      <c r="E20" s="15">
        <v>835.9953764668013</v>
      </c>
      <c r="F20" s="15">
        <v>34.884115190386837</v>
      </c>
      <c r="G20" s="15">
        <v>53.45601157862091</v>
      </c>
      <c r="H20" s="15">
        <v>15.706778674812714</v>
      </c>
      <c r="I20" s="15">
        <v>1.585692504223843</v>
      </c>
      <c r="J20" s="15">
        <v>113.0708387096774</v>
      </c>
      <c r="K20" s="15">
        <v>52.686440317173101</v>
      </c>
      <c r="L20" s="15">
        <v>474.67828689370481</v>
      </c>
      <c r="M20" s="15">
        <v>56.85230675799086</v>
      </c>
      <c r="N20" s="15">
        <v>76.847284999999999</v>
      </c>
      <c r="O20" s="15">
        <v>8.3357865681821117</v>
      </c>
      <c r="P20" s="15">
        <v>650.59317189360854</v>
      </c>
      <c r="Q20" s="15">
        <v>7.8194120000000007</v>
      </c>
      <c r="R20" s="15">
        <v>113.43995381062355</v>
      </c>
      <c r="S20" s="15">
        <v>120.82329391430238</v>
      </c>
      <c r="T20" s="15">
        <v>19.721137999999996</v>
      </c>
      <c r="U20" s="15">
        <v>5.3566970867579657</v>
      </c>
      <c r="V20" s="15">
        <v>9.6561690787535532</v>
      </c>
      <c r="W20" s="15">
        <v>17.249167541642922</v>
      </c>
      <c r="X20" s="15">
        <v>130.44061043959755</v>
      </c>
      <c r="Y20" s="15">
        <v>169.84172906739275</v>
      </c>
      <c r="Z20" s="15">
        <v>49.995999999999995</v>
      </c>
      <c r="AA20" s="15">
        <v>89.624096720400217</v>
      </c>
      <c r="AB20" s="15">
        <v>117.29908651262762</v>
      </c>
      <c r="AC20" s="15">
        <v>142.11565132672357</v>
      </c>
      <c r="AD20" s="15">
        <v>81.531422044167797</v>
      </c>
      <c r="AE20" s="15">
        <v>36.427272727272722</v>
      </c>
      <c r="AF20" s="15">
        <v>64.661215590079038</v>
      </c>
      <c r="AG20" s="15">
        <v>16.652455000000003</v>
      </c>
      <c r="AI20" s="15">
        <v>62.602077145929414</v>
      </c>
      <c r="AJ20" s="15">
        <v>484.95035521698208</v>
      </c>
      <c r="AK20" s="15">
        <v>117.64875141072308</v>
      </c>
      <c r="AL20" s="15">
        <v>4376.3747695549118</v>
      </c>
      <c r="AM20" s="15">
        <v>57.705958307890484</v>
      </c>
      <c r="AN20" s="15">
        <v>106.51473172748888</v>
      </c>
      <c r="AO20" s="15">
        <v>60.508816651048129</v>
      </c>
      <c r="AP20" s="15">
        <v>2.8909027303103842</v>
      </c>
      <c r="AQ20" s="15">
        <v>309.95664516129028</v>
      </c>
      <c r="AR20" s="15">
        <v>117.03452184556434</v>
      </c>
      <c r="AS20" s="15">
        <v>798.80158926728575</v>
      </c>
      <c r="AT20" s="15">
        <v>83.415594703196348</v>
      </c>
      <c r="AU20" s="15">
        <v>173.86298800000003</v>
      </c>
      <c r="AV20" s="15">
        <v>5.479191456215398</v>
      </c>
      <c r="AW20" s="15">
        <v>873.15226915442645</v>
      </c>
      <c r="AX20" s="15">
        <v>25.231533676974589</v>
      </c>
      <c r="AY20" s="15">
        <v>133.78493071593533</v>
      </c>
      <c r="AZ20" s="15">
        <v>152.2407540089967</v>
      </c>
      <c r="BA20" s="15">
        <v>41.573182647398262</v>
      </c>
      <c r="BB20" s="15">
        <v>1.4814149175746205</v>
      </c>
      <c r="BC20" s="15">
        <v>8.8200106432245136</v>
      </c>
      <c r="BD20" s="15">
        <v>10.827124428400548</v>
      </c>
      <c r="BE20" s="15">
        <v>172.19292322236475</v>
      </c>
      <c r="BF20" s="15">
        <v>817.47525527569769</v>
      </c>
      <c r="BG20" s="15">
        <v>198.72906666666668</v>
      </c>
      <c r="BH20" s="15">
        <v>204.39827682045581</v>
      </c>
      <c r="BI20" s="15">
        <v>103.25169263836645</v>
      </c>
      <c r="BJ20" s="15">
        <v>216.20551320992604</v>
      </c>
      <c r="BK20" s="15">
        <v>234.38163096381152</v>
      </c>
      <c r="BL20" s="15">
        <v>66.661261635707305</v>
      </c>
      <c r="BM20" s="15">
        <v>30.303889984629276</v>
      </c>
      <c r="BN20" s="15">
        <v>86.45101847182103</v>
      </c>
      <c r="BP20" s="15">
        <v>175.10547317785009</v>
      </c>
      <c r="BQ20" s="15">
        <v>817.445433535907</v>
      </c>
      <c r="BR20" s="15">
        <v>12.643224555324188</v>
      </c>
      <c r="BS20" s="15">
        <v>1263.9118602405408</v>
      </c>
      <c r="BT20" s="15">
        <v>65.916646535240403</v>
      </c>
      <c r="BU20" s="15">
        <v>59.150728832833664</v>
      </c>
      <c r="BV20" s="15">
        <v>114.30213106407737</v>
      </c>
      <c r="BW20" s="15">
        <v>8.3059298636007757</v>
      </c>
      <c r="BX20" s="15">
        <v>69.479225806451623</v>
      </c>
      <c r="BY20" s="15">
        <v>101.22883295194507</v>
      </c>
      <c r="BZ20" s="15">
        <v>813.18416924664598</v>
      </c>
      <c r="CA20" s="15">
        <v>148.48461890410962</v>
      </c>
      <c r="CB20" s="15">
        <v>146.618818</v>
      </c>
      <c r="CC20" s="15">
        <v>12.519450270875423</v>
      </c>
      <c r="CD20" s="15">
        <v>209.67574434299323</v>
      </c>
      <c r="CE20" s="15">
        <v>47.023548922056392</v>
      </c>
      <c r="CF20" s="15">
        <v>88.463337182448043</v>
      </c>
      <c r="CG20" s="15">
        <v>219.10653479388108</v>
      </c>
      <c r="CH20" s="15">
        <v>21.493031588873173</v>
      </c>
      <c r="CI20" s="15">
        <v>78.55050874206789</v>
      </c>
      <c r="CJ20" s="15">
        <v>31.677070063694263</v>
      </c>
      <c r="CK20" s="15">
        <v>84.782815625987155</v>
      </c>
      <c r="CL20" s="15">
        <v>202.67438719697478</v>
      </c>
      <c r="CM20" s="15">
        <v>115.71817562968005</v>
      </c>
      <c r="CN20" s="15">
        <v>62.675733333333319</v>
      </c>
      <c r="CO20" s="15">
        <v>177.50486381322958</v>
      </c>
      <c r="CP20" s="15">
        <v>71.379688339602367</v>
      </c>
      <c r="CQ20" s="15">
        <v>61.165654192217325</v>
      </c>
      <c r="CR20" s="15">
        <v>268.9461311790219</v>
      </c>
      <c r="CS20" s="15">
        <v>24.5987012987013</v>
      </c>
      <c r="CT20" s="15">
        <v>28.25919869174162</v>
      </c>
      <c r="CU20" s="15">
        <v>36.54150863305226</v>
      </c>
      <c r="CV20" s="37"/>
      <c r="CW20" s="15">
        <v>16.672000000000001</v>
      </c>
      <c r="CX20" s="15">
        <v>404.25800000000004</v>
      </c>
      <c r="CY20" s="15">
        <v>56.205000000000005</v>
      </c>
      <c r="CZ20" s="15">
        <v>1398.8269999999998</v>
      </c>
      <c r="DA20" s="15">
        <v>4.112000000000001</v>
      </c>
      <c r="DB20" s="15">
        <v>54.078517523002169</v>
      </c>
      <c r="DC20" s="15">
        <v>5.5139999999999993</v>
      </c>
      <c r="DD20" s="15">
        <v>0.43099999999999999</v>
      </c>
      <c r="DE20" s="15">
        <v>257.68099999999993</v>
      </c>
      <c r="DF20" s="15">
        <v>32.529402373476664</v>
      </c>
      <c r="DG20" s="15">
        <v>88.346862290999994</v>
      </c>
      <c r="DH20" s="15">
        <v>55.644000000000005</v>
      </c>
      <c r="DI20" s="15">
        <v>21.335000000000001</v>
      </c>
      <c r="DJ20" s="15">
        <v>0.55900000000000005</v>
      </c>
      <c r="DK20" s="15">
        <v>611.50091306073841</v>
      </c>
      <c r="DL20" s="15">
        <v>3.5590000000000002</v>
      </c>
      <c r="DM20" s="15">
        <v>74.790000000000006</v>
      </c>
      <c r="DN20" s="15">
        <v>84.878000000000014</v>
      </c>
      <c r="DO20" s="15">
        <v>5.8159999999999998</v>
      </c>
      <c r="DP20" s="15">
        <v>1.6869999999999998</v>
      </c>
      <c r="DQ20" s="15">
        <v>9.1950000000000003</v>
      </c>
      <c r="DR20" s="15">
        <v>13.460000000000003</v>
      </c>
      <c r="DS20" s="15">
        <v>90.694746195781633</v>
      </c>
      <c r="DT20" s="15">
        <v>150.05200000000002</v>
      </c>
      <c r="DU20" s="15">
        <v>40.926000000000002</v>
      </c>
      <c r="DV20" s="15">
        <v>449.29699999999991</v>
      </c>
      <c r="DW20" s="15">
        <v>68.742000000000004</v>
      </c>
      <c r="DX20" s="15">
        <v>92.85799999999999</v>
      </c>
      <c r="DY20" s="15">
        <v>63.492628724417116</v>
      </c>
      <c r="DZ20" s="15">
        <v>55.316383116883102</v>
      </c>
      <c r="EA20" s="15">
        <v>78.591000000000008</v>
      </c>
      <c r="EB20" s="15">
        <v>5.761000000000001</v>
      </c>
    </row>
    <row r="21" spans="1:132">
      <c r="A21" s="12" t="s">
        <v>126</v>
      </c>
      <c r="B21" s="15">
        <v>15.512509851301115</v>
      </c>
      <c r="C21" s="15">
        <v>256.87878002419217</v>
      </c>
      <c r="D21" s="15">
        <v>52.678608486514342</v>
      </c>
      <c r="E21" s="15">
        <v>896.69611901870996</v>
      </c>
      <c r="F21" s="15">
        <v>31.248495437703273</v>
      </c>
      <c r="G21" s="15">
        <v>51.427473863360078</v>
      </c>
      <c r="H21" s="15">
        <v>15.67398675637771</v>
      </c>
      <c r="I21" s="15">
        <v>1.6620191254836121</v>
      </c>
      <c r="J21" s="15">
        <v>110.57483870967742</v>
      </c>
      <c r="K21" s="15">
        <v>46.638017167381975</v>
      </c>
      <c r="L21" s="15">
        <v>446.49000981354266</v>
      </c>
      <c r="M21" s="15">
        <v>54.304171835853133</v>
      </c>
      <c r="N21" s="15">
        <v>69.530679599999999</v>
      </c>
      <c r="O21" s="15">
        <v>7.7867211647250452</v>
      </c>
      <c r="P21" s="15">
        <v>591.67285869172395</v>
      </c>
      <c r="Q21" s="15">
        <v>8.4771514999999997</v>
      </c>
      <c r="R21" s="15">
        <v>109.32519879352894</v>
      </c>
      <c r="S21" s="15">
        <v>116.91222953313286</v>
      </c>
      <c r="T21" s="15">
        <v>20.533061999999997</v>
      </c>
      <c r="U21" s="15">
        <v>5.2530841581862004</v>
      </c>
      <c r="V21" s="15">
        <v>9.9095728696704448</v>
      </c>
      <c r="W21" s="15">
        <v>17.935562072740041</v>
      </c>
      <c r="X21" s="15">
        <v>116.58685339959341</v>
      </c>
      <c r="Y21" s="15">
        <v>141.35360188179948</v>
      </c>
      <c r="Z21" s="15">
        <v>50.483733333333326</v>
      </c>
      <c r="AA21" s="15">
        <v>85.646307753060412</v>
      </c>
      <c r="AB21" s="15">
        <v>116.5004739336493</v>
      </c>
      <c r="AC21" s="15">
        <v>141.807158962796</v>
      </c>
      <c r="AD21" s="15">
        <v>72.587595520226941</v>
      </c>
      <c r="AE21" s="15">
        <v>34.583558441558438</v>
      </c>
      <c r="AF21" s="15">
        <v>53.154265467429816</v>
      </c>
      <c r="AG21" s="15">
        <v>18.290100750000001</v>
      </c>
      <c r="AI21" s="15">
        <v>61.849740967686785</v>
      </c>
      <c r="AJ21" s="15">
        <v>486.75220321410058</v>
      </c>
      <c r="AK21" s="15">
        <v>126.89238103418654</v>
      </c>
      <c r="AL21" s="15">
        <v>5005.8267382495351</v>
      </c>
      <c r="AM21" s="15">
        <v>51.217992667528236</v>
      </c>
      <c r="AN21" s="15">
        <v>98.11354242645271</v>
      </c>
      <c r="AO21" s="15">
        <v>59.137651622831385</v>
      </c>
      <c r="AP21" s="15">
        <v>2.7763366749955947</v>
      </c>
      <c r="AQ21" s="15">
        <v>292.83187096774191</v>
      </c>
      <c r="AR21" s="15">
        <v>109.23202575107298</v>
      </c>
      <c r="AS21" s="15">
        <v>807.72129538763488</v>
      </c>
      <c r="AT21" s="15">
        <v>78.586266781857447</v>
      </c>
      <c r="AU21" s="15">
        <v>164.02909319999998</v>
      </c>
      <c r="AV21" s="15">
        <v>5.3786804117991043</v>
      </c>
      <c r="AW21" s="15">
        <v>820.73912323816421</v>
      </c>
      <c r="AX21" s="15">
        <v>26.592060369308889</v>
      </c>
      <c r="AY21" s="15">
        <v>127.31340828077875</v>
      </c>
      <c r="AZ21" s="15">
        <v>146.17582003530632</v>
      </c>
      <c r="BA21" s="15">
        <v>38.71262583475027</v>
      </c>
      <c r="BB21" s="15">
        <v>1.9907982129353357</v>
      </c>
      <c r="BC21" s="15">
        <v>8.5843444698246518</v>
      </c>
      <c r="BD21" s="15">
        <v>28.66978575504816</v>
      </c>
      <c r="BE21" s="15">
        <v>156.03286650101651</v>
      </c>
      <c r="BF21" s="15">
        <v>762.31925904145839</v>
      </c>
      <c r="BG21" s="15">
        <v>193.71466666666666</v>
      </c>
      <c r="BH21" s="15">
        <v>183.96406476240622</v>
      </c>
      <c r="BI21" s="15">
        <v>103.77588204318062</v>
      </c>
      <c r="BJ21" s="15">
        <v>208.54340473506204</v>
      </c>
      <c r="BK21" s="15">
        <v>206.13817085783518</v>
      </c>
      <c r="BL21" s="15">
        <v>64.706132882962606</v>
      </c>
      <c r="BM21" s="15">
        <v>154.57412573793425</v>
      </c>
      <c r="BN21" s="15">
        <v>93.945154911249304</v>
      </c>
      <c r="BP21" s="15">
        <v>167.09202771438052</v>
      </c>
      <c r="BQ21" s="15">
        <v>820.20131328840512</v>
      </c>
      <c r="BR21" s="15">
        <v>13.659159938154955</v>
      </c>
      <c r="BS21" s="15">
        <v>1387.2435231644702</v>
      </c>
      <c r="BT21" s="15">
        <v>66.881292435997054</v>
      </c>
      <c r="BU21" s="15">
        <v>54.909992706053963</v>
      </c>
      <c r="BV21" s="15">
        <v>117.47567860249603</v>
      </c>
      <c r="BW21" s="15">
        <v>7.9370756989561295</v>
      </c>
      <c r="BX21" s="15">
        <v>78.103999999999999</v>
      </c>
      <c r="BY21" s="15">
        <v>89.666437768240343</v>
      </c>
      <c r="BZ21" s="15">
        <v>797.95112855740911</v>
      </c>
      <c r="CA21" s="15">
        <v>139.47842997840175</v>
      </c>
      <c r="CB21" s="15">
        <v>137.06499120000001</v>
      </c>
      <c r="CC21" s="15">
        <v>12.733392597381606</v>
      </c>
      <c r="CD21" s="15">
        <v>209.65782435851102</v>
      </c>
      <c r="CE21" s="15">
        <v>48.055721393034823</v>
      </c>
      <c r="CF21" s="15">
        <v>86.961063888127228</v>
      </c>
      <c r="CG21" s="15">
        <v>213.6085042249</v>
      </c>
      <c r="CH21" s="15">
        <v>21.004265852117129</v>
      </c>
      <c r="CI21" s="15">
        <v>82.22845102225601</v>
      </c>
      <c r="CJ21" s="15">
        <v>31.799873437747195</v>
      </c>
      <c r="CK21" s="15">
        <v>83.937142444081871</v>
      </c>
      <c r="CL21" s="15">
        <v>177.4409871244635</v>
      </c>
      <c r="CM21" s="15">
        <v>105.15142605116144</v>
      </c>
      <c r="CN21" s="15">
        <v>62.013600000000004</v>
      </c>
      <c r="CO21" s="15">
        <v>173.89100960905617</v>
      </c>
      <c r="CP21" s="15">
        <v>69.776724591890485</v>
      </c>
      <c r="CQ21" s="15">
        <v>66.638416009019181</v>
      </c>
      <c r="CR21" s="15">
        <v>258.15430986081975</v>
      </c>
      <c r="CS21" s="15">
        <v>24.290909090909089</v>
      </c>
      <c r="CT21" s="15">
        <v>34.604660670482417</v>
      </c>
      <c r="CU21" s="15">
        <v>38.663680727641356</v>
      </c>
      <c r="CV21" s="37"/>
      <c r="CW21" s="15">
        <v>13.913999999999998</v>
      </c>
      <c r="CX21" s="15">
        <v>395.92199999999997</v>
      </c>
      <c r="CY21" s="15">
        <v>60.861000000000004</v>
      </c>
      <c r="CZ21" s="15">
        <v>1337.4009999999998</v>
      </c>
      <c r="DA21" s="15">
        <v>3.0555000000000003</v>
      </c>
      <c r="DB21" s="15">
        <v>50.049890590809632</v>
      </c>
      <c r="DC21" s="15">
        <v>5.3339999999999996</v>
      </c>
      <c r="DD21" s="15">
        <v>0.34200000000000008</v>
      </c>
      <c r="DE21" s="15">
        <v>244.24249999999995</v>
      </c>
      <c r="DF21" s="15">
        <v>27.836051502145921</v>
      </c>
      <c r="DG21" s="15">
        <v>81.650080512000017</v>
      </c>
      <c r="DH21" s="15">
        <v>60.745499999999993</v>
      </c>
      <c r="DI21" s="15">
        <v>20.494999999999997</v>
      </c>
      <c r="DJ21" s="15">
        <v>0.40699999999999997</v>
      </c>
      <c r="DK21" s="15">
        <v>587.90430068666433</v>
      </c>
      <c r="DL21" s="15">
        <v>3.8930000000000007</v>
      </c>
      <c r="DM21" s="15">
        <v>68.040000000000006</v>
      </c>
      <c r="DN21" s="15">
        <v>79.613000000000014</v>
      </c>
      <c r="DO21" s="15">
        <v>2.7820000000000005</v>
      </c>
      <c r="DP21" s="15">
        <v>1.4559999999999995</v>
      </c>
      <c r="DQ21" s="15">
        <v>8.6047499999999992</v>
      </c>
      <c r="DR21" s="15">
        <v>12.942000000000002</v>
      </c>
      <c r="DS21" s="15">
        <v>82.78626070672729</v>
      </c>
      <c r="DT21" s="15">
        <v>135.01900000000001</v>
      </c>
      <c r="DU21" s="15">
        <v>41.855999999999995</v>
      </c>
      <c r="DV21" s="15">
        <v>388.54250000000002</v>
      </c>
      <c r="DW21" s="15">
        <v>65.208000000000013</v>
      </c>
      <c r="DX21" s="15">
        <v>94.352999999999994</v>
      </c>
      <c r="DY21" s="15">
        <v>59.949354260194326</v>
      </c>
      <c r="DZ21" s="15">
        <v>54.676959740259747</v>
      </c>
      <c r="EA21" s="15">
        <v>71.868999999999986</v>
      </c>
      <c r="EB21" s="15">
        <v>5.5110000000000001</v>
      </c>
    </row>
    <row r="22" spans="1:132">
      <c r="A22" s="12" t="s">
        <v>127</v>
      </c>
      <c r="B22" s="15">
        <v>14.952439056939507</v>
      </c>
      <c r="C22" s="15">
        <v>316.29253792537929</v>
      </c>
      <c r="D22" s="15">
        <v>58.594063167444759</v>
      </c>
      <c r="E22" s="15">
        <v>990.71034412096174</v>
      </c>
      <c r="F22" s="15">
        <v>38.847656658961306</v>
      </c>
      <c r="G22" s="15">
        <v>58.703297303199037</v>
      </c>
      <c r="H22" s="15">
        <v>15.120930980854828</v>
      </c>
      <c r="I22" s="15">
        <v>1.7170842354881943</v>
      </c>
      <c r="J22" s="15">
        <v>112.20258064516129</v>
      </c>
      <c r="K22" s="15">
        <v>51.363310394784499</v>
      </c>
      <c r="L22" s="15">
        <v>470.07576770419888</v>
      </c>
      <c r="M22" s="15">
        <v>65.5784471393643</v>
      </c>
      <c r="N22" s="15">
        <v>76.073844000000022</v>
      </c>
      <c r="O22" s="15">
        <v>8.1934512299437525</v>
      </c>
      <c r="P22" s="15">
        <v>658.42640709631837</v>
      </c>
      <c r="Q22" s="15">
        <v>9.1348910000000014</v>
      </c>
      <c r="R22" s="15">
        <v>115.84811923349893</v>
      </c>
      <c r="S22" s="15">
        <v>126.33571423161118</v>
      </c>
      <c r="T22" s="15">
        <v>21.344985999999999</v>
      </c>
      <c r="U22" s="15">
        <v>5.1494712296144352</v>
      </c>
      <c r="V22" s="15">
        <v>10.162976660587336</v>
      </c>
      <c r="W22" s="15">
        <v>18.115349631531011</v>
      </c>
      <c r="X22" s="15">
        <v>131.80978791794033</v>
      </c>
      <c r="Y22" s="15">
        <v>146.94541387024606</v>
      </c>
      <c r="Z22" s="15">
        <v>51.363733333333336</v>
      </c>
      <c r="AA22" s="15">
        <v>92.351358808111442</v>
      </c>
      <c r="AB22" s="15">
        <v>144.30253741054003</v>
      </c>
      <c r="AC22" s="15">
        <v>152.44638022366101</v>
      </c>
      <c r="AD22" s="15">
        <v>84.028827096101196</v>
      </c>
      <c r="AE22" s="15">
        <v>33.383879423328963</v>
      </c>
      <c r="AF22" s="15">
        <v>53.467157263559535</v>
      </c>
      <c r="AG22" s="15">
        <v>19.927746500000001</v>
      </c>
      <c r="AI22" s="15">
        <v>60.543054625550717</v>
      </c>
      <c r="AJ22" s="15">
        <v>587.40057400574005</v>
      </c>
      <c r="AK22" s="15">
        <v>133.68453701778591</v>
      </c>
      <c r="AL22" s="15">
        <v>5472.3734246695631</v>
      </c>
      <c r="AM22" s="15">
        <v>62.573925148355229</v>
      </c>
      <c r="AN22" s="15">
        <v>111.12708811005567</v>
      </c>
      <c r="AO22" s="15">
        <v>60.25809454598226</v>
      </c>
      <c r="AP22" s="15">
        <v>2.528418588348857</v>
      </c>
      <c r="AQ22" s="15">
        <v>306.25883870967743</v>
      </c>
      <c r="AR22" s="15">
        <v>121.90363739845813</v>
      </c>
      <c r="AS22" s="15">
        <v>849.37275955713415</v>
      </c>
      <c r="AT22" s="15">
        <v>84.173060537897314</v>
      </c>
      <c r="AU22" s="15">
        <v>175.33413920000001</v>
      </c>
      <c r="AV22" s="15">
        <v>5.7098281837900693</v>
      </c>
      <c r="AW22" s="15">
        <v>908.96478687495096</v>
      </c>
      <c r="AX22" s="15">
        <v>27.95258706164319</v>
      </c>
      <c r="AY22" s="15">
        <v>129.67154009936124</v>
      </c>
      <c r="AZ22" s="15">
        <v>151.93110291388621</v>
      </c>
      <c r="BA22" s="15">
        <v>40.434302216502033</v>
      </c>
      <c r="BB22" s="15">
        <v>2.6159830757743254</v>
      </c>
      <c r="BC22" s="15">
        <v>8.662697263445347</v>
      </c>
      <c r="BD22" s="15">
        <v>30.210834740491009</v>
      </c>
      <c r="BE22" s="15">
        <v>170.64002773138375</v>
      </c>
      <c r="BF22" s="15">
        <v>770.97529562160423</v>
      </c>
      <c r="BG22" s="15">
        <v>195.24026666666666</v>
      </c>
      <c r="BH22" s="15">
        <v>192.60104842047176</v>
      </c>
      <c r="BI22" s="15">
        <v>124.39973975276513</v>
      </c>
      <c r="BJ22" s="15">
        <v>216.63184226015304</v>
      </c>
      <c r="BK22" s="15">
        <v>216.72823836223759</v>
      </c>
      <c r="BL22" s="15">
        <v>66.180294365098717</v>
      </c>
      <c r="BM22" s="15">
        <v>156.86890087737476</v>
      </c>
      <c r="BN22" s="15">
        <v>102.14672168647849</v>
      </c>
      <c r="BP22" s="15">
        <v>168.22688819419326</v>
      </c>
      <c r="BQ22" s="15">
        <v>998.520910209102</v>
      </c>
      <c r="BR22" s="15">
        <v>14.152541251630215</v>
      </c>
      <c r="BS22" s="15">
        <v>1511.7001127065673</v>
      </c>
      <c r="BT22" s="15">
        <v>77.186378649816788</v>
      </c>
      <c r="BU22" s="15">
        <v>68.646904683917455</v>
      </c>
      <c r="BV22" s="15">
        <v>124.20970308003074</v>
      </c>
      <c r="BW22" s="15">
        <v>8.0200707976767358</v>
      </c>
      <c r="BX22" s="15">
        <v>99.682709677419368</v>
      </c>
      <c r="BY22" s="15">
        <v>100.72918714751385</v>
      </c>
      <c r="BZ22" s="15">
        <v>875.82473365364547</v>
      </c>
      <c r="CA22" s="15">
        <v>156.77448185819068</v>
      </c>
      <c r="CB22" s="15">
        <v>149.35273760000001</v>
      </c>
      <c r="CC22" s="15">
        <v>13.937893672723503</v>
      </c>
      <c r="CD22" s="15">
        <v>241.29790407410314</v>
      </c>
      <c r="CE22" s="15">
        <v>49.087893864013267</v>
      </c>
      <c r="CF22" s="15">
        <v>95.306458481192337</v>
      </c>
      <c r="CG22" s="15">
        <v>238.74438544799014</v>
      </c>
      <c r="CH22" s="15">
        <v>22.485060805910233</v>
      </c>
      <c r="CI22" s="15">
        <v>86.295301453157563</v>
      </c>
      <c r="CJ22" s="15">
        <v>33.740156172121615</v>
      </c>
      <c r="CK22" s="15">
        <v>84.921607187215372</v>
      </c>
      <c r="CL22" s="15">
        <v>199.29253458544736</v>
      </c>
      <c r="CM22" s="15">
        <v>112.1636305528923</v>
      </c>
      <c r="CN22" s="15">
        <v>61.351199999999999</v>
      </c>
      <c r="CO22" s="15">
        <v>190.05104152296866</v>
      </c>
      <c r="CP22" s="15">
        <v>92.167989590110622</v>
      </c>
      <c r="CQ22" s="15">
        <v>72.509741024131841</v>
      </c>
      <c r="CR22" s="15">
        <v>284.16351545181902</v>
      </c>
      <c r="CS22" s="15">
        <v>28.686762778505898</v>
      </c>
      <c r="CT22" s="15">
        <v>40.950122649223218</v>
      </c>
      <c r="CU22" s="15">
        <v>41.34579574181226</v>
      </c>
      <c r="CV22" s="37"/>
      <c r="CW22" s="15">
        <v>13.136999999999999</v>
      </c>
      <c r="CX22" s="15">
        <v>469.87</v>
      </c>
      <c r="CY22" s="15">
        <v>65.600000000000009</v>
      </c>
      <c r="CZ22" s="15">
        <v>1338.3330000000001</v>
      </c>
      <c r="DA22" s="15">
        <v>2.6429999999999998</v>
      </c>
      <c r="DB22" s="15">
        <v>55.545965716781311</v>
      </c>
      <c r="DC22" s="15">
        <v>5.4590000000000005</v>
      </c>
      <c r="DD22" s="15">
        <v>0.35599999999999998</v>
      </c>
      <c r="DE22" s="15">
        <v>240.51300000000003</v>
      </c>
      <c r="DF22" s="15">
        <v>26.86552491333368</v>
      </c>
      <c r="DG22" s="15">
        <v>76.010039123000013</v>
      </c>
      <c r="DH22" s="15">
        <v>68.262999999999991</v>
      </c>
      <c r="DI22" s="15">
        <v>23.75</v>
      </c>
      <c r="DJ22" s="15">
        <v>0.36700000000000005</v>
      </c>
      <c r="DK22" s="15">
        <v>616.61064447758849</v>
      </c>
      <c r="DL22" s="15">
        <v>4.2680000000000007</v>
      </c>
      <c r="DM22" s="15">
        <v>71.223000000000013</v>
      </c>
      <c r="DN22" s="15">
        <v>146.25399999999999</v>
      </c>
      <c r="DO22" s="15">
        <v>3.2549999999999999</v>
      </c>
      <c r="DP22" s="15">
        <v>1.6139999999999999</v>
      </c>
      <c r="DQ22" s="15">
        <v>8.4834999999999976</v>
      </c>
      <c r="DR22" s="15">
        <v>14.113</v>
      </c>
      <c r="DS22" s="15">
        <v>97.988180097392998</v>
      </c>
      <c r="DT22" s="15">
        <v>142.107</v>
      </c>
      <c r="DU22" s="15">
        <v>43.065999999999995</v>
      </c>
      <c r="DV22" s="15">
        <v>413.52099999999996</v>
      </c>
      <c r="DW22" s="15">
        <v>72.381999999999991</v>
      </c>
      <c r="DX22" s="15">
        <v>98.878000000000014</v>
      </c>
      <c r="DY22" s="15">
        <v>64.632498506534318</v>
      </c>
      <c r="DZ22" s="15">
        <v>55.17338007863696</v>
      </c>
      <c r="EA22" s="15">
        <v>68.316999999999993</v>
      </c>
      <c r="EB22" s="15">
        <v>4.9270000000000005</v>
      </c>
    </row>
    <row r="23" spans="1:132">
      <c r="A23" s="12" t="s">
        <v>128</v>
      </c>
      <c r="B23" s="15">
        <v>14.8435015625</v>
      </c>
      <c r="C23" s="15">
        <v>365.8631940147381</v>
      </c>
      <c r="D23" s="15">
        <v>57.854943505411377</v>
      </c>
      <c r="E23" s="15">
        <v>1104.3189339581197</v>
      </c>
      <c r="F23" s="15">
        <v>44.136972424557747</v>
      </c>
      <c r="G23" s="15">
        <v>63.629293282105017</v>
      </c>
      <c r="H23" s="15">
        <v>15.411751876556222</v>
      </c>
      <c r="I23" s="15">
        <v>1.6374506098608488</v>
      </c>
      <c r="J23" s="15">
        <v>115.50000000000001</v>
      </c>
      <c r="K23" s="15">
        <v>53.664803290221322</v>
      </c>
      <c r="L23" s="15">
        <v>476.76536219816819</v>
      </c>
      <c r="M23" s="15">
        <v>71.821645387873147</v>
      </c>
      <c r="N23" s="15">
        <v>82.138949700000012</v>
      </c>
      <c r="O23" s="15">
        <v>8.8333716449552675</v>
      </c>
      <c r="P23" s="15">
        <v>726.24183006535952</v>
      </c>
      <c r="Q23" s="15">
        <v>9.7926305000000013</v>
      </c>
      <c r="R23" s="15">
        <v>120.70369837386673</v>
      </c>
      <c r="S23" s="15">
        <v>124.43573110587818</v>
      </c>
      <c r="T23" s="15">
        <v>22.156909999999996</v>
      </c>
      <c r="U23" s="15">
        <v>5.0458583010426681</v>
      </c>
      <c r="V23" s="15">
        <v>10.41638045150423</v>
      </c>
      <c r="W23" s="15">
        <v>18.339192091107751</v>
      </c>
      <c r="X23" s="15">
        <v>147.20192707611258</v>
      </c>
      <c r="Y23" s="15">
        <v>149.6295114656032</v>
      </c>
      <c r="Z23" s="15">
        <v>51.975466666666662</v>
      </c>
      <c r="AA23" s="15">
        <v>97.781627890531098</v>
      </c>
      <c r="AB23" s="15">
        <v>150.72983870967741</v>
      </c>
      <c r="AC23" s="15">
        <v>158.17579826917338</v>
      </c>
      <c r="AD23" s="15">
        <v>89.332116051294122</v>
      </c>
      <c r="AE23" s="15">
        <v>31.492958801498126</v>
      </c>
      <c r="AF23" s="15">
        <v>55.689413703144297</v>
      </c>
      <c r="AG23" s="15">
        <v>21.565392249999999</v>
      </c>
      <c r="AI23" s="15">
        <v>58.707171740317705</v>
      </c>
      <c r="AJ23" s="15">
        <v>663.07475952072912</v>
      </c>
      <c r="AK23" s="15">
        <v>133.25072243485263</v>
      </c>
      <c r="AL23" s="15">
        <v>5725.5997949919456</v>
      </c>
      <c r="AM23" s="15">
        <v>70.727198751300733</v>
      </c>
      <c r="AN23" s="15">
        <v>118.3648271044359</v>
      </c>
      <c r="AO23" s="15">
        <v>60.327685531074849</v>
      </c>
      <c r="AP23" s="15">
        <v>2.591655937787031</v>
      </c>
      <c r="AQ23" s="15">
        <v>306.22980645161294</v>
      </c>
      <c r="AR23" s="15">
        <v>124.91624005628012</v>
      </c>
      <c r="AS23" s="15">
        <v>882.59200666111576</v>
      </c>
      <c r="AT23" s="15">
        <v>88.440720173535794</v>
      </c>
      <c r="AU23" s="15">
        <v>184.6561035</v>
      </c>
      <c r="AV23" s="15">
        <v>5.8565404114443584</v>
      </c>
      <c r="AW23" s="15">
        <v>999.9439359986419</v>
      </c>
      <c r="AX23" s="15">
        <v>29.313113753977493</v>
      </c>
      <c r="AY23" s="15">
        <v>133.48942293855231</v>
      </c>
      <c r="AZ23" s="15">
        <v>148.33881310999539</v>
      </c>
      <c r="BA23" s="15">
        <v>42.466773227831702</v>
      </c>
      <c r="BB23" s="15">
        <v>3.1615382976429203</v>
      </c>
      <c r="BC23" s="15">
        <v>8.9292607971872133</v>
      </c>
      <c r="BD23" s="15">
        <v>31.202914109699464</v>
      </c>
      <c r="BE23" s="15">
        <v>186.40683488146402</v>
      </c>
      <c r="BF23" s="15">
        <v>812.90844134263875</v>
      </c>
      <c r="BG23" s="15">
        <v>193.7432</v>
      </c>
      <c r="BH23" s="15">
        <v>198.74690615939471</v>
      </c>
      <c r="BI23" s="15">
        <v>127.3108870967742</v>
      </c>
      <c r="BJ23" s="15">
        <v>218.74327066547303</v>
      </c>
      <c r="BK23" s="15">
        <v>230.11073272525326</v>
      </c>
      <c r="BL23" s="15">
        <v>64.75056861641103</v>
      </c>
      <c r="BM23" s="15">
        <v>159.82320168610013</v>
      </c>
      <c r="BN23" s="15">
        <v>109.92282944038006</v>
      </c>
      <c r="BP23" s="15">
        <v>167.4107536919735</v>
      </c>
      <c r="BQ23" s="15">
        <v>1146.0482646115768</v>
      </c>
      <c r="BR23" s="15">
        <v>15.358278242716132</v>
      </c>
      <c r="BS23" s="15">
        <v>1636.0388050959143</v>
      </c>
      <c r="BT23" s="15">
        <v>84.589887617065557</v>
      </c>
      <c r="BU23" s="15">
        <v>75.923273955058789</v>
      </c>
      <c r="BV23" s="15">
        <v>132.30480180294796</v>
      </c>
      <c r="BW23" s="15">
        <v>8.5641642329496648</v>
      </c>
      <c r="BX23" s="15">
        <v>113.38812903225808</v>
      </c>
      <c r="BY23" s="15">
        <v>110.96412143514262</v>
      </c>
      <c r="BZ23" s="15">
        <v>899.16423813488757</v>
      </c>
      <c r="CA23" s="15">
        <v>165.22377388699513</v>
      </c>
      <c r="CB23" s="15">
        <v>159.45057930000002</v>
      </c>
      <c r="CC23" s="15">
        <v>15.022606968092912</v>
      </c>
      <c r="CD23" s="15">
        <v>266.00110347169175</v>
      </c>
      <c r="CE23" s="15">
        <v>50.120066334991705</v>
      </c>
      <c r="CF23" s="15">
        <v>101.9617211109512</v>
      </c>
      <c r="CG23" s="15">
        <v>246.32580974807834</v>
      </c>
      <c r="CH23" s="15">
        <v>24.022833368729213</v>
      </c>
      <c r="CI23" s="15">
        <v>89.457889647641196</v>
      </c>
      <c r="CJ23" s="15">
        <v>35.543485793485786</v>
      </c>
      <c r="CK23" s="15">
        <v>87.002721045553884</v>
      </c>
      <c r="CL23" s="15">
        <v>231.32954387910712</v>
      </c>
      <c r="CM23" s="15">
        <v>126.33765370554998</v>
      </c>
      <c r="CN23" s="15">
        <v>60.689066666666676</v>
      </c>
      <c r="CO23" s="15">
        <v>202.25868043278416</v>
      </c>
      <c r="CP23" s="15">
        <v>101.13897849462366</v>
      </c>
      <c r="CQ23" s="15">
        <v>77.187555953446733</v>
      </c>
      <c r="CR23" s="15">
        <v>308.29524418565518</v>
      </c>
      <c r="CS23" s="15">
        <v>34.908863920099883</v>
      </c>
      <c r="CT23" s="15">
        <v>47.652752986406696</v>
      </c>
      <c r="CU23" s="15">
        <v>44.026719634549636</v>
      </c>
      <c r="CV23" s="37"/>
      <c r="CW23" s="15">
        <v>15.089</v>
      </c>
      <c r="CX23" s="15">
        <v>496.7955</v>
      </c>
      <c r="CY23" s="15">
        <v>68.525000000000006</v>
      </c>
      <c r="CZ23" s="15">
        <v>1371.5119999999999</v>
      </c>
      <c r="DA23" s="15">
        <v>2.2254999999999998</v>
      </c>
      <c r="DB23" s="15">
        <v>57.447199906857605</v>
      </c>
      <c r="DC23" s="15">
        <v>5.7250000000000005</v>
      </c>
      <c r="DD23" s="15">
        <v>0.38</v>
      </c>
      <c r="DE23" s="15">
        <v>244.7175</v>
      </c>
      <c r="DF23" s="15">
        <v>26.472752854591704</v>
      </c>
      <c r="DG23" s="15">
        <v>77.114822778999979</v>
      </c>
      <c r="DH23" s="15">
        <v>70.30749999999999</v>
      </c>
      <c r="DI23" s="15">
        <v>29.073</v>
      </c>
      <c r="DJ23" s="15">
        <v>0.67999999999999994</v>
      </c>
      <c r="DK23" s="15">
        <v>653.06493506493518</v>
      </c>
      <c r="DL23" s="15">
        <v>4.7880000000000003</v>
      </c>
      <c r="DM23" s="15">
        <v>66.177000000000007</v>
      </c>
      <c r="DN23" s="15">
        <v>141.58850000000001</v>
      </c>
      <c r="DO23" s="15">
        <v>3.2369999999999997</v>
      </c>
      <c r="DP23" s="15">
        <v>2.016</v>
      </c>
      <c r="DQ23" s="15">
        <v>9.7022500000000012</v>
      </c>
      <c r="DR23" s="15">
        <v>14.508000000000001</v>
      </c>
      <c r="DS23" s="15">
        <v>109.01472350526267</v>
      </c>
      <c r="DT23" s="15">
        <v>131.196</v>
      </c>
      <c r="DU23" s="15">
        <v>45.325000000000003</v>
      </c>
      <c r="DV23" s="15">
        <v>388.40599999999995</v>
      </c>
      <c r="DW23" s="15">
        <v>76.580500000000001</v>
      </c>
      <c r="DX23" s="15">
        <v>105.02099999999999</v>
      </c>
      <c r="DY23" s="15">
        <v>56.990800733732122</v>
      </c>
      <c r="DZ23" s="15">
        <v>53.907053682896382</v>
      </c>
      <c r="EA23" s="15">
        <v>70.337000000000003</v>
      </c>
      <c r="EB23" s="15">
        <v>5.8789999999999987</v>
      </c>
    </row>
    <row r="24" spans="1:132">
      <c r="A24" s="12" t="s">
        <v>129</v>
      </c>
      <c r="B24" s="15">
        <v>16.006247769028871</v>
      </c>
      <c r="C24" s="15">
        <v>401.97667738970586</v>
      </c>
      <c r="D24" s="15">
        <v>64.365641845862214</v>
      </c>
      <c r="E24" s="15">
        <v>1195.2138191617116</v>
      </c>
      <c r="F24" s="15">
        <v>42.970634908987726</v>
      </c>
      <c r="G24" s="15">
        <v>60.66626742160279</v>
      </c>
      <c r="H24" s="15">
        <v>16.211963755036557</v>
      </c>
      <c r="I24" s="15">
        <v>1.6903657728651627</v>
      </c>
      <c r="J24" s="15">
        <v>118.63920051579626</v>
      </c>
      <c r="K24" s="15">
        <v>52.936816079119474</v>
      </c>
      <c r="L24" s="15">
        <v>490.48502570694092</v>
      </c>
      <c r="M24" s="15">
        <v>77.693615744680841</v>
      </c>
      <c r="N24" s="15">
        <v>83.657009400000007</v>
      </c>
      <c r="O24" s="15">
        <v>8.9343865734634651</v>
      </c>
      <c r="P24" s="15">
        <v>756.14478316874192</v>
      </c>
      <c r="Q24" s="15">
        <v>10.450369999999999</v>
      </c>
      <c r="R24" s="15">
        <v>126.00992845670901</v>
      </c>
      <c r="S24" s="15">
        <v>125.67414826897011</v>
      </c>
      <c r="T24" s="15">
        <v>22.968833999999998</v>
      </c>
      <c r="U24" s="15">
        <v>4.9422453724709037</v>
      </c>
      <c r="V24" s="15">
        <v>10.669784242421123</v>
      </c>
      <c r="W24" s="15">
        <v>20.307694581068255</v>
      </c>
      <c r="X24" s="15">
        <v>152.14959828789955</v>
      </c>
      <c r="Y24" s="15">
        <v>147.15469576719576</v>
      </c>
      <c r="Z24" s="15">
        <v>51.688533333333339</v>
      </c>
      <c r="AA24" s="15">
        <v>102.81388057574459</v>
      </c>
      <c r="AB24" s="15">
        <v>153.15189701897017</v>
      </c>
      <c r="AC24" s="15">
        <v>165.86359543817525</v>
      </c>
      <c r="AD24" s="15">
        <v>92.754340610196422</v>
      </c>
      <c r="AE24" s="15">
        <v>30.193817271589488</v>
      </c>
      <c r="AF24" s="15">
        <v>54.62364410270493</v>
      </c>
      <c r="AG24" s="15">
        <v>23.203037999999996</v>
      </c>
      <c r="AI24" s="15">
        <v>58.986642362160097</v>
      </c>
      <c r="AJ24" s="15">
        <v>707.35753676470586</v>
      </c>
      <c r="AK24" s="15">
        <v>144.49562229725726</v>
      </c>
      <c r="AL24" s="15">
        <v>5946.5358366773089</v>
      </c>
      <c r="AM24" s="15">
        <v>67.97969210900925</v>
      </c>
      <c r="AN24" s="15">
        <v>113.18853440766553</v>
      </c>
      <c r="AO24" s="15">
        <v>59.810839455844722</v>
      </c>
      <c r="AP24" s="15">
        <v>2.9750994508648332</v>
      </c>
      <c r="AQ24" s="15">
        <v>297.46705351386208</v>
      </c>
      <c r="AR24" s="15">
        <v>128.15341096400277</v>
      </c>
      <c r="AS24" s="15">
        <v>931.89290916880896</v>
      </c>
      <c r="AT24" s="15">
        <v>95.554647978723381</v>
      </c>
      <c r="AU24" s="15">
        <v>185.43529800000002</v>
      </c>
      <c r="AV24" s="15">
        <v>6.5149725807449617</v>
      </c>
      <c r="AW24" s="15">
        <v>1015.9353628166594</v>
      </c>
      <c r="AX24" s="15">
        <v>30.673640446311797</v>
      </c>
      <c r="AY24" s="15">
        <v>138.6103080741714</v>
      </c>
      <c r="AZ24" s="15">
        <v>156.0258678122631</v>
      </c>
      <c r="BA24" s="15">
        <v>44.379775904812611</v>
      </c>
      <c r="BB24" s="15">
        <v>3.7352950069611413</v>
      </c>
      <c r="BC24" s="15">
        <v>9.7316762690885881</v>
      </c>
      <c r="BD24" s="15">
        <v>33.342716566372907</v>
      </c>
      <c r="BE24" s="15">
        <v>182.54324106234435</v>
      </c>
      <c r="BF24" s="15">
        <v>820.12149470899465</v>
      </c>
      <c r="BG24" s="15">
        <v>188.5232</v>
      </c>
      <c r="BH24" s="15">
        <v>207.32863046886129</v>
      </c>
      <c r="BI24" s="15">
        <v>130.66842818428182</v>
      </c>
      <c r="BJ24" s="15">
        <v>218.84684873949578</v>
      </c>
      <c r="BK24" s="15">
        <v>232.97192963858618</v>
      </c>
      <c r="BL24" s="15">
        <v>64.80526268627392</v>
      </c>
      <c r="BM24" s="15">
        <v>155.90797181709851</v>
      </c>
      <c r="BN24" s="15">
        <v>112.65737302474059</v>
      </c>
      <c r="BP24" s="15">
        <v>172.8102186634637</v>
      </c>
      <c r="BQ24" s="15">
        <v>1238.8149126838234</v>
      </c>
      <c r="BR24" s="15">
        <v>16.66100349505361</v>
      </c>
      <c r="BS24" s="15">
        <v>1759.9418587621922</v>
      </c>
      <c r="BT24" s="15">
        <v>85.985819110374081</v>
      </c>
      <c r="BU24" s="15">
        <v>73.285333188153317</v>
      </c>
      <c r="BV24" s="15">
        <v>138.75676858283651</v>
      </c>
      <c r="BW24" s="15">
        <v>9.2457896021479105</v>
      </c>
      <c r="BX24" s="15">
        <v>135.80541586073502</v>
      </c>
      <c r="BY24" s="15">
        <v>109.31249003030788</v>
      </c>
      <c r="BZ24" s="15">
        <v>952.57005141388163</v>
      </c>
      <c r="CA24" s="15">
        <v>170.27581042553192</v>
      </c>
      <c r="CB24" s="15">
        <v>161.17734540000001</v>
      </c>
      <c r="CC24" s="15">
        <v>15.536019519915591</v>
      </c>
      <c r="CD24" s="15">
        <v>262.70545298411332</v>
      </c>
      <c r="CE24" s="15">
        <v>51.152238805970143</v>
      </c>
      <c r="CF24" s="15">
        <v>105.82157979267048</v>
      </c>
      <c r="CG24" s="15">
        <v>255.67935552543517</v>
      </c>
      <c r="CH24" s="15">
        <v>25.512524986462186</v>
      </c>
      <c r="CI24" s="15">
        <v>93.150652409260971</v>
      </c>
      <c r="CJ24" s="15">
        <v>35.865697473174109</v>
      </c>
      <c r="CK24" s="15">
        <v>90.147424281646394</v>
      </c>
      <c r="CL24" s="15">
        <v>240.3810125249974</v>
      </c>
      <c r="CM24" s="15">
        <v>140.8366402116402</v>
      </c>
      <c r="CN24" s="15">
        <v>60.026666666666671</v>
      </c>
      <c r="CO24" s="15">
        <v>207.71127262362836</v>
      </c>
      <c r="CP24" s="15">
        <v>107.85298102981031</v>
      </c>
      <c r="CQ24" s="15">
        <v>77.661674669867935</v>
      </c>
      <c r="CR24" s="15">
        <v>310.76224865008112</v>
      </c>
      <c r="CS24" s="15">
        <v>39.787234042553187</v>
      </c>
      <c r="CT24" s="15">
        <v>54.046134834546201</v>
      </c>
      <c r="CU24" s="15">
        <v>45.201651147682973</v>
      </c>
      <c r="CV24" s="37"/>
      <c r="CW24" s="15">
        <v>16.709</v>
      </c>
      <c r="CX24" s="15">
        <v>506.61499999999995</v>
      </c>
      <c r="CY24" s="15">
        <v>77.372</v>
      </c>
      <c r="CZ24" s="15">
        <v>1471.0650000000003</v>
      </c>
      <c r="DA24" s="15">
        <v>2.8390000000000004</v>
      </c>
      <c r="DB24" s="15">
        <v>55.206718205574916</v>
      </c>
      <c r="DC24" s="15">
        <v>5.4200000000000008</v>
      </c>
      <c r="DD24" s="15">
        <v>0.49799999999999994</v>
      </c>
      <c r="DE24" s="15">
        <v>263.00400000000002</v>
      </c>
      <c r="DF24" s="15">
        <v>22.98027330249375</v>
      </c>
      <c r="DG24" s="15">
        <v>83.466768539</v>
      </c>
      <c r="DH24" s="15">
        <v>79.810999999999993</v>
      </c>
      <c r="DI24" s="15">
        <v>28.500999999999998</v>
      </c>
      <c r="DJ24" s="15">
        <v>0.57099999999999995</v>
      </c>
      <c r="DK24" s="15">
        <v>657.75860884499787</v>
      </c>
      <c r="DL24" s="15">
        <v>5.431</v>
      </c>
      <c r="DM24" s="15">
        <v>63.378</v>
      </c>
      <c r="DN24" s="15">
        <v>152.81800000000001</v>
      </c>
      <c r="DO24" s="15">
        <v>3.4320000000000004</v>
      </c>
      <c r="DP24" s="15">
        <v>1.7230000000000001</v>
      </c>
      <c r="DQ24" s="15">
        <v>10.722999999999999</v>
      </c>
      <c r="DR24" s="15">
        <v>16.605999999999998</v>
      </c>
      <c r="DS24" s="15">
        <v>107.0934798867552</v>
      </c>
      <c r="DT24" s="15">
        <v>133.328</v>
      </c>
      <c r="DU24" s="15">
        <v>45.305000000000007</v>
      </c>
      <c r="DV24" s="15">
        <v>395.69199999999995</v>
      </c>
      <c r="DW24" s="15">
        <v>77.396000000000001</v>
      </c>
      <c r="DX24" s="15">
        <v>113.84699999999998</v>
      </c>
      <c r="DY24" s="15">
        <v>60.399656591573162</v>
      </c>
      <c r="DZ24" s="15">
        <v>52.165780976220276</v>
      </c>
      <c r="EA24" s="15">
        <v>66.260000000000005</v>
      </c>
      <c r="EB24" s="15">
        <v>6.6469999999999985</v>
      </c>
    </row>
    <row r="25" spans="1:132">
      <c r="A25" s="12" t="s">
        <v>130</v>
      </c>
      <c r="B25" s="15">
        <v>16.395832987012987</v>
      </c>
      <c r="C25" s="15">
        <v>398.87846793215772</v>
      </c>
      <c r="D25" s="15">
        <v>62.819348648083768</v>
      </c>
      <c r="E25" s="15">
        <v>1359.2398517498498</v>
      </c>
      <c r="F25" s="15">
        <v>45.673244702088056</v>
      </c>
      <c r="G25" s="15">
        <v>59.252596989612051</v>
      </c>
      <c r="H25" s="15">
        <v>16.243007628042132</v>
      </c>
      <c r="I25" s="15">
        <v>1.5931512147101219</v>
      </c>
      <c r="J25" s="15">
        <v>120.54694140373469</v>
      </c>
      <c r="K25" s="15">
        <v>50.663796586203411</v>
      </c>
      <c r="L25" s="15">
        <v>524.70307930881711</v>
      </c>
      <c r="M25" s="15">
        <v>84.576304991771806</v>
      </c>
      <c r="N25" s="15">
        <v>85.932014199999998</v>
      </c>
      <c r="O25" s="15">
        <v>8.8563392429943999</v>
      </c>
      <c r="P25" s="15">
        <v>793.35454786528771</v>
      </c>
      <c r="Q25" s="15">
        <v>11.023214250000001</v>
      </c>
      <c r="R25" s="15">
        <v>136.06630003055298</v>
      </c>
      <c r="S25" s="15">
        <v>135.69279525032093</v>
      </c>
      <c r="T25" s="15">
        <v>23.175022500000004</v>
      </c>
      <c r="U25" s="15">
        <v>4.8621648490112568</v>
      </c>
      <c r="V25" s="15">
        <v>11.45942530100344</v>
      </c>
      <c r="W25" s="15">
        <v>20.648005307386118</v>
      </c>
      <c r="X25" s="15">
        <v>152.58043175487464</v>
      </c>
      <c r="Y25" s="15">
        <v>150.08746594005453</v>
      </c>
      <c r="Z25" s="15">
        <v>53.386666666666656</v>
      </c>
      <c r="AA25" s="15">
        <v>105.60878243512973</v>
      </c>
      <c r="AB25" s="15">
        <v>156.36823449216089</v>
      </c>
      <c r="AC25" s="15">
        <v>176.03857814626906</v>
      </c>
      <c r="AD25" s="15">
        <v>97.525342425335225</v>
      </c>
      <c r="AE25" s="15">
        <v>28.913266078184115</v>
      </c>
      <c r="AF25" s="15">
        <v>53.791496320523308</v>
      </c>
      <c r="AG25" s="15">
        <v>24.066905500000001</v>
      </c>
      <c r="AI25" s="15">
        <v>59.619625598483111</v>
      </c>
      <c r="AJ25" s="15">
        <v>693.61338874536671</v>
      </c>
      <c r="AK25" s="15">
        <v>143.0852951794638</v>
      </c>
      <c r="AL25" s="15">
        <v>6259.5256581164031</v>
      </c>
      <c r="AM25" s="15">
        <v>73.517390425129236</v>
      </c>
      <c r="AN25" s="15">
        <v>110.32080771676914</v>
      </c>
      <c r="AO25" s="15">
        <v>61.566133107885562</v>
      </c>
      <c r="AP25" s="15">
        <v>3.2228875658422513</v>
      </c>
      <c r="AQ25" s="15">
        <v>315.75286542176434</v>
      </c>
      <c r="AR25" s="15">
        <v>121.1149681850318</v>
      </c>
      <c r="AS25" s="15">
        <v>1065.7981391227293</v>
      </c>
      <c r="AT25" s="15">
        <v>88.571288974218334</v>
      </c>
      <c r="AU25" s="15">
        <v>187.2989579</v>
      </c>
      <c r="AV25" s="15">
        <v>6.8130031051256594</v>
      </c>
      <c r="AW25" s="15">
        <v>1055.3629850614338</v>
      </c>
      <c r="AX25" s="15">
        <v>31.333067673933481</v>
      </c>
      <c r="AY25" s="15">
        <v>144.27650473571646</v>
      </c>
      <c r="AZ25" s="15">
        <v>163.954107830552</v>
      </c>
      <c r="BA25" s="15">
        <v>42.065392081685026</v>
      </c>
      <c r="BB25" s="15">
        <v>3.8164806653618997</v>
      </c>
      <c r="BC25" s="15">
        <v>9.9969970336162319</v>
      </c>
      <c r="BD25" s="15">
        <v>33.775092757767183</v>
      </c>
      <c r="BE25" s="15">
        <v>184.30640668523677</v>
      </c>
      <c r="BF25" s="15">
        <v>821.9399523160763</v>
      </c>
      <c r="BG25" s="15">
        <v>194.43759999999995</v>
      </c>
      <c r="BH25" s="15">
        <v>206.32948388936413</v>
      </c>
      <c r="BI25" s="15">
        <v>131.98595773687796</v>
      </c>
      <c r="BJ25" s="15">
        <v>222.74260611310484</v>
      </c>
      <c r="BK25" s="15">
        <v>242.61711110382586</v>
      </c>
      <c r="BL25" s="15">
        <v>64.066229389990184</v>
      </c>
      <c r="BM25" s="15">
        <v>152.66574810153568</v>
      </c>
      <c r="BN25" s="15">
        <v>109.76464067732368</v>
      </c>
      <c r="BP25" s="15">
        <v>180.11512004967037</v>
      </c>
      <c r="BQ25" s="15">
        <v>1225.1527574974727</v>
      </c>
      <c r="BR25" s="15">
        <v>17.332656900188116</v>
      </c>
      <c r="BS25" s="15">
        <v>1827.8555000512727</v>
      </c>
      <c r="BT25" s="15">
        <v>91.604597140916411</v>
      </c>
      <c r="BU25" s="15">
        <v>75.53662285350859</v>
      </c>
      <c r="BV25" s="15">
        <v>143.75640210679259</v>
      </c>
      <c r="BW25" s="15">
        <v>10.752909327426782</v>
      </c>
      <c r="BX25" s="15">
        <v>133.99150032195749</v>
      </c>
      <c r="BY25" s="15">
        <v>108.99444500555497</v>
      </c>
      <c r="BZ25" s="15">
        <v>1013.2053610988037</v>
      </c>
      <c r="CA25" s="15">
        <v>174.05230477235324</v>
      </c>
      <c r="CB25" s="15">
        <v>163.09238880000001</v>
      </c>
      <c r="CC25" s="15">
        <v>15.692157737517944</v>
      </c>
      <c r="CD25" s="15">
        <v>311.442322991249</v>
      </c>
      <c r="CE25" s="15">
        <v>51.51475953565506</v>
      </c>
      <c r="CF25" s="15">
        <v>115.58264589062024</v>
      </c>
      <c r="CG25" s="15">
        <v>276.16591784338897</v>
      </c>
      <c r="CH25" s="15">
        <v>27.805513085859261</v>
      </c>
      <c r="CI25" s="15">
        <v>97.110163424420676</v>
      </c>
      <c r="CJ25" s="15">
        <v>36.729192327995776</v>
      </c>
      <c r="CK25" s="15">
        <v>94.037444714727997</v>
      </c>
      <c r="CL25" s="15">
        <v>248.51915041782729</v>
      </c>
      <c r="CM25" s="15">
        <v>146.42029972752042</v>
      </c>
      <c r="CN25" s="15">
        <v>56.153333333333329</v>
      </c>
      <c r="CO25" s="15">
        <v>214.19161676646706</v>
      </c>
      <c r="CP25" s="15">
        <v>115.43176550783913</v>
      </c>
      <c r="CQ25" s="15">
        <v>85.44647939611437</v>
      </c>
      <c r="CR25" s="15">
        <v>315.09884273677994</v>
      </c>
      <c r="CS25" s="15">
        <v>41.349306431273639</v>
      </c>
      <c r="CT25" s="15">
        <v>54.352071409103303</v>
      </c>
      <c r="CU25" s="15">
        <v>46.049047169811331</v>
      </c>
      <c r="CV25" s="37"/>
      <c r="CW25" s="15">
        <v>16.946999999999999</v>
      </c>
      <c r="CX25" s="15">
        <v>522.43499999999995</v>
      </c>
      <c r="CY25" s="15">
        <v>76.052999999999997</v>
      </c>
      <c r="CZ25" s="15">
        <v>1547.7919999999999</v>
      </c>
      <c r="DA25" s="15">
        <v>2.9899999999999998</v>
      </c>
      <c r="DB25" s="15">
        <v>52.888753444986214</v>
      </c>
      <c r="DC25" s="15">
        <v>5.9080000000000004</v>
      </c>
      <c r="DD25" s="15">
        <v>0.58899999999999997</v>
      </c>
      <c r="DE25" s="15">
        <v>273.75899999999996</v>
      </c>
      <c r="DF25" s="15">
        <v>16.885163114836882</v>
      </c>
      <c r="DG25" s="15">
        <v>95.257492303999996</v>
      </c>
      <c r="DH25" s="15">
        <v>94.15</v>
      </c>
      <c r="DI25" s="15">
        <v>30.037999999999997</v>
      </c>
      <c r="DJ25" s="15">
        <v>0.46400000000000002</v>
      </c>
      <c r="DK25" s="15">
        <v>683.15910898965808</v>
      </c>
      <c r="DL25" s="15">
        <v>5.1710000000000012</v>
      </c>
      <c r="DM25" s="15">
        <v>64.052000000000007</v>
      </c>
      <c r="DN25" s="15">
        <v>164.59900000000002</v>
      </c>
      <c r="DO25" s="15">
        <v>3.2199999999999998</v>
      </c>
      <c r="DP25" s="15">
        <v>1.595</v>
      </c>
      <c r="DQ25" s="15">
        <v>11.2</v>
      </c>
      <c r="DR25" s="15">
        <v>17.474999999999998</v>
      </c>
      <c r="DS25" s="15">
        <v>125.31676094150937</v>
      </c>
      <c r="DT25" s="15">
        <v>150.11799999999999</v>
      </c>
      <c r="DU25" s="15">
        <v>51.955000000000005</v>
      </c>
      <c r="DV25" s="15">
        <v>411.61800000000005</v>
      </c>
      <c r="DW25" s="15">
        <v>76.692000000000007</v>
      </c>
      <c r="DX25" s="15">
        <v>123.38500000000001</v>
      </c>
      <c r="DY25" s="15">
        <v>63.174056627292387</v>
      </c>
      <c r="DZ25" s="15">
        <v>51.662308953341736</v>
      </c>
      <c r="EA25" s="15">
        <v>63.742000000000012</v>
      </c>
      <c r="EB25" s="15">
        <v>6.88</v>
      </c>
    </row>
    <row r="26" spans="1:132">
      <c r="A26" s="12" t="s">
        <v>131</v>
      </c>
      <c r="B26" s="15">
        <v>17.225093361702125</v>
      </c>
      <c r="C26" s="15">
        <v>409.83454555549389</v>
      </c>
      <c r="D26" s="15">
        <v>62.562374560385933</v>
      </c>
      <c r="E26" s="15">
        <v>1486.6989647911173</v>
      </c>
      <c r="F26" s="15">
        <v>47.503753274266103</v>
      </c>
      <c r="G26" s="15">
        <v>52.935456151238839</v>
      </c>
      <c r="H26" s="15">
        <v>16.290619897824826</v>
      </c>
      <c r="I26" s="15">
        <v>1.5385856601655674</v>
      </c>
      <c r="J26" s="15">
        <v>124.13395838684818</v>
      </c>
      <c r="K26" s="15">
        <v>46.641236673773982</v>
      </c>
      <c r="L26" s="15">
        <v>514.54306866952788</v>
      </c>
      <c r="M26" s="15">
        <v>89.772872068699769</v>
      </c>
      <c r="N26" s="15">
        <v>85.063307500000008</v>
      </c>
      <c r="O26" s="15">
        <v>8.5606858161309614</v>
      </c>
      <c r="P26" s="15">
        <v>748.97021764032058</v>
      </c>
      <c r="Q26" s="15">
        <v>11.5960585</v>
      </c>
      <c r="R26" s="15">
        <v>141.36270145817343</v>
      </c>
      <c r="S26" s="15">
        <v>135.08513277552598</v>
      </c>
      <c r="T26" s="15">
        <v>23.381211</v>
      </c>
      <c r="U26" s="15">
        <v>4.782084325551609</v>
      </c>
      <c r="V26" s="15">
        <v>12.249066359585761</v>
      </c>
      <c r="W26" s="15">
        <v>21.075240120924207</v>
      </c>
      <c r="X26" s="15">
        <v>139.40965062157542</v>
      </c>
      <c r="Y26" s="15">
        <v>146.76583333333332</v>
      </c>
      <c r="Z26" s="15">
        <v>55.317066666666669</v>
      </c>
      <c r="AA26" s="15">
        <v>110.98622707485906</v>
      </c>
      <c r="AB26" s="15">
        <v>151.59659685863875</v>
      </c>
      <c r="AC26" s="15">
        <v>181.59237536656892</v>
      </c>
      <c r="AD26" s="15">
        <v>101.8635223313272</v>
      </c>
      <c r="AE26" s="15">
        <v>27.972844500632114</v>
      </c>
      <c r="AF26" s="15">
        <v>53.856091578086676</v>
      </c>
      <c r="AG26" s="15">
        <v>24.930772999999999</v>
      </c>
      <c r="AI26" s="15">
        <v>61.643509338612752</v>
      </c>
      <c r="AJ26" s="15">
        <v>702.8582532896562</v>
      </c>
      <c r="AK26" s="15">
        <v>144.61445616748603</v>
      </c>
      <c r="AL26" s="15">
        <v>6620.9125447289762</v>
      </c>
      <c r="AM26" s="15">
        <v>76.972197697838723</v>
      </c>
      <c r="AN26" s="15">
        <v>102.33293550389078</v>
      </c>
      <c r="AO26" s="15">
        <v>62.268258328705961</v>
      </c>
      <c r="AP26" s="15">
        <v>3.3041221001370733</v>
      </c>
      <c r="AQ26" s="15">
        <v>340.71435910608784</v>
      </c>
      <c r="AR26" s="15">
        <v>107.21007675906182</v>
      </c>
      <c r="AS26" s="15">
        <v>1066.4862446351931</v>
      </c>
      <c r="AT26" s="15">
        <v>102.00361081140592</v>
      </c>
      <c r="AU26" s="15">
        <v>184.75340010000002</v>
      </c>
      <c r="AV26" s="15">
        <v>6.9165075161471785</v>
      </c>
      <c r="AW26" s="15">
        <v>999.77318851251823</v>
      </c>
      <c r="AX26" s="15">
        <v>31.992494901555165</v>
      </c>
      <c r="AY26" s="15">
        <v>146.61059094397544</v>
      </c>
      <c r="AZ26" s="15">
        <v>169.48967740406263</v>
      </c>
      <c r="BA26" s="15">
        <v>39.236901008226376</v>
      </c>
      <c r="BB26" s="15">
        <v>3.9406874980771951</v>
      </c>
      <c r="BC26" s="15">
        <v>11.646310718194558</v>
      </c>
      <c r="BD26" s="15">
        <v>34.574414824966112</v>
      </c>
      <c r="BE26" s="15">
        <v>160.4548400400636</v>
      </c>
      <c r="BF26" s="15">
        <v>799.87153846153853</v>
      </c>
      <c r="BG26" s="15">
        <v>194.98480000000001</v>
      </c>
      <c r="BH26" s="15">
        <v>200.10989795190179</v>
      </c>
      <c r="BI26" s="15">
        <v>128.62081151832459</v>
      </c>
      <c r="BJ26" s="15">
        <v>224.69770026238618</v>
      </c>
      <c r="BK26" s="15">
        <v>257.46610833069371</v>
      </c>
      <c r="BL26" s="15">
        <v>65.3143637819704</v>
      </c>
      <c r="BM26" s="15">
        <v>155.29361516566939</v>
      </c>
      <c r="BN26" s="15">
        <v>107.67580521529608</v>
      </c>
      <c r="BP26" s="15">
        <v>185.41199576562667</v>
      </c>
      <c r="BQ26" s="15">
        <v>1283.3884848148355</v>
      </c>
      <c r="BR26" s="15">
        <v>18.360352796037489</v>
      </c>
      <c r="BS26" s="15">
        <v>1905.1589627295352</v>
      </c>
      <c r="BT26" s="15">
        <v>96.582533420994949</v>
      </c>
      <c r="BU26" s="15">
        <v>69.15768367785364</v>
      </c>
      <c r="BV26" s="15">
        <v>144.30548972103716</v>
      </c>
      <c r="BW26" s="15">
        <v>12.155535288340115</v>
      </c>
      <c r="BX26" s="15">
        <v>134.00577960441819</v>
      </c>
      <c r="BY26" s="15">
        <v>95.329125799573561</v>
      </c>
      <c r="BZ26" s="15">
        <v>1010.05321888412</v>
      </c>
      <c r="CA26" s="15">
        <v>177.18924595397999</v>
      </c>
      <c r="CB26" s="15">
        <v>155.80103260000001</v>
      </c>
      <c r="CC26" s="15">
        <v>15.247622593600839</v>
      </c>
      <c r="CD26" s="15">
        <v>296.32171494027159</v>
      </c>
      <c r="CE26" s="15">
        <v>51.877280265339976</v>
      </c>
      <c r="CF26" s="15">
        <v>119.15026861089792</v>
      </c>
      <c r="CG26" s="15">
        <v>281.45954316686021</v>
      </c>
      <c r="CH26" s="15">
        <v>30.090209347289818</v>
      </c>
      <c r="CI26" s="15">
        <v>99.222188047821803</v>
      </c>
      <c r="CJ26" s="15">
        <v>37.189456925526272</v>
      </c>
      <c r="CK26" s="15">
        <v>93.411196285899365</v>
      </c>
      <c r="CL26" s="15">
        <v>220.25982442703113</v>
      </c>
      <c r="CM26" s="15">
        <v>147.66346153846158</v>
      </c>
      <c r="CN26" s="15">
        <v>52.28</v>
      </c>
      <c r="CO26" s="15">
        <v>218.86105758938129</v>
      </c>
      <c r="CP26" s="15">
        <v>119.72486910994765</v>
      </c>
      <c r="CQ26" s="15">
        <v>88.431270257755827</v>
      </c>
      <c r="CR26" s="15">
        <v>304.89325308837499</v>
      </c>
      <c r="CS26" s="15">
        <v>43.06953223767384</v>
      </c>
      <c r="CT26" s="15">
        <v>55.063096211501765</v>
      </c>
      <c r="CU26" s="15">
        <v>48.374861788617885</v>
      </c>
      <c r="CV26" s="37"/>
      <c r="CW26" s="15">
        <v>18.405000000000001</v>
      </c>
      <c r="CX26" s="15">
        <v>540.82299999999998</v>
      </c>
      <c r="CY26" s="15">
        <v>73.02600000000001</v>
      </c>
      <c r="CZ26" s="15">
        <v>1661.0419999999999</v>
      </c>
      <c r="DA26" s="15">
        <v>3.8479999999999999</v>
      </c>
      <c r="DB26" s="15">
        <v>50.060629207046347</v>
      </c>
      <c r="DC26" s="15">
        <v>6.2430000000000003</v>
      </c>
      <c r="DD26" s="15">
        <v>0.64699999999999991</v>
      </c>
      <c r="DE26" s="15">
        <v>289.75599999999997</v>
      </c>
      <c r="DF26" s="15">
        <v>17.005543710021328</v>
      </c>
      <c r="DG26" s="15">
        <v>95.743657638000002</v>
      </c>
      <c r="DH26" s="15">
        <v>87.048000000000002</v>
      </c>
      <c r="DI26" s="15">
        <v>31.085000000000004</v>
      </c>
      <c r="DJ26" s="15">
        <v>0.53</v>
      </c>
      <c r="DK26" s="15">
        <v>649.79610538373413</v>
      </c>
      <c r="DL26" s="15">
        <v>4.9330000000000007</v>
      </c>
      <c r="DM26" s="15">
        <v>75.115000000000009</v>
      </c>
      <c r="DN26" s="15">
        <v>166.61</v>
      </c>
      <c r="DO26" s="15">
        <v>3.0920000000000001</v>
      </c>
      <c r="DP26" s="15">
        <v>1.4159999999999999</v>
      </c>
      <c r="DQ26" s="15">
        <v>10.968</v>
      </c>
      <c r="DR26" s="15">
        <v>18.496000000000002</v>
      </c>
      <c r="DS26" s="15">
        <v>115.7802909671356</v>
      </c>
      <c r="DT26" s="15">
        <v>149.40100000000001</v>
      </c>
      <c r="DU26" s="15">
        <v>38.856000000000002</v>
      </c>
      <c r="DV26" s="15">
        <v>426.80500000000001</v>
      </c>
      <c r="DW26" s="15">
        <v>74.971999999999994</v>
      </c>
      <c r="DX26" s="15">
        <v>127.18499999999999</v>
      </c>
      <c r="DY26" s="15">
        <v>68.955400887771233</v>
      </c>
      <c r="DZ26" s="15">
        <v>51.99037547408345</v>
      </c>
      <c r="EA26" s="15">
        <v>60.663000000000011</v>
      </c>
      <c r="EB26" s="15">
        <v>7.0490000000000013</v>
      </c>
    </row>
    <row r="27" spans="1:132">
      <c r="A27" s="12" t="s">
        <v>132</v>
      </c>
      <c r="B27" s="15">
        <v>18.335307594936708</v>
      </c>
      <c r="C27" s="15">
        <v>473.73184555437467</v>
      </c>
      <c r="D27" s="15">
        <v>72.026937740865151</v>
      </c>
      <c r="E27" s="15">
        <v>1598.4256316127203</v>
      </c>
      <c r="F27" s="15">
        <v>53.098855485613015</v>
      </c>
      <c r="G27" s="15">
        <v>62.350735090152575</v>
      </c>
      <c r="H27" s="15">
        <v>16.432699232404136</v>
      </c>
      <c r="I27" s="15">
        <v>1.594918152944051</v>
      </c>
      <c r="J27" s="15">
        <v>129.79038907498068</v>
      </c>
      <c r="K27" s="15">
        <v>51.977191171410311</v>
      </c>
      <c r="L27" s="15">
        <v>568.44752894033832</v>
      </c>
      <c r="M27" s="15">
        <v>99.35257227700582</v>
      </c>
      <c r="N27" s="15">
        <v>92.671381999999994</v>
      </c>
      <c r="O27" s="15">
        <v>8.1598565203396962</v>
      </c>
      <c r="P27" s="15">
        <v>823.27240834941233</v>
      </c>
      <c r="Q27" s="15">
        <v>12.168902750000001</v>
      </c>
      <c r="R27" s="15">
        <v>153.93392712550607</v>
      </c>
      <c r="S27" s="15">
        <v>138.63556007071381</v>
      </c>
      <c r="T27" s="15">
        <v>23.5873995</v>
      </c>
      <c r="U27" s="15">
        <v>4.7020038020919612</v>
      </c>
      <c r="V27" s="15">
        <v>13.03870741816808</v>
      </c>
      <c r="W27" s="15">
        <v>22.477075132130491</v>
      </c>
      <c r="X27" s="15">
        <v>163.09264957264958</v>
      </c>
      <c r="Y27" s="15">
        <v>158.7809539473684</v>
      </c>
      <c r="Z27" s="15">
        <v>55.986933333333333</v>
      </c>
      <c r="AA27" s="15">
        <v>123.88387096774193</v>
      </c>
      <c r="AB27" s="15">
        <v>170.98810888252149</v>
      </c>
      <c r="AC27" s="15">
        <v>200.89195508282012</v>
      </c>
      <c r="AD27" s="15">
        <v>117.8918835498728</v>
      </c>
      <c r="AE27" s="15">
        <v>27.647547408343875</v>
      </c>
      <c r="AF27" s="15">
        <v>53.877078222949045</v>
      </c>
      <c r="AG27" s="15">
        <v>25.794640500000003</v>
      </c>
      <c r="AI27" s="15">
        <v>64.258178159078469</v>
      </c>
      <c r="AJ27" s="15">
        <v>799.17463691108765</v>
      </c>
      <c r="AK27" s="15">
        <v>158.35043381489189</v>
      </c>
      <c r="AL27" s="15">
        <v>6958.3125158556049</v>
      </c>
      <c r="AM27" s="15">
        <v>86.088827094989114</v>
      </c>
      <c r="AN27" s="15">
        <v>118.98651872399448</v>
      </c>
      <c r="AO27" s="15">
        <v>63.280894175892698</v>
      </c>
      <c r="AP27" s="15">
        <v>3.4119927361413547</v>
      </c>
      <c r="AQ27" s="15">
        <v>374.81937644936869</v>
      </c>
      <c r="AR27" s="15">
        <v>117.46447918202821</v>
      </c>
      <c r="AS27" s="15">
        <v>1142.6482635796974</v>
      </c>
      <c r="AT27" s="15">
        <v>102.50135354101299</v>
      </c>
      <c r="AU27" s="15">
        <v>197.45679499999997</v>
      </c>
      <c r="AV27" s="15">
        <v>7.1842571506299198</v>
      </c>
      <c r="AW27" s="15">
        <v>1081.4850070163129</v>
      </c>
      <c r="AX27" s="15">
        <v>32.651922129176846</v>
      </c>
      <c r="AY27" s="15">
        <v>154.39643724696356</v>
      </c>
      <c r="AZ27" s="15">
        <v>173.61352201006315</v>
      </c>
      <c r="BA27" s="15">
        <v>35.468247616417329</v>
      </c>
      <c r="BB27" s="15">
        <v>29.054840928187836</v>
      </c>
      <c r="BC27" s="15">
        <v>12.415421768901551</v>
      </c>
      <c r="BD27" s="15">
        <v>36.357610084705335</v>
      </c>
      <c r="BE27" s="15">
        <v>186.70564102564103</v>
      </c>
      <c r="BF27" s="15">
        <v>843.99197368421062</v>
      </c>
      <c r="BG27" s="15">
        <v>198.54853333333332</v>
      </c>
      <c r="BH27" s="15">
        <v>222.47817836812143</v>
      </c>
      <c r="BI27" s="15">
        <v>143.87378223495705</v>
      </c>
      <c r="BJ27" s="15">
        <v>239.37227911878023</v>
      </c>
      <c r="BK27" s="15">
        <v>288.88519763525119</v>
      </c>
      <c r="BL27" s="15">
        <v>68.464685126022843</v>
      </c>
      <c r="BM27" s="15">
        <v>157.13244900624048</v>
      </c>
      <c r="BN27" s="15">
        <v>104.24833138122149</v>
      </c>
      <c r="BP27" s="15">
        <v>190.16158336820737</v>
      </c>
      <c r="BQ27" s="15">
        <v>1379.3918998701147</v>
      </c>
      <c r="BR27" s="15">
        <v>23.325814562166396</v>
      </c>
      <c r="BS27" s="15">
        <v>1999.3730880004775</v>
      </c>
      <c r="BT27" s="15">
        <v>103.29182227802811</v>
      </c>
      <c r="BU27" s="15">
        <v>89.918169209431355</v>
      </c>
      <c r="BV27" s="15">
        <v>149.73112188438634</v>
      </c>
      <c r="BW27" s="15">
        <v>13.514886042371991</v>
      </c>
      <c r="BX27" s="15">
        <v>135.55745941767583</v>
      </c>
      <c r="BY27" s="15">
        <v>109.18699306886889</v>
      </c>
      <c r="BZ27" s="15">
        <v>1077.4904274265361</v>
      </c>
      <c r="CA27" s="15">
        <v>185.20818052442851</v>
      </c>
      <c r="CB27" s="15">
        <v>166.1969187</v>
      </c>
      <c r="CC27" s="15">
        <v>15.902705563395976</v>
      </c>
      <c r="CD27" s="15">
        <v>327.63743202946853</v>
      </c>
      <c r="CE27" s="15">
        <v>52.239800995024872</v>
      </c>
      <c r="CF27" s="15">
        <v>128.8310931174089</v>
      </c>
      <c r="CG27" s="15">
        <v>289.42093095807576</v>
      </c>
      <c r="CH27" s="15">
        <v>32.12257185332011</v>
      </c>
      <c r="CI27" s="15">
        <v>101.9801693448516</v>
      </c>
      <c r="CJ27" s="15">
        <v>37.978834080717483</v>
      </c>
      <c r="CK27" s="15">
        <v>100.22261139967192</v>
      </c>
      <c r="CL27" s="15">
        <v>267.88136752136757</v>
      </c>
      <c r="CM27" s="15">
        <v>160.04605263157893</v>
      </c>
      <c r="CN27" s="15">
        <v>48.406400000000012</v>
      </c>
      <c r="CO27" s="15">
        <v>236.81290322580648</v>
      </c>
      <c r="CP27" s="15">
        <v>136.40744985673351</v>
      </c>
      <c r="CQ27" s="15">
        <v>95.745941317877936</v>
      </c>
      <c r="CR27" s="15">
        <v>332.60191104695122</v>
      </c>
      <c r="CS27" s="15">
        <v>51.112515802781296</v>
      </c>
      <c r="CT27" s="15">
        <v>55.774121013900242</v>
      </c>
      <c r="CU27" s="15">
        <v>49.572371567872715</v>
      </c>
      <c r="CV27" s="37"/>
      <c r="CW27" s="15">
        <v>22.056000000000001</v>
      </c>
      <c r="CX27" s="15">
        <v>612.03600000000006</v>
      </c>
      <c r="CY27" s="15">
        <v>83.048999999999992</v>
      </c>
      <c r="CZ27" s="15">
        <v>1712.5270000000003</v>
      </c>
      <c r="DA27" s="15">
        <v>4.8479999999999999</v>
      </c>
      <c r="DB27" s="15">
        <v>57.847545076282948</v>
      </c>
      <c r="DC27" s="15">
        <v>6.6530000000000014</v>
      </c>
      <c r="DD27" s="15">
        <v>0.58099999999999996</v>
      </c>
      <c r="DE27" s="15">
        <v>304.30500000000001</v>
      </c>
      <c r="DF27" s="15">
        <v>16.378606891805536</v>
      </c>
      <c r="DG27" s="15">
        <v>102.144766233</v>
      </c>
      <c r="DH27" s="15">
        <v>87.673000000000002</v>
      </c>
      <c r="DI27" s="15">
        <v>34.591000000000001</v>
      </c>
      <c r="DJ27" s="15">
        <v>0.64300000000000013</v>
      </c>
      <c r="DK27" s="15">
        <v>698.7088230135065</v>
      </c>
      <c r="DL27" s="15">
        <v>4.8089999999999984</v>
      </c>
      <c r="DM27" s="15">
        <v>83.196999999999989</v>
      </c>
      <c r="DN27" s="15">
        <v>174.173</v>
      </c>
      <c r="DO27" s="15">
        <v>3.1190000000000002</v>
      </c>
      <c r="DP27" s="15">
        <v>1.3930000000000002</v>
      </c>
      <c r="DQ27" s="15">
        <v>12.495999999999999</v>
      </c>
      <c r="DR27" s="15">
        <v>20.885000000000002</v>
      </c>
      <c r="DS27" s="15">
        <v>139.55013260040278</v>
      </c>
      <c r="DT27" s="15">
        <v>170.636</v>
      </c>
      <c r="DU27" s="15">
        <v>48.188000000000002</v>
      </c>
      <c r="DV27" s="15">
        <v>456.62899999999996</v>
      </c>
      <c r="DW27" s="15">
        <v>82.606999999999999</v>
      </c>
      <c r="DX27" s="15">
        <v>146.209</v>
      </c>
      <c r="DY27" s="15">
        <v>79.023354505763876</v>
      </c>
      <c r="DZ27" s="15">
        <v>51.04874209860936</v>
      </c>
      <c r="EA27" s="15">
        <v>63.009000000000015</v>
      </c>
      <c r="EB27" s="15">
        <v>7.8140000000000001</v>
      </c>
    </row>
    <row r="28" spans="1:132">
      <c r="A28" s="12" t="s">
        <v>133</v>
      </c>
      <c r="B28" s="15">
        <v>20.208135402684562</v>
      </c>
      <c r="C28" s="15">
        <v>515.85424420698769</v>
      </c>
      <c r="D28" s="15">
        <v>77.064792792023397</v>
      </c>
      <c r="E28" s="15">
        <v>1692.5779515907409</v>
      </c>
      <c r="F28" s="15">
        <v>53.164884690540134</v>
      </c>
      <c r="G28" s="15">
        <v>60.936323396085527</v>
      </c>
      <c r="H28" s="15">
        <v>16.484461135611909</v>
      </c>
      <c r="I28" s="15">
        <v>1.843994081822248</v>
      </c>
      <c r="J28" s="15">
        <v>135.32051446945334</v>
      </c>
      <c r="K28" s="15">
        <v>51.907165109034274</v>
      </c>
      <c r="L28" s="15">
        <v>609.98328498103092</v>
      </c>
      <c r="M28" s="15">
        <v>103.90623212100991</v>
      </c>
      <c r="N28" s="15">
        <v>97.24918000000001</v>
      </c>
      <c r="O28" s="15">
        <v>8.1075456954626528</v>
      </c>
      <c r="P28" s="15">
        <v>852.77150158618269</v>
      </c>
      <c r="Q28" s="15">
        <v>12.741747</v>
      </c>
      <c r="R28" s="15">
        <v>158.72612291227506</v>
      </c>
      <c r="S28" s="15">
        <v>143.17226533733643</v>
      </c>
      <c r="T28" s="15">
        <v>23.793588</v>
      </c>
      <c r="U28" s="15">
        <v>6.5018093877975218</v>
      </c>
      <c r="V28" s="15">
        <v>13.828348476750401</v>
      </c>
      <c r="W28" s="15">
        <v>23.757975845961038</v>
      </c>
      <c r="X28" s="15">
        <v>166.61988461927734</v>
      </c>
      <c r="Y28" s="15">
        <v>167.07411417322834</v>
      </c>
      <c r="Z28" s="15">
        <v>56.082933333333344</v>
      </c>
      <c r="AA28" s="15">
        <v>132.72621359223299</v>
      </c>
      <c r="AB28" s="15">
        <v>182.50995234935763</v>
      </c>
      <c r="AC28" s="15">
        <v>212.90212596597129</v>
      </c>
      <c r="AD28" s="15">
        <v>120.28005226649459</v>
      </c>
      <c r="AE28" s="15">
        <v>26.323919597989946</v>
      </c>
      <c r="AF28" s="15">
        <v>53.668574543472324</v>
      </c>
      <c r="AG28" s="15">
        <v>26.658508000000005</v>
      </c>
      <c r="AI28" s="15">
        <v>68.306627180997495</v>
      </c>
      <c r="AJ28" s="15">
        <v>858.34974186577017</v>
      </c>
      <c r="AK28" s="15">
        <v>165.61960415910497</v>
      </c>
      <c r="AL28" s="15">
        <v>7305.7194195720795</v>
      </c>
      <c r="AM28" s="15">
        <v>85.759640644102859</v>
      </c>
      <c r="AN28" s="15">
        <v>114.11812703322491</v>
      </c>
      <c r="AO28" s="15">
        <v>60.288581579075817</v>
      </c>
      <c r="AP28" s="15">
        <v>3.8642518971126845</v>
      </c>
      <c r="AQ28" s="15">
        <v>378.13363344051453</v>
      </c>
      <c r="AR28" s="15">
        <v>113.43299305056314</v>
      </c>
      <c r="AS28" s="15">
        <v>1255.1096630216468</v>
      </c>
      <c r="AT28" s="15">
        <v>113.30722055388722</v>
      </c>
      <c r="AU28" s="15">
        <v>207.54062759999999</v>
      </c>
      <c r="AV28" s="15">
        <v>7.5586026230644503</v>
      </c>
      <c r="AW28" s="15">
        <v>1086.7676224885442</v>
      </c>
      <c r="AX28" s="15">
        <v>33.31134935679853</v>
      </c>
      <c r="AY28" s="15">
        <v>160.81660450786444</v>
      </c>
      <c r="AZ28" s="15">
        <v>179.37970883136009</v>
      </c>
      <c r="BA28" s="15">
        <v>31.709136187693765</v>
      </c>
      <c r="BB28" s="15">
        <v>31.679055452506024</v>
      </c>
      <c r="BC28" s="15">
        <v>41.785153997200283</v>
      </c>
      <c r="BD28" s="15">
        <v>38.32887904296517</v>
      </c>
      <c r="BE28" s="15">
        <v>186.87628622516107</v>
      </c>
      <c r="BF28" s="15">
        <v>859.25259186351695</v>
      </c>
      <c r="BG28" s="15">
        <v>198.78080000000006</v>
      </c>
      <c r="BH28" s="15">
        <v>235.92466019417475</v>
      </c>
      <c r="BI28" s="15">
        <v>150.22211834248145</v>
      </c>
      <c r="BJ28" s="15">
        <v>252.05790852708037</v>
      </c>
      <c r="BK28" s="15">
        <v>299.30666817228587</v>
      </c>
      <c r="BL28" s="15">
        <v>69.679512905896175</v>
      </c>
      <c r="BM28" s="15">
        <v>157.93628992961334</v>
      </c>
      <c r="BN28" s="15">
        <v>104.09257829820415</v>
      </c>
      <c r="BP28" s="15">
        <v>177.12450511585988</v>
      </c>
      <c r="BQ28" s="15">
        <v>1456.392724216593</v>
      </c>
      <c r="BR28" s="15">
        <v>25.897190255567178</v>
      </c>
      <c r="BS28" s="15">
        <v>2092.5383906865786</v>
      </c>
      <c r="BT28" s="15">
        <v>99.82583935046344</v>
      </c>
      <c r="BU28" s="15">
        <v>82.192149752013236</v>
      </c>
      <c r="BV28" s="15">
        <v>152.0965407938258</v>
      </c>
      <c r="BW28" s="15">
        <v>14.723187558063517</v>
      </c>
      <c r="BX28" s="15">
        <v>139.47819935691319</v>
      </c>
      <c r="BY28" s="15">
        <v>104.33342918763478</v>
      </c>
      <c r="BZ28" s="15">
        <v>1109.8696719482259</v>
      </c>
      <c r="CA28" s="15">
        <v>186.8588700923145</v>
      </c>
      <c r="CB28" s="15">
        <v>174.30175399999999</v>
      </c>
      <c r="CC28" s="15">
        <v>16.348053298989498</v>
      </c>
      <c r="CD28" s="15">
        <v>318.38235812477973</v>
      </c>
      <c r="CE28" s="15">
        <v>52.602321724709789</v>
      </c>
      <c r="CF28" s="15">
        <v>132.02562023674395</v>
      </c>
      <c r="CG28" s="15">
        <v>290.92125175000609</v>
      </c>
      <c r="CH28" s="15">
        <v>34.5829815478561</v>
      </c>
      <c r="CI28" s="15">
        <v>106.51554765655378</v>
      </c>
      <c r="CJ28" s="15">
        <v>37.988954213433097</v>
      </c>
      <c r="CK28" s="15">
        <v>101.92254756750599</v>
      </c>
      <c r="CL28" s="15">
        <v>263.7154616915758</v>
      </c>
      <c r="CM28" s="15">
        <v>177.95275590551179</v>
      </c>
      <c r="CN28" s="15">
        <v>44.533066666666663</v>
      </c>
      <c r="CO28" s="15">
        <v>249.46174757281551</v>
      </c>
      <c r="CP28" s="15">
        <v>151.25716267567404</v>
      </c>
      <c r="CQ28" s="15">
        <v>99.582965739113121</v>
      </c>
      <c r="CR28" s="15">
        <v>320.76980158090021</v>
      </c>
      <c r="CS28" s="15">
        <v>54.309045226130657</v>
      </c>
      <c r="CT28" s="15">
        <v>56.485145816298719</v>
      </c>
      <c r="CU28" s="15">
        <v>51.779386075137836</v>
      </c>
      <c r="CV28" s="37"/>
      <c r="CW28" s="15">
        <v>22.181000000000001</v>
      </c>
      <c r="CX28" s="15">
        <v>666.25</v>
      </c>
      <c r="CY28" s="15">
        <v>82.994</v>
      </c>
      <c r="CZ28" s="15">
        <v>1733.1799999999998</v>
      </c>
      <c r="DA28" s="15">
        <v>7.1340000000000012</v>
      </c>
      <c r="DB28" s="15">
        <v>54.504239773878723</v>
      </c>
      <c r="DC28" s="15">
        <v>9.7840000000000007</v>
      </c>
      <c r="DD28" s="15">
        <v>0.64300000000000002</v>
      </c>
      <c r="DE28" s="15">
        <v>348.63900000000001</v>
      </c>
      <c r="DF28" s="15">
        <v>18.43038581356338</v>
      </c>
      <c r="DG28" s="15">
        <v>109.461646207</v>
      </c>
      <c r="DH28" s="15">
        <v>77.856999999999999</v>
      </c>
      <c r="DI28" s="15">
        <v>34.390999999999998</v>
      </c>
      <c r="DJ28" s="15">
        <v>0.60500000000000009</v>
      </c>
      <c r="DK28" s="15">
        <v>695.09041240747285</v>
      </c>
      <c r="DL28" s="15">
        <v>5.0380000000000003</v>
      </c>
      <c r="DM28" s="15">
        <v>86.970999999999975</v>
      </c>
      <c r="DN28" s="15">
        <v>182.821</v>
      </c>
      <c r="DO28" s="15">
        <v>3.3490000000000002</v>
      </c>
      <c r="DP28" s="15">
        <v>1.4550000000000001</v>
      </c>
      <c r="DQ28" s="15">
        <v>13.071</v>
      </c>
      <c r="DR28" s="15">
        <v>23.314</v>
      </c>
      <c r="DS28" s="15">
        <v>133.68019438313115</v>
      </c>
      <c r="DT28" s="15">
        <v>171.227</v>
      </c>
      <c r="DU28" s="15">
        <v>49.573</v>
      </c>
      <c r="DV28" s="15">
        <v>474.56200000000001</v>
      </c>
      <c r="DW28" s="15">
        <v>86.870000000000033</v>
      </c>
      <c r="DX28" s="15">
        <v>158.46699999999998</v>
      </c>
      <c r="DY28" s="15">
        <v>95.988326817203884</v>
      </c>
      <c r="DZ28" s="15">
        <v>49.866413316582921</v>
      </c>
      <c r="EA28" s="15">
        <v>63.511999999999993</v>
      </c>
      <c r="EB28" s="15">
        <v>9.2380000000000013</v>
      </c>
    </row>
    <row r="29" spans="1:132">
      <c r="A29" s="12" t="s">
        <v>134</v>
      </c>
      <c r="B29" s="15">
        <v>21.284733554266772</v>
      </c>
      <c r="C29" s="15">
        <v>543.65227537922988</v>
      </c>
      <c r="D29" s="15">
        <v>76.970764188516426</v>
      </c>
      <c r="E29" s="15">
        <v>1813.4849917637728</v>
      </c>
      <c r="F29" s="15">
        <v>56.411249980047572</v>
      </c>
      <c r="G29" s="15">
        <v>66.468160240824361</v>
      </c>
      <c r="H29" s="15">
        <v>16.142126017283328</v>
      </c>
      <c r="I29" s="15">
        <v>1.3670177748518761</v>
      </c>
      <c r="J29" s="15">
        <v>137.7872559095581</v>
      </c>
      <c r="K29" s="15">
        <v>54.170274895710769</v>
      </c>
      <c r="L29" s="15">
        <v>633.74324748040317</v>
      </c>
      <c r="M29" s="15">
        <v>112.61672522677691</v>
      </c>
      <c r="N29" s="15">
        <v>100.95721999999999</v>
      </c>
      <c r="O29" s="15">
        <v>8.0329708756582185</v>
      </c>
      <c r="P29" s="15">
        <v>896.12008753533325</v>
      </c>
      <c r="Q29" s="15">
        <v>12.748855749999997</v>
      </c>
      <c r="R29" s="15">
        <v>166.62678872401602</v>
      </c>
      <c r="S29" s="15">
        <v>153.63542171493509</v>
      </c>
      <c r="T29" s="15">
        <v>23.439037499999998</v>
      </c>
      <c r="U29" s="15">
        <v>6.5441359604780214</v>
      </c>
      <c r="V29" s="15">
        <v>14.57041198501873</v>
      </c>
      <c r="W29" s="15">
        <v>24.311511788543008</v>
      </c>
      <c r="X29" s="15">
        <v>175.74019625208118</v>
      </c>
      <c r="Y29" s="15">
        <v>184.10728104115373</v>
      </c>
      <c r="Z29" s="15">
        <v>57.621599999999994</v>
      </c>
      <c r="AA29" s="15">
        <v>139.89775699453114</v>
      </c>
      <c r="AB29" s="15">
        <v>182.51026867868973</v>
      </c>
      <c r="AC29" s="15">
        <v>220.35950754200084</v>
      </c>
      <c r="AD29" s="15">
        <v>128.15015882220291</v>
      </c>
      <c r="AE29" s="15">
        <v>26.07473618090452</v>
      </c>
      <c r="AF29" s="15">
        <v>54.356772962660123</v>
      </c>
      <c r="AG29" s="15">
        <v>27.178693500000001</v>
      </c>
      <c r="AI29" s="15">
        <v>71.093539056688471</v>
      </c>
      <c r="AJ29" s="15">
        <v>908.00835226923789</v>
      </c>
      <c r="AK29" s="15">
        <v>167.70330650514435</v>
      </c>
      <c r="AL29" s="15">
        <v>7711.6324507351601</v>
      </c>
      <c r="AM29" s="15">
        <v>89.593230538396455</v>
      </c>
      <c r="AN29" s="15">
        <v>124.9002547180734</v>
      </c>
      <c r="AO29" s="15">
        <v>59.797654281004363</v>
      </c>
      <c r="AP29" s="15">
        <v>3.7888883456725915</v>
      </c>
      <c r="AQ29" s="15">
        <v>414.84134121274411</v>
      </c>
      <c r="AR29" s="15">
        <v>122.61699647021072</v>
      </c>
      <c r="AS29" s="15">
        <v>1314.6124972004482</v>
      </c>
      <c r="AT29" s="15">
        <v>114.73184142840739</v>
      </c>
      <c r="AU29" s="15">
        <v>214.19335469999996</v>
      </c>
      <c r="AV29" s="15">
        <v>8.089896724102557</v>
      </c>
      <c r="AW29" s="15">
        <v>1145.5697547187017</v>
      </c>
      <c r="AX29" s="15">
        <v>33.632656674506549</v>
      </c>
      <c r="AY29" s="15">
        <v>164.1894973396345</v>
      </c>
      <c r="AZ29" s="15">
        <v>190.57186784538513</v>
      </c>
      <c r="BA29" s="15">
        <v>29.539977639258236</v>
      </c>
      <c r="BB29" s="15">
        <v>32.277411602952519</v>
      </c>
      <c r="BC29" s="15">
        <v>43.005860743806807</v>
      </c>
      <c r="BD29" s="15">
        <v>39.027661987007647</v>
      </c>
      <c r="BE29" s="15">
        <v>199.24262283467354</v>
      </c>
      <c r="BF29" s="15">
        <v>915.21632078790014</v>
      </c>
      <c r="BG29" s="15">
        <v>207.38480000000004</v>
      </c>
      <c r="BH29" s="15">
        <v>265.63366885947528</v>
      </c>
      <c r="BI29" s="15">
        <v>147.1726168568274</v>
      </c>
      <c r="BJ29" s="15">
        <v>255.89335577779985</v>
      </c>
      <c r="BK29" s="15">
        <v>324.71674366160886</v>
      </c>
      <c r="BL29" s="15">
        <v>72.329267130513358</v>
      </c>
      <c r="BM29" s="15">
        <v>159.69459749738118</v>
      </c>
      <c r="BN29" s="15">
        <v>98.334710904172823</v>
      </c>
      <c r="BP29" s="15">
        <v>187.84112202016814</v>
      </c>
      <c r="BQ29" s="15">
        <v>1488.7846219984033</v>
      </c>
      <c r="BR29" s="15">
        <v>26.425014520411548</v>
      </c>
      <c r="BS29" s="15">
        <v>2208.6780855347452</v>
      </c>
      <c r="BT29" s="15">
        <v>104.65960244111372</v>
      </c>
      <c r="BU29" s="15">
        <v>90.857705221720508</v>
      </c>
      <c r="BV29" s="15">
        <v>155.1574796543334</v>
      </c>
      <c r="BW29" s="15">
        <v>14.752797893350888</v>
      </c>
      <c r="BX29" s="15">
        <v>140.73008735868447</v>
      </c>
      <c r="BY29" s="15">
        <v>120.62750026740828</v>
      </c>
      <c r="BZ29" s="15">
        <v>1143.6875699888019</v>
      </c>
      <c r="CA29" s="15">
        <v>194.49365013204732</v>
      </c>
      <c r="CB29" s="15">
        <v>179.14447849999993</v>
      </c>
      <c r="CC29" s="15">
        <v>16.405493499138441</v>
      </c>
      <c r="CD29" s="15">
        <v>352.69216741132487</v>
      </c>
      <c r="CE29" s="15">
        <v>52.865837479270304</v>
      </c>
      <c r="CF29" s="15">
        <v>142.15638322482565</v>
      </c>
      <c r="CG29" s="15">
        <v>306.91305001754711</v>
      </c>
      <c r="CH29" s="15">
        <v>43.677119708406956</v>
      </c>
      <c r="CI29" s="15">
        <v>111.96651011421025</v>
      </c>
      <c r="CJ29" s="15">
        <v>38.169431068307475</v>
      </c>
      <c r="CK29" s="15">
        <v>103.76968594584639</v>
      </c>
      <c r="CL29" s="15">
        <v>286.10825746572675</v>
      </c>
      <c r="CM29" s="15">
        <v>197.33380232149139</v>
      </c>
      <c r="CN29" s="15">
        <v>42.433066666666669</v>
      </c>
      <c r="CO29" s="15">
        <v>262.47364666719506</v>
      </c>
      <c r="CP29" s="15">
        <v>154.15207949944792</v>
      </c>
      <c r="CQ29" s="15">
        <v>98.644915338152302</v>
      </c>
      <c r="CR29" s="15">
        <v>324.82136529106668</v>
      </c>
      <c r="CS29" s="15">
        <v>56.413316582914575</v>
      </c>
      <c r="CT29" s="15">
        <v>61.201349141455452</v>
      </c>
      <c r="CU29" s="15">
        <v>51.359295826856396</v>
      </c>
      <c r="CV29" s="37"/>
      <c r="CW29" s="15">
        <v>24.458000000000002</v>
      </c>
      <c r="CX29" s="15">
        <v>743.31200000000013</v>
      </c>
      <c r="CY29" s="15">
        <v>89.16</v>
      </c>
      <c r="CZ29" s="15">
        <v>1747.2079999999996</v>
      </c>
      <c r="DA29" s="15">
        <v>9.0690000000000008</v>
      </c>
      <c r="DB29" s="15">
        <v>58.34450619428042</v>
      </c>
      <c r="DC29" s="15">
        <v>6.1940000000000008</v>
      </c>
      <c r="DD29" s="15">
        <v>0.76200000000000001</v>
      </c>
      <c r="DE29" s="15">
        <v>347.59099999999995</v>
      </c>
      <c r="DF29" s="15">
        <v>28.600919884479627</v>
      </c>
      <c r="DG29" s="15">
        <v>121.10407221599999</v>
      </c>
      <c r="DH29" s="15">
        <v>88.831999999999994</v>
      </c>
      <c r="DI29" s="15">
        <v>34.567</v>
      </c>
      <c r="DJ29" s="15">
        <v>0.71599999999999997</v>
      </c>
      <c r="DK29" s="15">
        <v>747.93854290143156</v>
      </c>
      <c r="DL29" s="15">
        <v>6.2460000000000004</v>
      </c>
      <c r="DM29" s="15">
        <v>96.471000000000004</v>
      </c>
      <c r="DN29" s="15">
        <v>192.02799999999999</v>
      </c>
      <c r="DO29" s="15">
        <v>3.5549999999999997</v>
      </c>
      <c r="DP29" s="15">
        <v>1.5419999999999998</v>
      </c>
      <c r="DQ29" s="15">
        <v>13.906000000000001</v>
      </c>
      <c r="DR29" s="15">
        <v>24.226000000000003</v>
      </c>
      <c r="DS29" s="15">
        <v>168.03906850124147</v>
      </c>
      <c r="DT29" s="15">
        <v>175.45000000000002</v>
      </c>
      <c r="DU29" s="15">
        <v>46.125000000000007</v>
      </c>
      <c r="DV29" s="15">
        <v>496.8010000000001</v>
      </c>
      <c r="DW29" s="15">
        <v>98.536000000000016</v>
      </c>
      <c r="DX29" s="15">
        <v>167.86199999999999</v>
      </c>
      <c r="DY29" s="15">
        <v>99.50471756015034</v>
      </c>
      <c r="DZ29" s="15">
        <v>55.181417085427121</v>
      </c>
      <c r="EA29" s="15">
        <v>63.185000000000002</v>
      </c>
      <c r="EB29" s="15">
        <v>9.4260000000000019</v>
      </c>
    </row>
    <row r="30" spans="1:132">
      <c r="A30" s="12" t="s">
        <v>135</v>
      </c>
      <c r="B30" s="15">
        <v>23.164138925081428</v>
      </c>
      <c r="C30" s="15">
        <v>590.83231883129372</v>
      </c>
      <c r="D30" s="15">
        <v>81.560522573387388</v>
      </c>
      <c r="E30" s="15">
        <v>1944.6356387910255</v>
      </c>
      <c r="F30" s="15">
        <v>62.901324600035949</v>
      </c>
      <c r="G30" s="15">
        <v>69.044879786286728</v>
      </c>
      <c r="H30" s="15">
        <v>16.652175372633273</v>
      </c>
      <c r="I30" s="15">
        <v>1.649009917410196</v>
      </c>
      <c r="J30" s="15">
        <v>142.79157029041377</v>
      </c>
      <c r="K30" s="15">
        <v>56.986160641256348</v>
      </c>
      <c r="L30" s="15">
        <v>641.70818425760285</v>
      </c>
      <c r="M30" s="15">
        <v>123.82069058974061</v>
      </c>
      <c r="N30" s="15">
        <v>105.63755520000001</v>
      </c>
      <c r="O30" s="15">
        <v>7.5489584260660552</v>
      </c>
      <c r="P30" s="15">
        <v>946.1609066217103</v>
      </c>
      <c r="Q30" s="15">
        <v>12.755964499999997</v>
      </c>
      <c r="R30" s="15">
        <v>172.01258069855982</v>
      </c>
      <c r="S30" s="15">
        <v>159.96595967530766</v>
      </c>
      <c r="T30" s="15">
        <v>23.084486999999996</v>
      </c>
      <c r="U30" s="15">
        <v>6.3775930520803152</v>
      </c>
      <c r="V30" s="15">
        <v>15.714790833030193</v>
      </c>
      <c r="W30" s="15">
        <v>25.183680507656227</v>
      </c>
      <c r="X30" s="15">
        <v>187.98815277828254</v>
      </c>
      <c r="Y30" s="15">
        <v>202.78151709401709</v>
      </c>
      <c r="Z30" s="15">
        <v>60.658666666666676</v>
      </c>
      <c r="AA30" s="15">
        <v>151.35942076147086</v>
      </c>
      <c r="AB30" s="15">
        <v>183.75960917786512</v>
      </c>
      <c r="AC30" s="15">
        <v>222.98178684099264</v>
      </c>
      <c r="AD30" s="15">
        <v>134.38793623596365</v>
      </c>
      <c r="AE30" s="15">
        <v>26.153563362609777</v>
      </c>
      <c r="AF30" s="15">
        <v>54.842191332788232</v>
      </c>
      <c r="AG30" s="15">
        <v>27.698878999999998</v>
      </c>
      <c r="AI30" s="15">
        <v>74.21635640433469</v>
      </c>
      <c r="AJ30" s="15">
        <v>989.59697571602487</v>
      </c>
      <c r="AK30" s="15">
        <v>175.92716023178315</v>
      </c>
      <c r="AL30" s="15">
        <v>8137.9868965943524</v>
      </c>
      <c r="AM30" s="15">
        <v>97.980408502606494</v>
      </c>
      <c r="AN30" s="15">
        <v>130.67183140397742</v>
      </c>
      <c r="AO30" s="15">
        <v>60.12500184717598</v>
      </c>
      <c r="AP30" s="15">
        <v>3.9068129064920973</v>
      </c>
      <c r="AQ30" s="15">
        <v>438.03996401953225</v>
      </c>
      <c r="AR30" s="15">
        <v>125.60487485686242</v>
      </c>
      <c r="AS30" s="15">
        <v>1343.4025491949913</v>
      </c>
      <c r="AT30" s="15">
        <v>124.34286995463533</v>
      </c>
      <c r="AU30" s="15">
        <v>217.26082079999998</v>
      </c>
      <c r="AV30" s="15">
        <v>8.2387798033216075</v>
      </c>
      <c r="AW30" s="15">
        <v>1188.5626402547532</v>
      </c>
      <c r="AX30" s="15">
        <v>33.953963992214568</v>
      </c>
      <c r="AY30" s="15">
        <v>171.26568448932298</v>
      </c>
      <c r="AZ30" s="15">
        <v>194.0382974769615</v>
      </c>
      <c r="BA30" s="15">
        <v>27.930938270195803</v>
      </c>
      <c r="BB30" s="15">
        <v>31.674178755374641</v>
      </c>
      <c r="BC30" s="15">
        <v>46.046652537030511</v>
      </c>
      <c r="BD30" s="15">
        <v>41.504858266262758</v>
      </c>
      <c r="BE30" s="15">
        <v>208.58342115782972</v>
      </c>
      <c r="BF30" s="15">
        <v>965.31727207977212</v>
      </c>
      <c r="BG30" s="15">
        <v>213.0592</v>
      </c>
      <c r="BH30" s="15">
        <v>283.62024080702889</v>
      </c>
      <c r="BI30" s="15">
        <v>149.81559180799246</v>
      </c>
      <c r="BJ30" s="15">
        <v>260.21367938335453</v>
      </c>
      <c r="BK30" s="15">
        <v>343.72269497904114</v>
      </c>
      <c r="BL30" s="15">
        <v>74.913951483877625</v>
      </c>
      <c r="BM30" s="15">
        <v>161.23341881836552</v>
      </c>
      <c r="BN30" s="15">
        <v>105.35036130658982</v>
      </c>
      <c r="BP30" s="15">
        <v>191.04302557281105</v>
      </c>
      <c r="BQ30" s="15">
        <v>1627.5478951752418</v>
      </c>
      <c r="BR30" s="15">
        <v>28.263509010251948</v>
      </c>
      <c r="BS30" s="15">
        <v>2333.8434081216387</v>
      </c>
      <c r="BT30" s="15">
        <v>107.03450083138596</v>
      </c>
      <c r="BU30" s="15">
        <v>92.934876818046916</v>
      </c>
      <c r="BV30" s="15">
        <v>162.21834295689538</v>
      </c>
      <c r="BW30" s="15">
        <v>15.538823841586785</v>
      </c>
      <c r="BX30" s="15">
        <v>142.04677460806991</v>
      </c>
      <c r="BY30" s="15">
        <v>116.83772288565353</v>
      </c>
      <c r="BZ30" s="15">
        <v>1185.3896466905187</v>
      </c>
      <c r="CA30" s="15">
        <v>200.07080911946028</v>
      </c>
      <c r="CB30" s="15">
        <v>180.94366559999997</v>
      </c>
      <c r="CC30" s="15">
        <v>15.610400160242143</v>
      </c>
      <c r="CD30" s="15">
        <v>369.47344759763979</v>
      </c>
      <c r="CE30" s="15">
        <v>53.129353233830855</v>
      </c>
      <c r="CF30" s="15">
        <v>144.73828836285384</v>
      </c>
      <c r="CG30" s="15">
        <v>318.34030188615503</v>
      </c>
      <c r="CH30" s="15">
        <v>53.213184056398916</v>
      </c>
      <c r="CI30" s="15">
        <v>116.248125697229</v>
      </c>
      <c r="CJ30" s="15">
        <v>39.068752273554018</v>
      </c>
      <c r="CK30" s="15">
        <v>104.40472249045845</v>
      </c>
      <c r="CL30" s="15">
        <v>300.43645746265946</v>
      </c>
      <c r="CM30" s="15">
        <v>209.92877492877494</v>
      </c>
      <c r="CN30" s="15">
        <v>40.333066666666674</v>
      </c>
      <c r="CO30" s="15">
        <v>278.40139928408718</v>
      </c>
      <c r="CP30" s="15">
        <v>160.94140602077343</v>
      </c>
      <c r="CQ30" s="15">
        <v>97.58490259212283</v>
      </c>
      <c r="CR30" s="15">
        <v>311.09996022396967</v>
      </c>
      <c r="CS30" s="15">
        <v>60.173149309912169</v>
      </c>
      <c r="CT30" s="15">
        <v>65.917552466612165</v>
      </c>
      <c r="CU30" s="15">
        <v>55.337727935813277</v>
      </c>
      <c r="CV30" s="37"/>
      <c r="CW30" s="15">
        <v>26.100999999999999</v>
      </c>
      <c r="CX30" s="15">
        <v>830.81099999999992</v>
      </c>
      <c r="CY30" s="15">
        <v>97.783000000000015</v>
      </c>
      <c r="CZ30" s="15">
        <v>1814.9839999999997</v>
      </c>
      <c r="DA30" s="15">
        <v>10.234</v>
      </c>
      <c r="DB30" s="15">
        <v>57.505728702879189</v>
      </c>
      <c r="DC30" s="15">
        <v>8.452</v>
      </c>
      <c r="DD30" s="15">
        <v>0.7609999999999999</v>
      </c>
      <c r="DE30" s="15">
        <v>383.28699999999998</v>
      </c>
      <c r="DF30" s="15">
        <v>12.65608811821801</v>
      </c>
      <c r="DG30" s="15">
        <v>125.842351761</v>
      </c>
      <c r="DH30" s="15">
        <v>81.333999999999989</v>
      </c>
      <c r="DI30" s="15">
        <v>37.902000000000001</v>
      </c>
      <c r="DJ30" s="15">
        <v>0.82499999999999996</v>
      </c>
      <c r="DK30" s="15">
        <v>776.10911304673618</v>
      </c>
      <c r="DL30" s="15">
        <v>5.6539999999999999</v>
      </c>
      <c r="DM30" s="15">
        <v>102.41399999999999</v>
      </c>
      <c r="DN30" s="15">
        <v>201.33199999999997</v>
      </c>
      <c r="DO30" s="15">
        <v>4.2420000000000009</v>
      </c>
      <c r="DP30" s="15">
        <v>1.5780000000000001</v>
      </c>
      <c r="DQ30" s="15">
        <v>14.429</v>
      </c>
      <c r="DR30" s="15">
        <v>24.570999999999994</v>
      </c>
      <c r="DS30" s="15">
        <v>170.74180808008248</v>
      </c>
      <c r="DT30" s="15">
        <v>169.99299999999999</v>
      </c>
      <c r="DU30" s="15">
        <v>46.387</v>
      </c>
      <c r="DV30" s="15">
        <v>500.245</v>
      </c>
      <c r="DW30" s="15">
        <v>98.343000000000004</v>
      </c>
      <c r="DX30" s="15">
        <v>173.60800000000003</v>
      </c>
      <c r="DY30" s="15">
        <v>111.83628050961156</v>
      </c>
      <c r="DZ30" s="15">
        <v>53.605759096612296</v>
      </c>
      <c r="EA30" s="15">
        <v>65.042000000000002</v>
      </c>
      <c r="EB30" s="15">
        <v>10.18</v>
      </c>
    </row>
    <row r="31" spans="1:132">
      <c r="A31" s="12" t="s">
        <v>136</v>
      </c>
      <c r="B31" s="15">
        <v>24.942975119617223</v>
      </c>
      <c r="C31" s="15">
        <v>516.25620280474641</v>
      </c>
      <c r="D31" s="15">
        <v>76.645368249407923</v>
      </c>
      <c r="E31" s="15">
        <v>2064.7961415600557</v>
      </c>
      <c r="F31" s="15">
        <v>61.734531878230904</v>
      </c>
      <c r="G31" s="15">
        <v>64.328950957394568</v>
      </c>
      <c r="H31" s="15">
        <v>17.054363256784971</v>
      </c>
      <c r="I31" s="15">
        <v>1.6880847595762021</v>
      </c>
      <c r="J31" s="15">
        <v>144.83842402464063</v>
      </c>
      <c r="K31" s="15">
        <v>50.710452121493169</v>
      </c>
      <c r="L31" s="15">
        <v>598.77087378640783</v>
      </c>
      <c r="M31" s="15">
        <v>127.68617987079224</v>
      </c>
      <c r="N31" s="15">
        <v>99.036289199999985</v>
      </c>
      <c r="O31" s="15">
        <v>7.0031144322461749</v>
      </c>
      <c r="P31" s="15">
        <v>873.6258382140735</v>
      </c>
      <c r="Q31" s="15">
        <v>12.76307325</v>
      </c>
      <c r="R31" s="15">
        <v>167.57881541836414</v>
      </c>
      <c r="S31" s="15">
        <v>144.8169754949075</v>
      </c>
      <c r="T31" s="15">
        <v>22.729936499999997</v>
      </c>
      <c r="U31" s="15">
        <v>6.0689891288194877</v>
      </c>
      <c r="V31" s="15">
        <v>16.345597835888185</v>
      </c>
      <c r="W31" s="15">
        <v>25.157821981849846</v>
      </c>
      <c r="X31" s="15">
        <v>167.49800454350091</v>
      </c>
      <c r="Y31" s="15">
        <v>198.27211417816812</v>
      </c>
      <c r="Z31" s="15">
        <v>64.137599999999992</v>
      </c>
      <c r="AA31" s="15">
        <v>149.05021918018917</v>
      </c>
      <c r="AB31" s="15">
        <v>156.23261740980848</v>
      </c>
      <c r="AC31" s="15">
        <v>229.87422594410754</v>
      </c>
      <c r="AD31" s="15">
        <v>124.51405000675766</v>
      </c>
      <c r="AE31" s="15">
        <v>26.022584692597249</v>
      </c>
      <c r="AF31" s="15">
        <v>54.765331152902689</v>
      </c>
      <c r="AG31" s="15">
        <v>28.219064500000002</v>
      </c>
      <c r="AI31" s="15">
        <v>79.432891754133976</v>
      </c>
      <c r="AJ31" s="15">
        <v>867.09708737864071</v>
      </c>
      <c r="AK31" s="15">
        <v>170.96174826260821</v>
      </c>
      <c r="AL31" s="15">
        <v>8557.1447229696751</v>
      </c>
      <c r="AM31" s="15">
        <v>94.392913163803456</v>
      </c>
      <c r="AN31" s="15">
        <v>121.61305984398015</v>
      </c>
      <c r="AO31" s="15">
        <v>59.881603413240029</v>
      </c>
      <c r="AP31" s="15">
        <v>4.1359275477702813</v>
      </c>
      <c r="AQ31" s="15">
        <v>452.04055441478437</v>
      </c>
      <c r="AR31" s="15">
        <v>112.14342684906099</v>
      </c>
      <c r="AS31" s="15">
        <v>1265.1651303014819</v>
      </c>
      <c r="AT31" s="15">
        <v>136.22618882466281</v>
      </c>
      <c r="AU31" s="15">
        <v>203.79652019999997</v>
      </c>
      <c r="AV31" s="15">
        <v>8.3609378937897105</v>
      </c>
      <c r="AW31" s="15">
        <v>1112.1819429590018</v>
      </c>
      <c r="AX31" s="15">
        <v>34.787005200560102</v>
      </c>
      <c r="AY31" s="15">
        <v>169.2140394860545</v>
      </c>
      <c r="AZ31" s="15">
        <v>191.60858907589949</v>
      </c>
      <c r="BA31" s="15">
        <v>25.259913076654204</v>
      </c>
      <c r="BB31" s="15">
        <v>29.860132925624971</v>
      </c>
      <c r="BC31" s="15">
        <v>46.237519732255791</v>
      </c>
      <c r="BD31" s="15">
        <v>43.198064061431843</v>
      </c>
      <c r="BE31" s="15">
        <v>189.01178854300974</v>
      </c>
      <c r="BF31" s="15">
        <v>932.70370138017574</v>
      </c>
      <c r="BG31" s="15">
        <v>224.25200000000004</v>
      </c>
      <c r="BH31" s="15">
        <v>269.51165115742521</v>
      </c>
      <c r="BI31" s="15">
        <v>128.4381649923294</v>
      </c>
      <c r="BJ31" s="15">
        <v>262.59312734623165</v>
      </c>
      <c r="BK31" s="15">
        <v>324.18490336531966</v>
      </c>
      <c r="BL31" s="15">
        <v>77.789774881474145</v>
      </c>
      <c r="BM31" s="15">
        <v>165.66449519549539</v>
      </c>
      <c r="BN31" s="15">
        <v>107.83202085161608</v>
      </c>
      <c r="BP31" s="15">
        <v>189.96417901579682</v>
      </c>
      <c r="BQ31" s="15">
        <v>1382.5043149946061</v>
      </c>
      <c r="BR31" s="15">
        <v>29.747235702915717</v>
      </c>
      <c r="BS31" s="15">
        <v>2474.6927567703656</v>
      </c>
      <c r="BT31" s="15">
        <v>106.51384105268654</v>
      </c>
      <c r="BU31" s="15">
        <v>91.225628716382076</v>
      </c>
      <c r="BV31" s="15">
        <v>168.38463465553235</v>
      </c>
      <c r="BW31" s="15">
        <v>15.933822330888347</v>
      </c>
      <c r="BX31" s="15">
        <v>143.87756673511296</v>
      </c>
      <c r="BY31" s="15">
        <v>107.24182703454673</v>
      </c>
      <c r="BZ31" s="15">
        <v>1123.2621359223303</v>
      </c>
      <c r="CA31" s="15">
        <v>204.58088201292077</v>
      </c>
      <c r="CB31" s="15">
        <v>170.42917499999999</v>
      </c>
      <c r="CC31" s="15">
        <v>14.46580755669525</v>
      </c>
      <c r="CD31" s="15">
        <v>339.91800356506241</v>
      </c>
      <c r="CE31" s="15">
        <v>53.392868988391378</v>
      </c>
      <c r="CF31" s="15">
        <v>137.83954873080538</v>
      </c>
      <c r="CG31" s="15">
        <v>297.16868951027067</v>
      </c>
      <c r="CH31" s="15">
        <v>61.685001537023041</v>
      </c>
      <c r="CI31" s="15">
        <v>119.21875535842888</v>
      </c>
      <c r="CJ31" s="15">
        <v>38.878990081154186</v>
      </c>
      <c r="CK31" s="15">
        <v>104.84537996149967</v>
      </c>
      <c r="CL31" s="15">
        <v>259.03941794068885</v>
      </c>
      <c r="CM31" s="15">
        <v>201.97616060225846</v>
      </c>
      <c r="CN31" s="15">
        <v>38.233066666666673</v>
      </c>
      <c r="CO31" s="15">
        <v>266.07244482042609</v>
      </c>
      <c r="CP31" s="15">
        <v>144.6321819171574</v>
      </c>
      <c r="CQ31" s="15">
        <v>101.96040684056855</v>
      </c>
      <c r="CR31" s="15">
        <v>280.84389782403025</v>
      </c>
      <c r="CS31" s="15">
        <v>58.393977415307404</v>
      </c>
      <c r="CT31" s="15">
        <v>70.633755791768877</v>
      </c>
      <c r="CU31" s="15">
        <v>57.73923122178465</v>
      </c>
      <c r="CV31" s="37"/>
      <c r="CW31" s="15">
        <v>23.522999999999996</v>
      </c>
      <c r="CX31" s="15">
        <v>760.59699999999975</v>
      </c>
      <c r="CY31" s="15">
        <v>94.83</v>
      </c>
      <c r="CZ31" s="15">
        <v>1815.8519999999999</v>
      </c>
      <c r="DA31" s="15">
        <v>10.180999999999999</v>
      </c>
      <c r="DB31" s="15">
        <v>54.01892968195952</v>
      </c>
      <c r="DC31" s="15">
        <v>6.2510000000000003</v>
      </c>
      <c r="DD31" s="15">
        <v>0.71500000000000008</v>
      </c>
      <c r="DE31" s="15">
        <v>405.01799999999992</v>
      </c>
      <c r="DF31" s="15">
        <v>11.476002782286104</v>
      </c>
      <c r="DG31" s="15">
        <v>132.17383826399998</v>
      </c>
      <c r="DH31" s="15">
        <v>71.228000000000009</v>
      </c>
      <c r="DI31" s="15">
        <v>35.862999999999992</v>
      </c>
      <c r="DJ31" s="15">
        <v>0.75</v>
      </c>
      <c r="DK31" s="15">
        <v>726.31185807656402</v>
      </c>
      <c r="DL31" s="15">
        <v>6.3920000000000003</v>
      </c>
      <c r="DM31" s="15">
        <v>106.313</v>
      </c>
      <c r="DN31" s="15">
        <v>172.374</v>
      </c>
      <c r="DO31" s="15">
        <v>4.1289999999999996</v>
      </c>
      <c r="DP31" s="15">
        <v>1.5049999999999997</v>
      </c>
      <c r="DQ31" s="15">
        <v>14.412000000000001</v>
      </c>
      <c r="DR31" s="15">
        <v>26.236999999999998</v>
      </c>
      <c r="DS31" s="15">
        <v>137.08358551261594</v>
      </c>
      <c r="DT31" s="15">
        <v>163.61499999999998</v>
      </c>
      <c r="DU31" s="15">
        <v>39.653000000000006</v>
      </c>
      <c r="DV31" s="15">
        <v>534.01900000000001</v>
      </c>
      <c r="DW31" s="15">
        <v>90.097999999999999</v>
      </c>
      <c r="DX31" s="15">
        <v>178.17900000000003</v>
      </c>
      <c r="DY31" s="15">
        <v>106.34931299710875</v>
      </c>
      <c r="DZ31" s="15">
        <v>51.000506900878314</v>
      </c>
      <c r="EA31" s="15">
        <v>68.268999999999991</v>
      </c>
      <c r="EB31" s="15">
        <v>9.8490000000000002</v>
      </c>
    </row>
    <row r="32" spans="1:132">
      <c r="A32" s="12" t="s">
        <v>137</v>
      </c>
      <c r="B32" s="15">
        <v>27.382603602192638</v>
      </c>
      <c r="C32" s="15">
        <v>541.92588643028523</v>
      </c>
      <c r="D32" s="15">
        <v>78.772960533885637</v>
      </c>
      <c r="E32" s="15">
        <v>2145.9531178085667</v>
      </c>
      <c r="F32" s="15">
        <v>64.01142430637772</v>
      </c>
      <c r="G32" s="15">
        <v>60.133901705115335</v>
      </c>
      <c r="H32" s="15">
        <v>17.504710899533872</v>
      </c>
      <c r="I32" s="15">
        <v>2.0413497048704272</v>
      </c>
      <c r="J32" s="15">
        <v>147.09657481328873</v>
      </c>
      <c r="K32" s="15">
        <v>44.423765996343683</v>
      </c>
      <c r="L32" s="15">
        <v>575.85373408928763</v>
      </c>
      <c r="M32" s="15">
        <v>131.44786678429642</v>
      </c>
      <c r="N32" s="15">
        <v>96.753630400000006</v>
      </c>
      <c r="O32" s="15">
        <v>8.5493646259463016</v>
      </c>
      <c r="P32" s="15">
        <v>921.9083174162181</v>
      </c>
      <c r="Q32" s="15">
        <v>12.770182000000004</v>
      </c>
      <c r="R32" s="15">
        <v>173.91532892666038</v>
      </c>
      <c r="S32" s="15">
        <v>141.96763494967976</v>
      </c>
      <c r="T32" s="15">
        <v>22.375385999999995</v>
      </c>
      <c r="U32" s="15">
        <v>6.1358942117299664</v>
      </c>
      <c r="V32" s="15">
        <v>17.662506953458184</v>
      </c>
      <c r="W32" s="15">
        <v>22.575997313786193</v>
      </c>
      <c r="X32" s="15">
        <v>161.03704570726282</v>
      </c>
      <c r="Y32" s="15">
        <v>215.06723602484468</v>
      </c>
      <c r="Z32" s="15">
        <v>66.857600000000019</v>
      </c>
      <c r="AA32" s="15">
        <v>155.6746367340663</v>
      </c>
      <c r="AB32" s="15">
        <v>158.30993871962082</v>
      </c>
      <c r="AC32" s="15">
        <v>237.36985263955069</v>
      </c>
      <c r="AD32" s="15">
        <v>125.03437392077859</v>
      </c>
      <c r="AE32" s="15">
        <v>25.18449311639549</v>
      </c>
      <c r="AF32" s="15">
        <v>54.724993186154265</v>
      </c>
      <c r="AG32" s="15">
        <v>28.739249999999998</v>
      </c>
      <c r="AI32" s="15">
        <v>80.353726468743133</v>
      </c>
      <c r="AJ32" s="15">
        <v>911.06798187150105</v>
      </c>
      <c r="AK32" s="15">
        <v>175.3449430445288</v>
      </c>
      <c r="AL32" s="15">
        <v>9040.7041851164122</v>
      </c>
      <c r="AM32" s="15">
        <v>96.252019869254127</v>
      </c>
      <c r="AN32" s="15">
        <v>113.80712136409228</v>
      </c>
      <c r="AO32" s="15">
        <v>60.115491215925672</v>
      </c>
      <c r="AP32" s="15">
        <v>4.526761792558597</v>
      </c>
      <c r="AQ32" s="15">
        <v>443.91939222250841</v>
      </c>
      <c r="AR32" s="15">
        <v>104.69508475984709</v>
      </c>
      <c r="AS32" s="15">
        <v>1241.7832951601395</v>
      </c>
      <c r="AT32" s="15">
        <v>143.16377801058667</v>
      </c>
      <c r="AU32" s="15">
        <v>199.59911339999999</v>
      </c>
      <c r="AV32" s="15">
        <v>9.5909321494384034</v>
      </c>
      <c r="AW32" s="15">
        <v>1132.5268050008683</v>
      </c>
      <c r="AX32" s="15">
        <v>35.818896778410732</v>
      </c>
      <c r="AY32" s="15">
        <v>175.91564368901479</v>
      </c>
      <c r="AZ32" s="15">
        <v>191.97478270814275</v>
      </c>
      <c r="BA32" s="15">
        <v>22.860622123596361</v>
      </c>
      <c r="BB32" s="15">
        <v>31.029820559868188</v>
      </c>
      <c r="BC32" s="15">
        <v>48.676852555409617</v>
      </c>
      <c r="BD32" s="15">
        <v>47.408616865311885</v>
      </c>
      <c r="BE32" s="15">
        <v>189.02616023877798</v>
      </c>
      <c r="BF32" s="15">
        <v>970.61164596273272</v>
      </c>
      <c r="BG32" s="15">
        <v>207.73786666666675</v>
      </c>
      <c r="BH32" s="15">
        <v>271.90435919120472</v>
      </c>
      <c r="BI32" s="15">
        <v>130.79173267509117</v>
      </c>
      <c r="BJ32" s="15">
        <v>264.09425388911671</v>
      </c>
      <c r="BK32" s="15">
        <v>323.10178640573491</v>
      </c>
      <c r="BL32" s="15">
        <v>78.166285779856153</v>
      </c>
      <c r="BM32" s="15">
        <v>167.16795776781345</v>
      </c>
      <c r="BN32" s="15">
        <v>110.1951540785432</v>
      </c>
      <c r="BP32" s="15">
        <v>189.92184005182284</v>
      </c>
      <c r="BQ32" s="15">
        <v>1414.8563049853371</v>
      </c>
      <c r="BR32" s="15">
        <v>31.103674299083337</v>
      </c>
      <c r="BS32" s="15">
        <v>2594.7323398244694</v>
      </c>
      <c r="BT32" s="15">
        <v>107.63344005765171</v>
      </c>
      <c r="BU32" s="15">
        <v>85.457723169508526</v>
      </c>
      <c r="BV32" s="15">
        <v>173.55515884822637</v>
      </c>
      <c r="BW32" s="15">
        <v>16.068305924686719</v>
      </c>
      <c r="BX32" s="15">
        <v>146.41913468967292</v>
      </c>
      <c r="BY32" s="15">
        <v>91.706622901778275</v>
      </c>
      <c r="BZ32" s="15">
        <v>1068.234427214358</v>
      </c>
      <c r="CA32" s="15">
        <v>199.46253826643141</v>
      </c>
      <c r="CB32" s="15">
        <v>168.72636439999999</v>
      </c>
      <c r="CC32" s="15">
        <v>17.462359524145391</v>
      </c>
      <c r="CD32" s="15">
        <v>354.28121201597497</v>
      </c>
      <c r="CE32" s="15">
        <v>53.656384742951914</v>
      </c>
      <c r="CF32" s="15">
        <v>143.57192319798551</v>
      </c>
      <c r="CG32" s="15">
        <v>289.91558497255261</v>
      </c>
      <c r="CH32" s="15">
        <v>70.170856843182719</v>
      </c>
      <c r="CI32" s="15">
        <v>120.79476839915635</v>
      </c>
      <c r="CJ32" s="15">
        <v>40.12015575746338</v>
      </c>
      <c r="CK32" s="15">
        <v>104.92367055181207</v>
      </c>
      <c r="CL32" s="15">
        <v>252.19201732311114</v>
      </c>
      <c r="CM32" s="15">
        <v>209.02173913043475</v>
      </c>
      <c r="CN32" s="15">
        <v>36.133066666666664</v>
      </c>
      <c r="CO32" s="15">
        <v>272.17882678557703</v>
      </c>
      <c r="CP32" s="15">
        <v>150.24880570804018</v>
      </c>
      <c r="CQ32" s="15">
        <v>97.46751443627528</v>
      </c>
      <c r="CR32" s="15">
        <v>268.58196849981687</v>
      </c>
      <c r="CS32" s="15">
        <v>59.214017521902377</v>
      </c>
      <c r="CT32" s="15">
        <v>75.349959116925589</v>
      </c>
      <c r="CU32" s="15">
        <v>60.240786262991406</v>
      </c>
      <c r="CV32" s="37"/>
      <c r="CW32" s="15">
        <v>20.39</v>
      </c>
      <c r="CX32" s="15">
        <v>788.05199999999991</v>
      </c>
      <c r="CY32" s="15">
        <v>91.172999999999988</v>
      </c>
      <c r="CZ32" s="15">
        <v>1838.7470000000001</v>
      </c>
      <c r="DA32" s="15">
        <v>11.087999999999999</v>
      </c>
      <c r="DB32" s="15">
        <v>51.395035105315948</v>
      </c>
      <c r="DC32" s="15">
        <v>5.6190000000000007</v>
      </c>
      <c r="DD32" s="15">
        <v>0.79900000000000004</v>
      </c>
      <c r="DE32" s="15">
        <v>372.86700000000002</v>
      </c>
      <c r="DF32" s="15">
        <v>13.844108359647667</v>
      </c>
      <c r="DG32" s="15">
        <v>125.05577174899999</v>
      </c>
      <c r="DH32" s="15">
        <v>65.518000000000001</v>
      </c>
      <c r="DI32" s="15">
        <v>36.4</v>
      </c>
      <c r="DJ32" s="15">
        <v>0.77899999999999991</v>
      </c>
      <c r="DK32" s="15">
        <v>750.19317589859349</v>
      </c>
      <c r="DL32" s="15">
        <v>5.7620000000000005</v>
      </c>
      <c r="DM32" s="15">
        <v>97.812000000000012</v>
      </c>
      <c r="DN32" s="15">
        <v>175.73699999999999</v>
      </c>
      <c r="DO32" s="15">
        <v>4.2109999999999994</v>
      </c>
      <c r="DP32" s="15">
        <v>1.6179999999999999</v>
      </c>
      <c r="DQ32" s="15">
        <v>13.897999999999998</v>
      </c>
      <c r="DR32" s="15">
        <v>24.720000000000002</v>
      </c>
      <c r="DS32" s="15">
        <v>130.82686227643686</v>
      </c>
      <c r="DT32" s="15">
        <v>165.63000000000002</v>
      </c>
      <c r="DU32" s="15">
        <v>40.256999999999991</v>
      </c>
      <c r="DV32" s="15">
        <v>514.22899999999993</v>
      </c>
      <c r="DW32" s="15">
        <v>87.085999999999999</v>
      </c>
      <c r="DX32" s="15">
        <v>174.642</v>
      </c>
      <c r="DY32" s="15">
        <v>106.12752229657887</v>
      </c>
      <c r="DZ32" s="15">
        <v>51.152988735919898</v>
      </c>
      <c r="EA32" s="15">
        <v>68.691999999999993</v>
      </c>
      <c r="EB32" s="15">
        <v>9.5980000000000008</v>
      </c>
    </row>
    <row r="33" spans="1:132">
      <c r="A33" s="12" t="s">
        <v>138</v>
      </c>
      <c r="B33" s="15">
        <v>28.411983729854178</v>
      </c>
      <c r="C33" s="15">
        <v>571.65550554396748</v>
      </c>
      <c r="D33" s="15">
        <v>86.250302188827177</v>
      </c>
      <c r="E33" s="15">
        <v>2227.4518214892846</v>
      </c>
      <c r="F33" s="15">
        <v>70.988760483686463</v>
      </c>
      <c r="G33" s="15">
        <v>64.991199179309959</v>
      </c>
      <c r="H33" s="15">
        <v>18.092580324610793</v>
      </c>
      <c r="I33" s="15">
        <v>2.0057203940715915</v>
      </c>
      <c r="J33" s="15">
        <v>146.97437218287189</v>
      </c>
      <c r="K33" s="15">
        <v>44.108018591218809</v>
      </c>
      <c r="L33" s="15">
        <v>612.44081943820004</v>
      </c>
      <c r="M33" s="15">
        <v>133.67502276688452</v>
      </c>
      <c r="N33" s="15">
        <v>100.80974679999999</v>
      </c>
      <c r="O33" s="15">
        <v>8.7519730061645173</v>
      </c>
      <c r="P33" s="15">
        <v>944.25798764342437</v>
      </c>
      <c r="Q33" s="15">
        <v>13.3309795</v>
      </c>
      <c r="R33" s="15">
        <v>185.01597131681879</v>
      </c>
      <c r="S33" s="15">
        <v>160.79850670498828</v>
      </c>
      <c r="T33" s="15">
        <v>22.753041749999998</v>
      </c>
      <c r="U33" s="15">
        <v>6.1925313473399983</v>
      </c>
      <c r="V33" s="15">
        <v>18.577758200562322</v>
      </c>
      <c r="W33" s="15">
        <v>23.271072558139537</v>
      </c>
      <c r="X33" s="15">
        <v>175.11654002757206</v>
      </c>
      <c r="Y33" s="15">
        <v>246.34885782475286</v>
      </c>
      <c r="Z33" s="15">
        <v>67.00266666666667</v>
      </c>
      <c r="AA33" s="15">
        <v>164.82898504613428</v>
      </c>
      <c r="AB33" s="15">
        <v>172.70379106772836</v>
      </c>
      <c r="AC33" s="15">
        <v>252.8305612294524</v>
      </c>
      <c r="AD33" s="15">
        <v>139.07909287986709</v>
      </c>
      <c r="AE33" s="15">
        <v>24.379837296620774</v>
      </c>
      <c r="AF33" s="15">
        <v>54.706732079585713</v>
      </c>
      <c r="AG33" s="15">
        <v>29.984184499999998</v>
      </c>
      <c r="AI33" s="15">
        <v>81.159933784291624</v>
      </c>
      <c r="AJ33" s="15">
        <v>968.19958283016797</v>
      </c>
      <c r="AK33" s="15">
        <v>187.15184784384192</v>
      </c>
      <c r="AL33" s="15">
        <v>9564.1458144670578</v>
      </c>
      <c r="AM33" s="15">
        <v>104.02174636035423</v>
      </c>
      <c r="AN33" s="15">
        <v>123.24350737001241</v>
      </c>
      <c r="AO33" s="15">
        <v>60.965482363695827</v>
      </c>
      <c r="AP33" s="15">
        <v>4.4700015553597643</v>
      </c>
      <c r="AQ33" s="15">
        <v>453.95698647778499</v>
      </c>
      <c r="AR33" s="15">
        <v>111.36731645683859</v>
      </c>
      <c r="AS33" s="15">
        <v>1333.4585296244893</v>
      </c>
      <c r="AT33" s="15">
        <v>153.68427037037031</v>
      </c>
      <c r="AU33" s="15">
        <v>208.87362599999994</v>
      </c>
      <c r="AV33" s="15">
        <v>9.9550775026921841</v>
      </c>
      <c r="AW33" s="15">
        <v>1174.7316999117388</v>
      </c>
      <c r="AX33" s="15">
        <v>37.029590584243316</v>
      </c>
      <c r="AY33" s="15">
        <v>174.04041720990872</v>
      </c>
      <c r="AZ33" s="15">
        <v>203.40911753450112</v>
      </c>
      <c r="BA33" s="15">
        <v>22.388273585532719</v>
      </c>
      <c r="BB33" s="15">
        <v>30.068219482208015</v>
      </c>
      <c r="BC33" s="15">
        <v>50.541229419923894</v>
      </c>
      <c r="BD33" s="15">
        <v>47.97257652681315</v>
      </c>
      <c r="BE33" s="15">
        <v>208.78682953416049</v>
      </c>
      <c r="BF33" s="15">
        <v>1082.5680531878625</v>
      </c>
      <c r="BG33" s="15">
        <v>234.90720000000002</v>
      </c>
      <c r="BH33" s="15">
        <v>286.24005727012405</v>
      </c>
      <c r="BI33" s="15">
        <v>144.40527543560134</v>
      </c>
      <c r="BJ33" s="15">
        <v>274.51298511817919</v>
      </c>
      <c r="BK33" s="15">
        <v>354.14188912976164</v>
      </c>
      <c r="BL33" s="15">
        <v>78.592467747621242</v>
      </c>
      <c r="BM33" s="15">
        <v>168.98538055589387</v>
      </c>
      <c r="BN33" s="15">
        <v>114.98325267293245</v>
      </c>
      <c r="BP33" s="15">
        <v>191.71103545476993</v>
      </c>
      <c r="BQ33" s="15">
        <v>1478.961466681304</v>
      </c>
      <c r="BR33" s="15">
        <v>33.393006778830454</v>
      </c>
      <c r="BS33" s="15">
        <v>2684.4398900592596</v>
      </c>
      <c r="BT33" s="15">
        <v>117.5555720479669</v>
      </c>
      <c r="BU33" s="15">
        <v>99.251768263052739</v>
      </c>
      <c r="BV33" s="15">
        <v>181.59340841338192</v>
      </c>
      <c r="BW33" s="15">
        <v>16.244185710571177</v>
      </c>
      <c r="BX33" s="15">
        <v>144.96857694784288</v>
      </c>
      <c r="BY33" s="15">
        <v>98.388610622264338</v>
      </c>
      <c r="BZ33" s="15">
        <v>1150.2932150047893</v>
      </c>
      <c r="CA33" s="15">
        <v>202.2928144880174</v>
      </c>
      <c r="CB33" s="15">
        <v>174.84916879999997</v>
      </c>
      <c r="CC33" s="15">
        <v>18.811711375457524</v>
      </c>
      <c r="CD33" s="15">
        <v>385.36849073256838</v>
      </c>
      <c r="CE33" s="15">
        <v>54.663349917081256</v>
      </c>
      <c r="CF33" s="15">
        <v>153.44165580182531</v>
      </c>
      <c r="CG33" s="15">
        <v>329.01545622818043</v>
      </c>
      <c r="CH33" s="15">
        <v>73.10697905249792</v>
      </c>
      <c r="CI33" s="15">
        <v>125.17443989517059</v>
      </c>
      <c r="CJ33" s="15">
        <v>40.511340206185565</v>
      </c>
      <c r="CK33" s="15">
        <v>109.77310465116281</v>
      </c>
      <c r="CL33" s="15">
        <v>283.85335513449394</v>
      </c>
      <c r="CM33" s="15">
        <v>227.79884077736105</v>
      </c>
      <c r="CN33" s="15">
        <v>32.689599999999999</v>
      </c>
      <c r="CO33" s="15">
        <v>292.05615653833917</v>
      </c>
      <c r="CP33" s="15">
        <v>163.56065838687397</v>
      </c>
      <c r="CQ33" s="15">
        <v>105.95947216548328</v>
      </c>
      <c r="CR33" s="15">
        <v>294.91314507728259</v>
      </c>
      <c r="CS33" s="15">
        <v>60.488110137672081</v>
      </c>
      <c r="CT33" s="15">
        <v>76.393840283455987</v>
      </c>
      <c r="CU33" s="15">
        <v>64.402791086016336</v>
      </c>
      <c r="CV33" s="37"/>
      <c r="CW33" s="15">
        <v>23.075000000000003</v>
      </c>
      <c r="CX33" s="15">
        <v>825.18399999999986</v>
      </c>
      <c r="CY33" s="15">
        <v>102.816</v>
      </c>
      <c r="CZ33" s="15">
        <v>1929.2450000000003</v>
      </c>
      <c r="DA33" s="15">
        <v>10.318999999999999</v>
      </c>
      <c r="DB33" s="15">
        <v>55.287619458992495</v>
      </c>
      <c r="DC33" s="15">
        <v>5.0870000000000006</v>
      </c>
      <c r="DD33" s="15">
        <v>0.79200000000000015</v>
      </c>
      <c r="DE33" s="15">
        <v>369.18699999999995</v>
      </c>
      <c r="DF33" s="15">
        <v>12.05902260728306</v>
      </c>
      <c r="DG33" s="15">
        <v>116.95209016400001</v>
      </c>
      <c r="DH33" s="15">
        <v>42.457999999999998</v>
      </c>
      <c r="DI33" s="15">
        <v>36.461999999999996</v>
      </c>
      <c r="DJ33" s="15">
        <v>0.85500000000000009</v>
      </c>
      <c r="DK33" s="15">
        <v>772.59655781112099</v>
      </c>
      <c r="DL33" s="15">
        <v>7.4950000000000001</v>
      </c>
      <c r="DM33" s="15">
        <v>113.05699999999999</v>
      </c>
      <c r="DN33" s="15">
        <v>187.60000000000002</v>
      </c>
      <c r="DO33" s="15">
        <v>3.7730000000000006</v>
      </c>
      <c r="DP33" s="15">
        <v>1.6020000000000003</v>
      </c>
      <c r="DQ33" s="15">
        <v>15.447000000000003</v>
      </c>
      <c r="DR33" s="15">
        <v>25.337999999999997</v>
      </c>
      <c r="DS33" s="15">
        <v>134.78348279771961</v>
      </c>
      <c r="DT33" s="15">
        <v>183.964</v>
      </c>
      <c r="DU33" s="15">
        <v>37.901999999999994</v>
      </c>
      <c r="DV33" s="15">
        <v>532.68599999999992</v>
      </c>
      <c r="DW33" s="15">
        <v>95.664999999999992</v>
      </c>
      <c r="DX33" s="15">
        <v>189.738</v>
      </c>
      <c r="DY33" s="15">
        <v>112.06344795439675</v>
      </c>
      <c r="DZ33" s="15">
        <v>51.398818523153942</v>
      </c>
      <c r="EA33" s="15">
        <v>68.24499999999999</v>
      </c>
      <c r="EB33" s="15">
        <v>9.0769999999999982</v>
      </c>
    </row>
    <row r="34" spans="1:132">
      <c r="A34" s="12" t="s">
        <v>139</v>
      </c>
      <c r="B34" s="15">
        <v>29.501224044943818</v>
      </c>
      <c r="C34" s="15">
        <v>540.00296882731323</v>
      </c>
      <c r="D34" s="15">
        <v>85.231236144625584</v>
      </c>
      <c r="E34" s="15">
        <v>2315.2808740059131</v>
      </c>
      <c r="F34" s="15">
        <v>74.253864731592515</v>
      </c>
      <c r="G34" s="15">
        <v>59.74858798683757</v>
      </c>
      <c r="H34" s="15">
        <v>18.560886218054545</v>
      </c>
      <c r="I34" s="15">
        <v>1.8330085839170043</v>
      </c>
      <c r="J34" s="15">
        <v>151.10237235688498</v>
      </c>
      <c r="K34" s="15">
        <v>41.648950377514943</v>
      </c>
      <c r="L34" s="15">
        <v>551.49633273544191</v>
      </c>
      <c r="M34" s="15">
        <v>138.13690886075949</v>
      </c>
      <c r="N34" s="15">
        <v>96.752647900000028</v>
      </c>
      <c r="O34" s="15">
        <v>8.7403192335545459</v>
      </c>
      <c r="P34" s="15">
        <v>943.47075257551933</v>
      </c>
      <c r="Q34" s="15">
        <v>13.891777000000005</v>
      </c>
      <c r="R34" s="15">
        <v>183.10330772848411</v>
      </c>
      <c r="S34" s="15">
        <v>153.58084770072887</v>
      </c>
      <c r="T34" s="15">
        <v>23.130697499999993</v>
      </c>
      <c r="U34" s="15">
        <v>6.079359018834718</v>
      </c>
      <c r="V34" s="15">
        <v>19.580393111194311</v>
      </c>
      <c r="W34" s="15">
        <v>24.675045053567626</v>
      </c>
      <c r="X34" s="15">
        <v>164.49284344105064</v>
      </c>
      <c r="Y34" s="15">
        <v>247.47364411943934</v>
      </c>
      <c r="Z34" s="15">
        <v>70.880533333333332</v>
      </c>
      <c r="AA34" s="15">
        <v>168.31671508204442</v>
      </c>
      <c r="AB34" s="15">
        <v>164.8969863948895</v>
      </c>
      <c r="AC34" s="15">
        <v>254.25325205806573</v>
      </c>
      <c r="AD34" s="15">
        <v>142.94255866351594</v>
      </c>
      <c r="AE34" s="15">
        <v>23.74055068836045</v>
      </c>
      <c r="AF34" s="15">
        <v>55.500408830744071</v>
      </c>
      <c r="AG34" s="15">
        <v>31.229119000000001</v>
      </c>
      <c r="AI34" s="15">
        <v>82.850708319685381</v>
      </c>
      <c r="AJ34" s="15">
        <v>919.34092033646721</v>
      </c>
      <c r="AK34" s="15">
        <v>189.64661487454143</v>
      </c>
      <c r="AL34" s="15">
        <v>9938.8229062910104</v>
      </c>
      <c r="AM34" s="15">
        <v>105.58562366916956</v>
      </c>
      <c r="AN34" s="15">
        <v>115.09282451745986</v>
      </c>
      <c r="AO34" s="15">
        <v>62.488358435101446</v>
      </c>
      <c r="AP34" s="15">
        <v>4.4743426941190467</v>
      </c>
      <c r="AQ34" s="15">
        <v>457.30286230015463</v>
      </c>
      <c r="AR34" s="15">
        <v>107.89832845982632</v>
      </c>
      <c r="AS34" s="15">
        <v>1234.933420945142</v>
      </c>
      <c r="AT34" s="15">
        <v>162.6375670886076</v>
      </c>
      <c r="AU34" s="15">
        <v>197.97522219999999</v>
      </c>
      <c r="AV34" s="15">
        <v>10.297090939804775</v>
      </c>
      <c r="AW34" s="15">
        <v>1189.2751754845467</v>
      </c>
      <c r="AX34" s="15">
        <v>38.090472745192869</v>
      </c>
      <c r="AY34" s="15">
        <v>180.25050948424519</v>
      </c>
      <c r="AZ34" s="15">
        <v>199.19642595790771</v>
      </c>
      <c r="BA34" s="15">
        <v>22.373853170749818</v>
      </c>
      <c r="BB34" s="15">
        <v>28.671009043902405</v>
      </c>
      <c r="BC34" s="15">
        <v>52.550583212228929</v>
      </c>
      <c r="BD34" s="15">
        <v>50.300791820679819</v>
      </c>
      <c r="BE34" s="15">
        <v>196.56072008263243</v>
      </c>
      <c r="BF34" s="15">
        <v>1049.8442717854969</v>
      </c>
      <c r="BG34" s="15">
        <v>231.90746666666666</v>
      </c>
      <c r="BH34" s="15">
        <v>287.61717829944257</v>
      </c>
      <c r="BI34" s="15">
        <v>136.00563222314329</v>
      </c>
      <c r="BJ34" s="15">
        <v>272.44510777351849</v>
      </c>
      <c r="BK34" s="15">
        <v>364.0503643457713</v>
      </c>
      <c r="BL34" s="15">
        <v>79.810545150121115</v>
      </c>
      <c r="BM34" s="15">
        <v>171.4422252125452</v>
      </c>
      <c r="BN34" s="15">
        <v>116.92925308957918</v>
      </c>
      <c r="BP34" s="15">
        <v>195.08013571398669</v>
      </c>
      <c r="BQ34" s="15">
        <v>1416.7768431469569</v>
      </c>
      <c r="BR34" s="15">
        <v>34.154114923586995</v>
      </c>
      <c r="BS34" s="15">
        <v>2758.0184666951254</v>
      </c>
      <c r="BT34" s="15">
        <v>118.46989521461394</v>
      </c>
      <c r="BU34" s="15">
        <v>92.883895682923225</v>
      </c>
      <c r="BV34" s="15">
        <v>188.69246516542299</v>
      </c>
      <c r="BW34" s="15">
        <v>16.205698035704881</v>
      </c>
      <c r="BX34" s="15">
        <v>146.72576070139246</v>
      </c>
      <c r="BY34" s="15">
        <v>97.336970278880983</v>
      </c>
      <c r="BZ34" s="15">
        <v>1078.0463691417003</v>
      </c>
      <c r="CA34" s="15">
        <v>203.49675949367091</v>
      </c>
      <c r="CB34" s="15">
        <v>168.1904121</v>
      </c>
      <c r="CC34" s="15">
        <v>19.462241639262519</v>
      </c>
      <c r="CD34" s="15">
        <v>394.12039462196611</v>
      </c>
      <c r="CE34" s="15">
        <v>55.670315091210604</v>
      </c>
      <c r="CF34" s="15">
        <v>149.45163818780372</v>
      </c>
      <c r="CG34" s="15">
        <v>312.80954541462984</v>
      </c>
      <c r="CH34" s="15">
        <v>75.766745778079169</v>
      </c>
      <c r="CI34" s="15">
        <v>125.14236034724924</v>
      </c>
      <c r="CJ34" s="15">
        <v>40.413328341445151</v>
      </c>
      <c r="CK34" s="15">
        <v>114.26341555707968</v>
      </c>
      <c r="CL34" s="15">
        <v>270.58964143426294</v>
      </c>
      <c r="CM34" s="15">
        <v>216.66057282145033</v>
      </c>
      <c r="CN34" s="15">
        <v>29.246400000000005</v>
      </c>
      <c r="CO34" s="15">
        <v>291.53254298500428</v>
      </c>
      <c r="CP34" s="15">
        <v>160.51397083922561</v>
      </c>
      <c r="CQ34" s="15">
        <v>110.165053729655</v>
      </c>
      <c r="CR34" s="15">
        <v>293.71599714238607</v>
      </c>
      <c r="CS34" s="15">
        <v>60.045056320400505</v>
      </c>
      <c r="CT34" s="15">
        <v>77.43772144998637</v>
      </c>
      <c r="CU34" s="15">
        <v>67.743298359084918</v>
      </c>
      <c r="CV34" s="37"/>
      <c r="CW34" s="15">
        <v>24.035903999999999</v>
      </c>
      <c r="CX34" s="15">
        <v>764.35125300000004</v>
      </c>
      <c r="CY34" s="15">
        <v>99.395633000000004</v>
      </c>
      <c r="CZ34" s="15">
        <v>1945.4203369999998</v>
      </c>
      <c r="DA34" s="15">
        <v>9.8256110000000003</v>
      </c>
      <c r="DB34" s="15">
        <v>53.448700947890565</v>
      </c>
      <c r="DC34" s="15">
        <v>5.2385779999999995</v>
      </c>
      <c r="DD34" s="15">
        <v>0.84848100000000004</v>
      </c>
      <c r="DE34" s="15">
        <v>363.84628800000007</v>
      </c>
      <c r="DF34" s="15">
        <v>8.747435953388905</v>
      </c>
      <c r="DG34" s="15">
        <v>112.584620582</v>
      </c>
      <c r="DH34" s="15">
        <v>44.207594999999998</v>
      </c>
      <c r="DI34" s="15">
        <v>35.290995000000002</v>
      </c>
      <c r="DJ34" s="15">
        <v>0.80605700000000002</v>
      </c>
      <c r="DK34" s="15">
        <v>781.38720097782425</v>
      </c>
      <c r="DL34" s="15">
        <v>7.1759779999999997</v>
      </c>
      <c r="DM34" s="15">
        <v>115.66394999999999</v>
      </c>
      <c r="DN34" s="15">
        <v>190.27995699999997</v>
      </c>
      <c r="DO34" s="15">
        <v>4.8243240000000007</v>
      </c>
      <c r="DP34" s="15">
        <v>1.8554890000000004</v>
      </c>
      <c r="DQ34" s="15">
        <v>15.993697000000001</v>
      </c>
      <c r="DR34" s="15">
        <v>26.039095</v>
      </c>
      <c r="DS34" s="15">
        <v>129.09996069290085</v>
      </c>
      <c r="DT34" s="15">
        <v>182.78349299999999</v>
      </c>
      <c r="DU34" s="15">
        <v>43.488678</v>
      </c>
      <c r="DV34" s="15">
        <v>542.52247499999999</v>
      </c>
      <c r="DW34" s="15">
        <v>90.998801</v>
      </c>
      <c r="DX34" s="15">
        <v>178.02787299999997</v>
      </c>
      <c r="DY34" s="15">
        <v>117.36810485525004</v>
      </c>
      <c r="DZ34" s="15">
        <v>53.131501877346686</v>
      </c>
      <c r="EA34" s="15">
        <v>71.067137000000002</v>
      </c>
      <c r="EB34" s="15">
        <v>11.258065999999998</v>
      </c>
    </row>
    <row r="35" spans="1:132">
      <c r="A35" s="12" t="s">
        <v>140</v>
      </c>
      <c r="B35" s="15">
        <v>30.347257483731013</v>
      </c>
      <c r="C35" s="15">
        <v>553.06112397182699</v>
      </c>
      <c r="D35" s="15">
        <v>94.211666808365919</v>
      </c>
      <c r="E35" s="15">
        <v>2433.6675603217163</v>
      </c>
      <c r="F35" s="15">
        <v>76.099309643880659</v>
      </c>
      <c r="G35" s="15">
        <v>63.525471112031489</v>
      </c>
      <c r="H35" s="15">
        <v>18.970539936941673</v>
      </c>
      <c r="I35" s="15">
        <v>2.1369697288483285</v>
      </c>
      <c r="J35" s="15">
        <v>154.51250967242711</v>
      </c>
      <c r="K35" s="15">
        <v>42.314285714285724</v>
      </c>
      <c r="L35" s="15">
        <v>618.32908894244451</v>
      </c>
      <c r="M35" s="15">
        <v>142.35945056320401</v>
      </c>
      <c r="N35" s="15">
        <v>99.261237599999987</v>
      </c>
      <c r="O35" s="15">
        <v>9.1997245640983554</v>
      </c>
      <c r="P35" s="15">
        <v>983.98506388339024</v>
      </c>
      <c r="Q35" s="15">
        <v>14.452574500000004</v>
      </c>
      <c r="R35" s="15">
        <v>196.0019569471624</v>
      </c>
      <c r="S35" s="15">
        <v>167.49640009290084</v>
      </c>
      <c r="T35" s="15">
        <v>23.508353249999992</v>
      </c>
      <c r="U35" s="15">
        <v>5.9327142035955935</v>
      </c>
      <c r="V35" s="15">
        <v>20.904042348411934</v>
      </c>
      <c r="W35" s="15">
        <v>25.353128223495698</v>
      </c>
      <c r="X35" s="15">
        <v>174.77847702957837</v>
      </c>
      <c r="Y35" s="15">
        <v>285.10446313065972</v>
      </c>
      <c r="Z35" s="15">
        <v>74.181066666666652</v>
      </c>
      <c r="AA35" s="15">
        <v>182.03035743430712</v>
      </c>
      <c r="AB35" s="15">
        <v>166.1323026537591</v>
      </c>
      <c r="AC35" s="15">
        <v>272.57335625547375</v>
      </c>
      <c r="AD35" s="15">
        <v>152.10239881318924</v>
      </c>
      <c r="AE35" s="15">
        <v>23.662490613266584</v>
      </c>
      <c r="AF35" s="15">
        <v>55.559553011719814</v>
      </c>
      <c r="AG35" s="15">
        <v>32.474053500000004</v>
      </c>
      <c r="AI35" s="15">
        <v>84.685028487114963</v>
      </c>
      <c r="AJ35" s="15">
        <v>947.38363788602658</v>
      </c>
      <c r="AK35" s="15">
        <v>208.66785623193331</v>
      </c>
      <c r="AL35" s="15">
        <v>10350.808705251538</v>
      </c>
      <c r="AM35" s="15">
        <v>105.28097049741183</v>
      </c>
      <c r="AN35" s="15">
        <v>123.56372955063163</v>
      </c>
      <c r="AO35" s="15">
        <v>61.872302782356215</v>
      </c>
      <c r="AP35" s="15">
        <v>4.7469123736259133</v>
      </c>
      <c r="AQ35" s="15">
        <v>463.33789012122776</v>
      </c>
      <c r="AR35" s="15">
        <v>108.54291189487613</v>
      </c>
      <c r="AS35" s="15">
        <v>1372.4808812645881</v>
      </c>
      <c r="AT35" s="15">
        <v>167.01943825615353</v>
      </c>
      <c r="AU35" s="15">
        <v>198.62829360000001</v>
      </c>
      <c r="AV35" s="15">
        <v>10.251477074326994</v>
      </c>
      <c r="AW35" s="15">
        <v>1251.9085081878709</v>
      </c>
      <c r="AX35" s="15">
        <v>38.97805477869732</v>
      </c>
      <c r="AY35" s="15">
        <v>189.3180039138943</v>
      </c>
      <c r="AZ35" s="15">
        <v>215.04466981497254</v>
      </c>
      <c r="BA35" s="15">
        <v>21.943502451732044</v>
      </c>
      <c r="BB35" s="15">
        <v>28.191487213360674</v>
      </c>
      <c r="BC35" s="15">
        <v>55.484329082064775</v>
      </c>
      <c r="BD35" s="15">
        <v>51.754832345340283</v>
      </c>
      <c r="BE35" s="15">
        <v>212.6324732536186</v>
      </c>
      <c r="BF35" s="15">
        <v>1177.2712807244502</v>
      </c>
      <c r="BG35" s="15">
        <v>221.00426666666664</v>
      </c>
      <c r="BH35" s="15">
        <v>315.58429900440672</v>
      </c>
      <c r="BI35" s="15">
        <v>139.79013148388961</v>
      </c>
      <c r="BJ35" s="15">
        <v>288.84825975542509</v>
      </c>
      <c r="BK35" s="15">
        <v>377.13181940323574</v>
      </c>
      <c r="BL35" s="15">
        <v>81.260862008057273</v>
      </c>
      <c r="BM35" s="15">
        <v>172.32899707887626</v>
      </c>
      <c r="BN35" s="15">
        <v>117.24926927704388</v>
      </c>
      <c r="BP35" s="15">
        <v>200.04542367051576</v>
      </c>
      <c r="BQ35" s="15">
        <v>1385.3159631581541</v>
      </c>
      <c r="BR35" s="15">
        <v>36.744197415405537</v>
      </c>
      <c r="BS35" s="15">
        <v>2837.3619302949064</v>
      </c>
      <c r="BT35" s="15">
        <v>118.83217570479637</v>
      </c>
      <c r="BU35" s="15">
        <v>101.99057775937047</v>
      </c>
      <c r="BV35" s="15">
        <v>195.32235286389914</v>
      </c>
      <c r="BW35" s="15">
        <v>17.585671830208032</v>
      </c>
      <c r="BX35" s="15">
        <v>160.60794428681973</v>
      </c>
      <c r="BY35" s="15">
        <v>104.34927225441439</v>
      </c>
      <c r="BZ35" s="15">
        <v>1187.1999354801981</v>
      </c>
      <c r="CA35" s="15">
        <v>205.77702461410098</v>
      </c>
      <c r="CB35" s="15">
        <v>171.49558679999998</v>
      </c>
      <c r="CC35" s="15">
        <v>20.124766952382071</v>
      </c>
      <c r="CD35" s="15">
        <v>413.7965628936476</v>
      </c>
      <c r="CE35" s="15">
        <v>56.677280265339967</v>
      </c>
      <c r="CF35" s="15">
        <v>158.06294846705805</v>
      </c>
      <c r="CG35" s="15">
        <v>344.29534721684604</v>
      </c>
      <c r="CH35" s="15">
        <v>78.474212808365195</v>
      </c>
      <c r="CI35" s="15">
        <v>129.89705781532635</v>
      </c>
      <c r="CJ35" s="15">
        <v>41.510683349374389</v>
      </c>
      <c r="CK35" s="15">
        <v>118.01710840496658</v>
      </c>
      <c r="CL35" s="15">
        <v>291.52957835116428</v>
      </c>
      <c r="CM35" s="15">
        <v>228.34734799482538</v>
      </c>
      <c r="CN35" s="15">
        <v>25.802933333333332</v>
      </c>
      <c r="CO35" s="15">
        <v>310.77036069854734</v>
      </c>
      <c r="CP35" s="15">
        <v>162.06822231854744</v>
      </c>
      <c r="CQ35" s="15">
        <v>114.01021765221056</v>
      </c>
      <c r="CR35" s="15">
        <v>307.14381682808039</v>
      </c>
      <c r="CS35" s="15">
        <v>62.061326658322898</v>
      </c>
      <c r="CT35" s="15">
        <v>78.481602616516753</v>
      </c>
      <c r="CU35" s="15">
        <v>71.310816417016198</v>
      </c>
      <c r="CV35" s="37"/>
      <c r="CW35" s="15">
        <v>23.692468000000002</v>
      </c>
      <c r="CX35" s="15">
        <v>778.83990000000006</v>
      </c>
      <c r="CY35" s="15">
        <v>105.78203099999999</v>
      </c>
      <c r="CZ35" s="15">
        <v>1974.4379840000001</v>
      </c>
      <c r="DA35" s="15">
        <v>12.839551</v>
      </c>
      <c r="DB35" s="15">
        <v>58.619952371091337</v>
      </c>
      <c r="DC35" s="15">
        <v>5.4918900000000015</v>
      </c>
      <c r="DD35" s="15">
        <v>0.82717200000000002</v>
      </c>
      <c r="DE35" s="15">
        <v>349.92963400000002</v>
      </c>
      <c r="DF35" s="15">
        <v>9.2193274627001838</v>
      </c>
      <c r="DG35" s="15">
        <v>119.59613088899998</v>
      </c>
      <c r="DH35" s="15">
        <v>40.380304000000002</v>
      </c>
      <c r="DI35" s="15">
        <v>34.700352000000002</v>
      </c>
      <c r="DJ35" s="15">
        <v>0.99237400000000009</v>
      </c>
      <c r="DK35" s="15">
        <v>822.9263991362244</v>
      </c>
      <c r="DL35" s="15">
        <v>7.2444989999999994</v>
      </c>
      <c r="DM35" s="15">
        <v>122.96623600000001</v>
      </c>
      <c r="DN35" s="15">
        <v>189.78056200000003</v>
      </c>
      <c r="DO35" s="15">
        <v>4.2374800000000006</v>
      </c>
      <c r="DP35" s="15">
        <v>1.7338589999999998</v>
      </c>
      <c r="DQ35" s="15">
        <v>17.814531999999996</v>
      </c>
      <c r="DR35" s="15">
        <v>27.921754999999997</v>
      </c>
      <c r="DS35" s="15">
        <v>137.05381891800513</v>
      </c>
      <c r="DT35" s="15">
        <v>217.916223</v>
      </c>
      <c r="DU35" s="15">
        <v>52.557153</v>
      </c>
      <c r="DV35" s="15">
        <v>557.73345099999995</v>
      </c>
      <c r="DW35" s="15">
        <v>93.111808000000011</v>
      </c>
      <c r="DX35" s="15">
        <v>172.86110199999999</v>
      </c>
      <c r="DY35" s="15">
        <v>121.46497697311182</v>
      </c>
      <c r="DZ35" s="15">
        <v>51.92925907384231</v>
      </c>
      <c r="EA35" s="15">
        <v>73.096908999999982</v>
      </c>
      <c r="EB35" s="15">
        <v>10.293635000000002</v>
      </c>
    </row>
    <row r="36" spans="1:132">
      <c r="A36" s="12" t="s">
        <v>141</v>
      </c>
      <c r="B36" s="15">
        <v>32.294976891047874</v>
      </c>
      <c r="C36" s="15">
        <v>577.68940877055593</v>
      </c>
      <c r="D36" s="15">
        <v>95.972810279983278</v>
      </c>
      <c r="E36" s="15">
        <v>2548.62524858802</v>
      </c>
      <c r="F36" s="15">
        <v>81.509424113378927</v>
      </c>
      <c r="G36" s="15">
        <v>65.326161112568883</v>
      </c>
      <c r="H36" s="15">
        <v>18.758141144637069</v>
      </c>
      <c r="I36" s="15">
        <v>2.1562707277599427</v>
      </c>
      <c r="J36" s="15">
        <v>161.00258031221779</v>
      </c>
      <c r="K36" s="15">
        <v>41.611352011949485</v>
      </c>
      <c r="L36" s="15">
        <v>620.26660824798728</v>
      </c>
      <c r="M36" s="15">
        <v>146.42201758014477</v>
      </c>
      <c r="N36" s="15">
        <v>104.99643959999997</v>
      </c>
      <c r="O36" s="15">
        <v>9.2377799346731919</v>
      </c>
      <c r="P36" s="15">
        <v>1039.6817672333273</v>
      </c>
      <c r="Q36" s="15">
        <v>15.013371999999999</v>
      </c>
      <c r="R36" s="15">
        <v>202.37811856260018</v>
      </c>
      <c r="S36" s="15">
        <v>169.26764590587317</v>
      </c>
      <c r="T36" s="15">
        <v>23.886008999999994</v>
      </c>
      <c r="U36" s="15">
        <v>6.3003251682712351</v>
      </c>
      <c r="V36" s="15">
        <v>22.159121396352226</v>
      </c>
      <c r="W36" s="15">
        <v>27.481468489026991</v>
      </c>
      <c r="X36" s="15">
        <v>179.16150471028519</v>
      </c>
      <c r="Y36" s="15">
        <v>308.74968719130715</v>
      </c>
      <c r="Z36" s="15">
        <v>77.4816</v>
      </c>
      <c r="AA36" s="15">
        <v>190.59815072416333</v>
      </c>
      <c r="AB36" s="15">
        <v>167.7530721785395</v>
      </c>
      <c r="AC36" s="15">
        <v>289.75917341342387</v>
      </c>
      <c r="AD36" s="15">
        <v>159.790332978902</v>
      </c>
      <c r="AE36" s="15">
        <v>23.483016270337924</v>
      </c>
      <c r="AF36" s="15">
        <v>88.972199509403126</v>
      </c>
      <c r="AG36" s="15">
        <v>33.718987999999996</v>
      </c>
      <c r="AI36" s="15">
        <v>88.274325243770292</v>
      </c>
      <c r="AJ36" s="15">
        <v>993.34817932654641</v>
      </c>
      <c r="AK36" s="15">
        <v>217.9730651901379</v>
      </c>
      <c r="AL36" s="15">
        <v>10908.293532734071</v>
      </c>
      <c r="AM36" s="15">
        <v>109.4096407141605</v>
      </c>
      <c r="AN36" s="15">
        <v>128.79197061138808</v>
      </c>
      <c r="AO36" s="15">
        <v>59.789218803029264</v>
      </c>
      <c r="AP36" s="15">
        <v>5.1527022976761012</v>
      </c>
      <c r="AQ36" s="15">
        <v>465.26938459553605</v>
      </c>
      <c r="AR36" s="15">
        <v>109.72326981396824</v>
      </c>
      <c r="AS36" s="15">
        <v>1369.2426931011191</v>
      </c>
      <c r="AT36" s="15">
        <v>179.70929296794205</v>
      </c>
      <c r="AU36" s="15">
        <v>209.87098470000004</v>
      </c>
      <c r="AV36" s="15">
        <v>10.577119455542629</v>
      </c>
      <c r="AW36" s="15">
        <v>1283.8462254810388</v>
      </c>
      <c r="AX36" s="15">
        <v>39.693963913643294</v>
      </c>
      <c r="AY36" s="15">
        <v>191.86083772030216</v>
      </c>
      <c r="AZ36" s="15">
        <v>219.25588581179241</v>
      </c>
      <c r="BA36" s="15">
        <v>21.614255278904324</v>
      </c>
      <c r="BB36" s="15">
        <v>29.200004665819382</v>
      </c>
      <c r="BC36" s="15">
        <v>59.293368979754099</v>
      </c>
      <c r="BD36" s="15">
        <v>55.777550280854214</v>
      </c>
      <c r="BE36" s="15">
        <v>223.06491160149696</v>
      </c>
      <c r="BF36" s="15">
        <v>1246.5635824827129</v>
      </c>
      <c r="BG36" s="15">
        <v>221.352</v>
      </c>
      <c r="BH36" s="15">
        <v>329.53113493167496</v>
      </c>
      <c r="BI36" s="15">
        <v>138.76806817646784</v>
      </c>
      <c r="BJ36" s="15">
        <v>298.05249412379203</v>
      </c>
      <c r="BK36" s="15">
        <v>393.16528289215961</v>
      </c>
      <c r="BL36" s="15">
        <v>82.846416753794102</v>
      </c>
      <c r="BM36" s="15">
        <v>176.72284003950395</v>
      </c>
      <c r="BN36" s="15">
        <v>119.15207603233716</v>
      </c>
      <c r="BP36" s="15">
        <v>206.49899311266253</v>
      </c>
      <c r="BQ36" s="15">
        <v>1451.9278582615507</v>
      </c>
      <c r="BR36" s="15">
        <v>37.761157542833267</v>
      </c>
      <c r="BS36" s="15">
        <v>2949.5239837721747</v>
      </c>
      <c r="BT36" s="15">
        <v>121.16666214236835</v>
      </c>
      <c r="BU36" s="15">
        <v>105.26475990553661</v>
      </c>
      <c r="BV36" s="15">
        <v>194.43129975143947</v>
      </c>
      <c r="BW36" s="15">
        <v>19.152052214056408</v>
      </c>
      <c r="BX36" s="15">
        <v>168.34137530641206</v>
      </c>
      <c r="BY36" s="15">
        <v>105.85112931697822</v>
      </c>
      <c r="BZ36" s="15">
        <v>1176.0417328440767</v>
      </c>
      <c r="CA36" s="15">
        <v>203.80461354705272</v>
      </c>
      <c r="CB36" s="15">
        <v>182.0254587</v>
      </c>
      <c r="CC36" s="15">
        <v>20.844575666345069</v>
      </c>
      <c r="CD36" s="15">
        <v>429.62889968242109</v>
      </c>
      <c r="CE36" s="15">
        <v>57.684245439469322</v>
      </c>
      <c r="CF36" s="15">
        <v>164.01824543046794</v>
      </c>
      <c r="CG36" s="15">
        <v>342.27154287822543</v>
      </c>
      <c r="CH36" s="15">
        <v>81.109067252619852</v>
      </c>
      <c r="CI36" s="15">
        <v>131.74667549153523</v>
      </c>
      <c r="CJ36" s="15">
        <v>42.245146107079819</v>
      </c>
      <c r="CK36" s="15">
        <v>122.68675956496408</v>
      </c>
      <c r="CL36" s="15">
        <v>305.97238353335916</v>
      </c>
      <c r="CM36" s="15">
        <v>267.25716167270326</v>
      </c>
      <c r="CN36" s="15">
        <v>22.359466666666666</v>
      </c>
      <c r="CO36" s="15">
        <v>315.02986662302595</v>
      </c>
      <c r="CP36" s="15">
        <v>165.76333631526907</v>
      </c>
      <c r="CQ36" s="15">
        <v>114.8069992165056</v>
      </c>
      <c r="CR36" s="15">
        <v>314.24478146510722</v>
      </c>
      <c r="CS36" s="15">
        <v>64.668335419274101</v>
      </c>
      <c r="CT36" s="15">
        <v>79.525483783047164</v>
      </c>
      <c r="CU36" s="15">
        <v>74.980639615846357</v>
      </c>
      <c r="CV36" s="37"/>
      <c r="CW36" s="15">
        <v>21.600183000000001</v>
      </c>
      <c r="CX36" s="15">
        <v>779.31113799999991</v>
      </c>
      <c r="CY36" s="15">
        <v>102.280072</v>
      </c>
      <c r="CZ36" s="15">
        <v>2018.9718580000001</v>
      </c>
      <c r="DA36" s="15">
        <v>13.989954999999998</v>
      </c>
      <c r="DB36" s="15">
        <v>57.279349252164785</v>
      </c>
      <c r="DC36" s="15">
        <v>4.7960050000000001</v>
      </c>
      <c r="DD36" s="15">
        <v>0.8025460000000002</v>
      </c>
      <c r="DE36" s="15">
        <v>363.52895799999999</v>
      </c>
      <c r="DF36" s="15">
        <v>8.3913456751007072</v>
      </c>
      <c r="DG36" s="15">
        <v>123.29470204300002</v>
      </c>
      <c r="DH36" s="15">
        <v>46.229044999999985</v>
      </c>
      <c r="DI36" s="15">
        <v>36.455331000000001</v>
      </c>
      <c r="DJ36" s="15">
        <v>1.0244719999999998</v>
      </c>
      <c r="DK36" s="15">
        <v>839.01354380721079</v>
      </c>
      <c r="DL36" s="15">
        <v>6.9495389999999997</v>
      </c>
      <c r="DM36" s="15">
        <v>120.75798900000001</v>
      </c>
      <c r="DN36" s="15">
        <v>196.09448199999997</v>
      </c>
      <c r="DO36" s="15">
        <v>5.3438999999999997</v>
      </c>
      <c r="DP36" s="15">
        <v>1.5922640000000001</v>
      </c>
      <c r="DQ36" s="15">
        <v>19.028010999999999</v>
      </c>
      <c r="DR36" s="15">
        <v>28.586406000000004</v>
      </c>
      <c r="DS36" s="15">
        <v>132.92400113784603</v>
      </c>
      <c r="DT36" s="15">
        <v>242.74748800000003</v>
      </c>
      <c r="DU36" s="15">
        <v>44.626241</v>
      </c>
      <c r="DV36" s="15">
        <v>564.83930499999997</v>
      </c>
      <c r="DW36" s="15">
        <v>103.764042</v>
      </c>
      <c r="DX36" s="15">
        <v>186.00708399999999</v>
      </c>
      <c r="DY36" s="15">
        <v>134.25325670984842</v>
      </c>
      <c r="DZ36" s="15">
        <v>50.702757196495611</v>
      </c>
      <c r="EA36" s="15">
        <v>88.236080000000015</v>
      </c>
      <c r="EB36" s="15">
        <v>9.5116820000000004</v>
      </c>
    </row>
    <row r="37" spans="1:132">
      <c r="A37" s="12" t="s">
        <v>142</v>
      </c>
      <c r="B37" s="15">
        <v>32.585969880319148</v>
      </c>
      <c r="C37" s="15">
        <v>600.29351874844792</v>
      </c>
      <c r="D37" s="15">
        <v>99.529356244973982</v>
      </c>
      <c r="E37" s="15">
        <v>2710.1284116830707</v>
      </c>
      <c r="F37" s="15">
        <v>80.025780482480073</v>
      </c>
      <c r="G37" s="15">
        <v>62.160920685532076</v>
      </c>
      <c r="H37" s="15">
        <v>18.253172374244585</v>
      </c>
      <c r="I37" s="15">
        <v>2.4523084859427398</v>
      </c>
      <c r="J37" s="15">
        <v>162.83625354290135</v>
      </c>
      <c r="K37" s="15">
        <v>38.789248399056277</v>
      </c>
      <c r="L37" s="15">
        <v>636.18568092812882</v>
      </c>
      <c r="M37" s="15">
        <v>148.36165757794012</v>
      </c>
      <c r="N37" s="15">
        <v>108.8771797</v>
      </c>
      <c r="O37" s="15">
        <v>9.748835927556371</v>
      </c>
      <c r="P37" s="15">
        <v>1000.746647466475</v>
      </c>
      <c r="Q37" s="15">
        <v>15.062318749999999</v>
      </c>
      <c r="R37" s="15">
        <v>205.60692892990127</v>
      </c>
      <c r="S37" s="15">
        <v>182.53206450934221</v>
      </c>
      <c r="T37" s="15">
        <v>26.483118749999999</v>
      </c>
      <c r="U37" s="15">
        <v>6.4389455505891924</v>
      </c>
      <c r="V37" s="15">
        <v>22.385010615711252</v>
      </c>
      <c r="W37" s="15">
        <v>28.388368264204406</v>
      </c>
      <c r="X37" s="15">
        <v>172.9429272783062</v>
      </c>
      <c r="Y37" s="15">
        <v>317.82750965250966</v>
      </c>
      <c r="Z37" s="15">
        <v>81.337600000000009</v>
      </c>
      <c r="AA37" s="15">
        <v>192.273238983596</v>
      </c>
      <c r="AB37" s="15">
        <v>158.11674403940032</v>
      </c>
      <c r="AC37" s="15">
        <v>309.76498686410321</v>
      </c>
      <c r="AD37" s="15">
        <v>165.28430605668328</v>
      </c>
      <c r="AE37" s="15">
        <v>23.580225281602004</v>
      </c>
      <c r="AF37" s="15">
        <v>57.75034069228672</v>
      </c>
      <c r="AG37" s="15">
        <v>34.734620999999997</v>
      </c>
      <c r="AI37" s="15">
        <v>87.202917314345754</v>
      </c>
      <c r="AJ37" s="15">
        <v>1029.2128135088158</v>
      </c>
      <c r="AK37" s="15">
        <v>221.7701146992847</v>
      </c>
      <c r="AL37" s="15">
        <v>11662.650544752671</v>
      </c>
      <c r="AM37" s="15">
        <v>108.61537059273003</v>
      </c>
      <c r="AN37" s="15">
        <v>123.66655041849342</v>
      </c>
      <c r="AO37" s="15">
        <v>58.106567253888763</v>
      </c>
      <c r="AP37" s="15">
        <v>5.2380799253877868</v>
      </c>
      <c r="AQ37" s="15">
        <v>491.54290131409437</v>
      </c>
      <c r="AR37" s="15">
        <v>106.19871924502866</v>
      </c>
      <c r="AS37" s="15">
        <v>1378.9867436430163</v>
      </c>
      <c r="AT37" s="15">
        <v>181.35043955139417</v>
      </c>
      <c r="AU37" s="15">
        <v>212.03581110000005</v>
      </c>
      <c r="AV37" s="15">
        <v>10.866873988191248</v>
      </c>
      <c r="AW37" s="15">
        <v>1314.9675096750968</v>
      </c>
      <c r="AX37" s="15">
        <v>40.537715875250839</v>
      </c>
      <c r="AY37" s="15">
        <v>192.01975068803628</v>
      </c>
      <c r="AZ37" s="15">
        <v>227.87180669854902</v>
      </c>
      <c r="BA37" s="15">
        <v>23.769772357477894</v>
      </c>
      <c r="BB37" s="15">
        <v>28.676908568864107</v>
      </c>
      <c r="BC37" s="15">
        <v>61.079606370150152</v>
      </c>
      <c r="BD37" s="15">
        <v>55.961813311802437</v>
      </c>
      <c r="BE37" s="15">
        <v>213.78797177048173</v>
      </c>
      <c r="BF37" s="15">
        <v>1279.9542792792793</v>
      </c>
      <c r="BG37" s="15">
        <v>230.74239999999998</v>
      </c>
      <c r="BH37" s="15">
        <v>340.80331296236722</v>
      </c>
      <c r="BI37" s="15">
        <v>132.87804825014405</v>
      </c>
      <c r="BJ37" s="15">
        <v>314.91487256474119</v>
      </c>
      <c r="BK37" s="15">
        <v>407.06945878205306</v>
      </c>
      <c r="BL37" s="15">
        <v>84.078642187873967</v>
      </c>
      <c r="BM37" s="15">
        <v>178.9178477428259</v>
      </c>
      <c r="BN37" s="15">
        <v>121.40735327121044</v>
      </c>
      <c r="BP37" s="15">
        <v>203.83246036158664</v>
      </c>
      <c r="BQ37" s="15">
        <v>1447.4030295505336</v>
      </c>
      <c r="BR37" s="15">
        <v>36.829561518601594</v>
      </c>
      <c r="BS37" s="15">
        <v>3098.7688430187113</v>
      </c>
      <c r="BT37" s="15">
        <v>120.89421624276824</v>
      </c>
      <c r="BU37" s="15">
        <v>102.49123156636112</v>
      </c>
      <c r="BV37" s="15">
        <v>193.75689247011425</v>
      </c>
      <c r="BW37" s="15">
        <v>20.855945318545274</v>
      </c>
      <c r="BX37" s="15">
        <v>174.28910074723015</v>
      </c>
      <c r="BY37" s="15">
        <v>101.63515335355576</v>
      </c>
      <c r="BZ37" s="15">
        <v>1218.5956719189542</v>
      </c>
      <c r="CA37" s="15">
        <v>204.92577384504577</v>
      </c>
      <c r="CB37" s="15">
        <v>188.98811260000005</v>
      </c>
      <c r="CC37" s="15">
        <v>21.868733871250253</v>
      </c>
      <c r="CD37" s="15">
        <v>450.77364773647741</v>
      </c>
      <c r="CE37" s="15">
        <v>59.132504145936984</v>
      </c>
      <c r="CF37" s="15">
        <v>164.7699530516432</v>
      </c>
      <c r="CG37" s="15">
        <v>371.1497908220652</v>
      </c>
      <c r="CH37" s="15">
        <v>84.386094115029479</v>
      </c>
      <c r="CI37" s="15">
        <v>134.56539516456726</v>
      </c>
      <c r="CJ37" s="15">
        <v>41.703628643119082</v>
      </c>
      <c r="CK37" s="15">
        <v>124.81623430553519</v>
      </c>
      <c r="CL37" s="15">
        <v>299.49125498619208</v>
      </c>
      <c r="CM37" s="15">
        <v>252.20045045045049</v>
      </c>
      <c r="CN37" s="15">
        <v>20.7776</v>
      </c>
      <c r="CO37" s="15">
        <v>318.80508201994206</v>
      </c>
      <c r="CP37" s="15">
        <v>156.55834483958296</v>
      </c>
      <c r="CQ37" s="15">
        <v>121.56559418608617</v>
      </c>
      <c r="CR37" s="15">
        <v>304.71534414851135</v>
      </c>
      <c r="CS37" s="15">
        <v>67.928660826032541</v>
      </c>
      <c r="CT37" s="15">
        <v>75.278686290542382</v>
      </c>
      <c r="CU37" s="15">
        <v>78.082726588628773</v>
      </c>
      <c r="CV37" s="37"/>
      <c r="CW37" s="15">
        <v>24.631373</v>
      </c>
      <c r="CX37" s="15">
        <v>818.61878699999988</v>
      </c>
      <c r="CY37" s="15">
        <v>109.83779700000001</v>
      </c>
      <c r="CZ37" s="15">
        <v>2193.4358609999995</v>
      </c>
      <c r="DA37" s="15">
        <v>15.267613000000003</v>
      </c>
      <c r="DB37" s="15">
        <v>53.790902750099647</v>
      </c>
      <c r="DC37" s="15">
        <v>4.8985839999999987</v>
      </c>
      <c r="DD37" s="15">
        <v>1.131535</v>
      </c>
      <c r="DE37" s="15">
        <v>357.83516499999996</v>
      </c>
      <c r="DF37" s="15">
        <v>4.607347489046175</v>
      </c>
      <c r="DG37" s="15">
        <v>124.207844513</v>
      </c>
      <c r="DH37" s="15">
        <v>48.399916000000012</v>
      </c>
      <c r="DI37" s="15">
        <v>37.109099000000001</v>
      </c>
      <c r="DJ37" s="15">
        <v>1.0440129999999999</v>
      </c>
      <c r="DK37" s="15">
        <v>834.65817658176582</v>
      </c>
      <c r="DL37" s="15">
        <v>6.0950339999999992</v>
      </c>
      <c r="DM37" s="15">
        <v>115.46113900000003</v>
      </c>
      <c r="DN37" s="15">
        <v>204.08845500000001</v>
      </c>
      <c r="DO37" s="15">
        <v>6.3386130000000005</v>
      </c>
      <c r="DP37" s="15">
        <v>1.563156</v>
      </c>
      <c r="DQ37" s="15">
        <v>19.849966999999999</v>
      </c>
      <c r="DR37" s="15">
        <v>29.244671</v>
      </c>
      <c r="DS37" s="15">
        <v>141.40596833591778</v>
      </c>
      <c r="DT37" s="15">
        <v>262.94899300000003</v>
      </c>
      <c r="DU37" s="15">
        <v>48.371830000000003</v>
      </c>
      <c r="DV37" s="15">
        <v>578.18080999999995</v>
      </c>
      <c r="DW37" s="15">
        <v>101.063287</v>
      </c>
      <c r="DX37" s="15">
        <v>206.949017</v>
      </c>
      <c r="DY37" s="15">
        <v>149.28690382898156</v>
      </c>
      <c r="DZ37" s="15">
        <v>50.038001251564452</v>
      </c>
      <c r="EA37" s="15">
        <v>104.40832599999999</v>
      </c>
      <c r="EB37" s="15">
        <v>9.6649620000000009</v>
      </c>
    </row>
    <row r="38" spans="1:132">
      <c r="A38" s="12" t="s">
        <v>143</v>
      </c>
      <c r="B38" s="15">
        <v>33.224674443738081</v>
      </c>
      <c r="C38" s="15">
        <v>572.73732677289763</v>
      </c>
      <c r="D38" s="15">
        <v>95.699797562815064</v>
      </c>
      <c r="E38" s="15">
        <v>2925.9441306423678</v>
      </c>
      <c r="F38" s="15">
        <v>79.733208916537052</v>
      </c>
      <c r="G38" s="15">
        <v>63.81205584395947</v>
      </c>
      <c r="H38" s="15">
        <v>18.215099390556471</v>
      </c>
      <c r="I38" s="15">
        <v>2.7793285552621643</v>
      </c>
      <c r="J38" s="15">
        <v>167.00412530617507</v>
      </c>
      <c r="K38" s="15">
        <v>39.159943407905203</v>
      </c>
      <c r="L38" s="15">
        <v>592.80001675041888</v>
      </c>
      <c r="M38" s="15">
        <v>153.69539842884478</v>
      </c>
      <c r="N38" s="15">
        <v>111.74326839999999</v>
      </c>
      <c r="O38" s="15">
        <v>9.5154667007720217</v>
      </c>
      <c r="P38" s="15">
        <v>994.02495621716287</v>
      </c>
      <c r="Q38" s="15">
        <v>15.1112655</v>
      </c>
      <c r="R38" s="15">
        <v>205.17602642756017</v>
      </c>
      <c r="S38" s="15">
        <v>173.020154074793</v>
      </c>
      <c r="T38" s="15">
        <v>29.080228499999997</v>
      </c>
      <c r="U38" s="15">
        <v>6.1541950340910807</v>
      </c>
      <c r="V38" s="15">
        <v>22.112624955052141</v>
      </c>
      <c r="W38" s="15">
        <v>27.968757475696766</v>
      </c>
      <c r="X38" s="15">
        <v>173.64370761115296</v>
      </c>
      <c r="Y38" s="15">
        <v>324.8151941302354</v>
      </c>
      <c r="Z38" s="15">
        <v>84.253866666666667</v>
      </c>
      <c r="AA38" s="15">
        <v>192.90388871324694</v>
      </c>
      <c r="AB38" s="15">
        <v>147.30273228417357</v>
      </c>
      <c r="AC38" s="15">
        <v>302.30773926173418</v>
      </c>
      <c r="AD38" s="15">
        <v>167.22414381253563</v>
      </c>
      <c r="AE38" s="15">
        <v>23.777672090112642</v>
      </c>
      <c r="AF38" s="15">
        <v>59.277732352139552</v>
      </c>
      <c r="AG38" s="15">
        <v>35.750253999999998</v>
      </c>
      <c r="AI38" s="15">
        <v>88.887689970413859</v>
      </c>
      <c r="AJ38" s="15">
        <v>1010.8743736739946</v>
      </c>
      <c r="AK38" s="15">
        <v>218.13497598539274</v>
      </c>
      <c r="AL38" s="15">
        <v>12284.242640037544</v>
      </c>
      <c r="AM38" s="15">
        <v>108.63805961638153</v>
      </c>
      <c r="AN38" s="15">
        <v>127.73206995615139</v>
      </c>
      <c r="AO38" s="15">
        <v>57.386373469521352</v>
      </c>
      <c r="AP38" s="15">
        <v>5.4929840300080075</v>
      </c>
      <c r="AQ38" s="15">
        <v>533.37720768338272</v>
      </c>
      <c r="AR38" s="15">
        <v>110.23988858431339</v>
      </c>
      <c r="AS38" s="15">
        <v>1258.3911222780569</v>
      </c>
      <c r="AT38" s="15">
        <v>191.88522348675596</v>
      </c>
      <c r="AU38" s="15">
        <v>214.88883840000003</v>
      </c>
      <c r="AV38" s="15">
        <v>11.213486396819127</v>
      </c>
      <c r="AW38" s="15">
        <v>1284.3969352014008</v>
      </c>
      <c r="AX38" s="15">
        <v>41.150367670222025</v>
      </c>
      <c r="AY38" s="15">
        <v>190.88437942425674</v>
      </c>
      <c r="AZ38" s="15">
        <v>226.10892905886993</v>
      </c>
      <c r="BA38" s="15">
        <v>25.889607230574391</v>
      </c>
      <c r="BB38" s="15">
        <v>27.162582140500366</v>
      </c>
      <c r="BC38" s="15">
        <v>62.843363561259125</v>
      </c>
      <c r="BD38" s="15">
        <v>56.55181901066296</v>
      </c>
      <c r="BE38" s="15">
        <v>215.64129615674454</v>
      </c>
      <c r="BF38" s="15">
        <v>1302.7159278508104</v>
      </c>
      <c r="BG38" s="15">
        <v>247.18880000000001</v>
      </c>
      <c r="BH38" s="15">
        <v>344.8593107809042</v>
      </c>
      <c r="BI38" s="15">
        <v>127.15046071653677</v>
      </c>
      <c r="BJ38" s="15">
        <v>304.53657596299036</v>
      </c>
      <c r="BK38" s="15">
        <v>430.59854061900563</v>
      </c>
      <c r="BL38" s="15">
        <v>85.350646484167527</v>
      </c>
      <c r="BM38" s="15">
        <v>179.51092578439585</v>
      </c>
      <c r="BN38" s="15">
        <v>123.37031277373313</v>
      </c>
      <c r="BP38" s="15">
        <v>205.78461603101027</v>
      </c>
      <c r="BQ38" s="15">
        <v>1340.8147880648219</v>
      </c>
      <c r="BR38" s="15">
        <v>36.600825626165992</v>
      </c>
      <c r="BS38" s="15">
        <v>3287.5056241604216</v>
      </c>
      <c r="BT38" s="15">
        <v>117.13796578538103</v>
      </c>
      <c r="BU38" s="15">
        <v>100.78972834030542</v>
      </c>
      <c r="BV38" s="15">
        <v>199.28240872586431</v>
      </c>
      <c r="BW38" s="15">
        <v>22.515025776436566</v>
      </c>
      <c r="BX38" s="15">
        <v>174.71380688410466</v>
      </c>
      <c r="BY38" s="15">
        <v>106.41617295958972</v>
      </c>
      <c r="BZ38" s="15">
        <v>1148.0997152428811</v>
      </c>
      <c r="CA38" s="15">
        <v>204.96385889817705</v>
      </c>
      <c r="CB38" s="15">
        <v>193.43715799999998</v>
      </c>
      <c r="CC38" s="15">
        <v>22.700155799460518</v>
      </c>
      <c r="CD38" s="15">
        <v>449.19185639229426</v>
      </c>
      <c r="CE38" s="15">
        <v>60.580762852404646</v>
      </c>
      <c r="CF38" s="15">
        <v>163.38021079125372</v>
      </c>
      <c r="CG38" s="15">
        <v>358.67224227351312</v>
      </c>
      <c r="CH38" s="15">
        <v>87.652705687904259</v>
      </c>
      <c r="CI38" s="15">
        <v>137.40872671446277</v>
      </c>
      <c r="CJ38" s="15">
        <v>38.965300251708015</v>
      </c>
      <c r="CK38" s="15">
        <v>119.28189438197057</v>
      </c>
      <c r="CL38" s="15">
        <v>295.39201205727204</v>
      </c>
      <c r="CM38" s="15">
        <v>248.3919290736778</v>
      </c>
      <c r="CN38" s="15">
        <v>19.195466666666665</v>
      </c>
      <c r="CO38" s="15">
        <v>310.30271893771732</v>
      </c>
      <c r="CP38" s="15">
        <v>150.71053395095691</v>
      </c>
      <c r="CQ38" s="15">
        <v>117.49320525588715</v>
      </c>
      <c r="CR38" s="15">
        <v>289.27264243869558</v>
      </c>
      <c r="CS38" s="15">
        <v>68.633291614518143</v>
      </c>
      <c r="CT38" s="15">
        <v>71.031888798037613</v>
      </c>
      <c r="CU38" s="15">
        <v>80.617289964580877</v>
      </c>
      <c r="CV38" s="37"/>
      <c r="CW38" s="15">
        <v>23.862965999999997</v>
      </c>
      <c r="CX38" s="15">
        <v>771.10227300000008</v>
      </c>
      <c r="CY38" s="15">
        <v>107.01070300000001</v>
      </c>
      <c r="CZ38" s="15">
        <v>2207.0985619999997</v>
      </c>
      <c r="DA38" s="15">
        <v>18.798105</v>
      </c>
      <c r="DB38" s="15">
        <v>57.093140466710359</v>
      </c>
      <c r="DC38" s="15">
        <v>4.1755490000000002</v>
      </c>
      <c r="DD38" s="15">
        <v>1.392334</v>
      </c>
      <c r="DE38" s="15">
        <v>352.53279300000003</v>
      </c>
      <c r="DF38" s="15">
        <v>4.430984171898487</v>
      </c>
      <c r="DG38" s="15">
        <v>127.01419758200001</v>
      </c>
      <c r="DH38" s="15">
        <v>49.163378999999999</v>
      </c>
      <c r="DI38" s="15">
        <v>37.455055000000002</v>
      </c>
      <c r="DJ38" s="15">
        <v>1.3047139999999999</v>
      </c>
      <c r="DK38" s="15">
        <v>832.46357267950953</v>
      </c>
      <c r="DL38" s="15">
        <v>5.5078660000000008</v>
      </c>
      <c r="DM38" s="15">
        <v>118.921029</v>
      </c>
      <c r="DN38" s="15">
        <v>199.20054699999997</v>
      </c>
      <c r="DO38" s="15">
        <v>6.9710400000000003</v>
      </c>
      <c r="DP38" s="15">
        <v>1.2474980000000002</v>
      </c>
      <c r="DQ38" s="15">
        <v>19.070702000000001</v>
      </c>
      <c r="DR38" s="15">
        <v>28.119514999999993</v>
      </c>
      <c r="DS38" s="15">
        <v>147.06484399207275</v>
      </c>
      <c r="DT38" s="15">
        <v>253.16207700000001</v>
      </c>
      <c r="DU38" s="15">
        <v>48.521673</v>
      </c>
      <c r="DV38" s="15">
        <v>565.89251900000011</v>
      </c>
      <c r="DW38" s="15">
        <v>96.538333000000023</v>
      </c>
      <c r="DX38" s="15">
        <v>189.638869</v>
      </c>
      <c r="DY38" s="15">
        <v>161.14507939560397</v>
      </c>
      <c r="DZ38" s="15">
        <v>51.855907384230299</v>
      </c>
      <c r="EA38" s="15">
        <v>122.47032600000001</v>
      </c>
      <c r="EB38" s="15">
        <v>9.477844000000001</v>
      </c>
    </row>
    <row r="39" spans="1:132">
      <c r="A39" s="12" t="s">
        <v>144</v>
      </c>
      <c r="B39" s="15">
        <v>33.413313186157517</v>
      </c>
      <c r="C39" s="15">
        <v>590.25384580885327</v>
      </c>
      <c r="D39" s="15">
        <v>98.525625782849858</v>
      </c>
      <c r="E39" s="15">
        <v>3100.6816851008457</v>
      </c>
      <c r="F39" s="15">
        <v>83.05975034601623</v>
      </c>
      <c r="G39" s="15">
        <v>67.153143696861562</v>
      </c>
      <c r="H39" s="15">
        <v>18.784707607007558</v>
      </c>
      <c r="I39" s="15">
        <v>2.8669418386491561</v>
      </c>
      <c r="J39" s="15">
        <v>168.29159143667786</v>
      </c>
      <c r="K39" s="15">
        <v>39.874730842305262</v>
      </c>
      <c r="L39" s="15">
        <v>576.89096325087212</v>
      </c>
      <c r="M39" s="15">
        <v>136.05812365452508</v>
      </c>
      <c r="N39" s="15">
        <v>116.84132350000002</v>
      </c>
      <c r="O39" s="15">
        <v>9.8449941139810271</v>
      </c>
      <c r="P39" s="15">
        <v>1069.6586024006701</v>
      </c>
      <c r="Q39" s="15">
        <v>15.160212249999995</v>
      </c>
      <c r="R39" s="15">
        <v>206.21550268610901</v>
      </c>
      <c r="S39" s="15">
        <v>180.42245944097331</v>
      </c>
      <c r="T39" s="15">
        <v>31.677338249999995</v>
      </c>
      <c r="U39" s="15">
        <v>5.7493487355144914</v>
      </c>
      <c r="V39" s="15">
        <v>22.706461814914647</v>
      </c>
      <c r="W39" s="15">
        <v>29.486802973977696</v>
      </c>
      <c r="X39" s="15">
        <v>185.95702436993628</v>
      </c>
      <c r="Y39" s="15">
        <v>351.61493044822254</v>
      </c>
      <c r="Z39" s="15">
        <v>84.294399999999982</v>
      </c>
      <c r="AA39" s="15">
        <v>198.1792873051225</v>
      </c>
      <c r="AB39" s="15">
        <v>147.99010827163443</v>
      </c>
      <c r="AC39" s="15">
        <v>306.81857857347654</v>
      </c>
      <c r="AD39" s="15">
        <v>167.77971561886048</v>
      </c>
      <c r="AE39" s="15">
        <v>24.18902377972465</v>
      </c>
      <c r="AF39" s="15">
        <v>97.51539929136004</v>
      </c>
      <c r="AG39" s="15">
        <v>36.765887000000006</v>
      </c>
      <c r="AI39" s="15">
        <v>89.732700754791765</v>
      </c>
      <c r="AJ39" s="15">
        <v>1015.7657980894292</v>
      </c>
      <c r="AK39" s="15">
        <v>225.23313716523845</v>
      </c>
      <c r="AL39" s="15">
        <v>12854.929895901105</v>
      </c>
      <c r="AM39" s="15">
        <v>113.89656386284699</v>
      </c>
      <c r="AN39" s="15">
        <v>133.41796998005668</v>
      </c>
      <c r="AO39" s="15">
        <v>57.876682509973065</v>
      </c>
      <c r="AP39" s="15">
        <v>5.8518667677442648</v>
      </c>
      <c r="AQ39" s="15">
        <v>553.31790043848332</v>
      </c>
      <c r="AR39" s="15">
        <v>111.24448113634308</v>
      </c>
      <c r="AS39" s="15">
        <v>1199.0699141405294</v>
      </c>
      <c r="AT39" s="15">
        <v>183.30969542753809</v>
      </c>
      <c r="AU39" s="15">
        <v>221.14659820000003</v>
      </c>
      <c r="AV39" s="15">
        <v>11.764582855671433</v>
      </c>
      <c r="AW39" s="15">
        <v>1376.1990322880802</v>
      </c>
      <c r="AX39" s="15">
        <v>41.971413805206858</v>
      </c>
      <c r="AY39" s="15">
        <v>186.58511128165773</v>
      </c>
      <c r="AZ39" s="15">
        <v>241.51069405697862</v>
      </c>
      <c r="BA39" s="15">
        <v>27.981726044548289</v>
      </c>
      <c r="BB39" s="15">
        <v>25.440080353486319</v>
      </c>
      <c r="BC39" s="15">
        <v>64.48269529964827</v>
      </c>
      <c r="BD39" s="15">
        <v>58.694530068008213</v>
      </c>
      <c r="BE39" s="15">
        <v>231.24475614051943</v>
      </c>
      <c r="BF39" s="15">
        <v>1405.1337557959814</v>
      </c>
      <c r="BG39" s="15">
        <v>255.34613333333331</v>
      </c>
      <c r="BH39" s="15">
        <v>360.12806236080172</v>
      </c>
      <c r="BI39" s="15">
        <v>129.40500358251734</v>
      </c>
      <c r="BJ39" s="15">
        <v>300.92873753623655</v>
      </c>
      <c r="BK39" s="15">
        <v>439.48076129666015</v>
      </c>
      <c r="BL39" s="15">
        <v>88.859131260432918</v>
      </c>
      <c r="BM39" s="15">
        <v>181.18918466921173</v>
      </c>
      <c r="BN39" s="15">
        <v>128.93794266200371</v>
      </c>
      <c r="BP39" s="15">
        <v>212.86280271606887</v>
      </c>
      <c r="BQ39" s="15">
        <v>1344.020271785442</v>
      </c>
      <c r="BR39" s="15">
        <v>38.506722070898853</v>
      </c>
      <c r="BS39" s="15">
        <v>3448.1374430709175</v>
      </c>
      <c r="BT39" s="15">
        <v>126.58042462068782</v>
      </c>
      <c r="BU39" s="15">
        <v>102.76104754907105</v>
      </c>
      <c r="BV39" s="15">
        <v>215.00497118887614</v>
      </c>
      <c r="BW39" s="15">
        <v>24.56622889305816</v>
      </c>
      <c r="BX39" s="15">
        <v>184.04810420428166</v>
      </c>
      <c r="BY39" s="15">
        <v>108.75712476250793</v>
      </c>
      <c r="BZ39" s="15">
        <v>1127.8797170938401</v>
      </c>
      <c r="CA39" s="15">
        <v>192.5680650994575</v>
      </c>
      <c r="CB39" s="15">
        <v>199.35693030000002</v>
      </c>
      <c r="CC39" s="15">
        <v>23.451440343466523</v>
      </c>
      <c r="CD39" s="15">
        <v>474.75183772215502</v>
      </c>
      <c r="CE39" s="15">
        <v>62.029021558872309</v>
      </c>
      <c r="CF39" s="15">
        <v>162.46692248656944</v>
      </c>
      <c r="CG39" s="15">
        <v>375.51449058169828</v>
      </c>
      <c r="CH39" s="15">
        <v>90.919317260779039</v>
      </c>
      <c r="CI39" s="15">
        <v>133.33175408177601</v>
      </c>
      <c r="CJ39" s="15">
        <v>39.062623539982027</v>
      </c>
      <c r="CK39" s="15">
        <v>120.56974300953613</v>
      </c>
      <c r="CL39" s="15">
        <v>313.75348256316653</v>
      </c>
      <c r="CM39" s="15">
        <v>264.88717156105099</v>
      </c>
      <c r="CN39" s="15">
        <v>17.613599999999998</v>
      </c>
      <c r="CO39" s="15">
        <v>308.68040089086861</v>
      </c>
      <c r="CP39" s="15">
        <v>155.43348459517554</v>
      </c>
      <c r="CQ39" s="15">
        <v>120.24991239527253</v>
      </c>
      <c r="CR39" s="15">
        <v>279.8511787819254</v>
      </c>
      <c r="CS39" s="15">
        <v>69.190237797246567</v>
      </c>
      <c r="CT39" s="15">
        <v>66.785091305532845</v>
      </c>
      <c r="CU39" s="15">
        <v>84.354064573459723</v>
      </c>
      <c r="CV39" s="37"/>
      <c r="CW39" s="15">
        <v>24.444058000000002</v>
      </c>
      <c r="CX39" s="15">
        <v>771.21458499999983</v>
      </c>
      <c r="CY39" s="15">
        <v>109.20375</v>
      </c>
      <c r="CZ39" s="15">
        <v>2253.3258420000002</v>
      </c>
      <c r="DA39" s="15">
        <v>19.255707000000001</v>
      </c>
      <c r="DB39" s="15">
        <v>59.239004933347331</v>
      </c>
      <c r="DC39" s="15">
        <v>4.0575830000000002</v>
      </c>
      <c r="DD39" s="15">
        <v>2.2698719999999999</v>
      </c>
      <c r="DE39" s="15">
        <v>389.63032900000002</v>
      </c>
      <c r="DF39" s="15">
        <v>4.3078802135166931</v>
      </c>
      <c r="DG39" s="15">
        <v>124.19734682899998</v>
      </c>
      <c r="DH39" s="15">
        <v>46.961794999999995</v>
      </c>
      <c r="DI39" s="15">
        <v>37.331730999999998</v>
      </c>
      <c r="DJ39" s="15">
        <v>1.5564199999999999</v>
      </c>
      <c r="DK39" s="15">
        <v>892.36717223411176</v>
      </c>
      <c r="DL39" s="15">
        <v>2.7873479999999997</v>
      </c>
      <c r="DM39" s="15">
        <v>119.64121799999999</v>
      </c>
      <c r="DN39" s="15">
        <v>194.24563700000002</v>
      </c>
      <c r="DO39" s="15">
        <v>7.8199510000000005</v>
      </c>
      <c r="DP39" s="15">
        <v>1.237476</v>
      </c>
      <c r="DQ39" s="15">
        <v>19.203554999999998</v>
      </c>
      <c r="DR39" s="15">
        <v>27.933304</v>
      </c>
      <c r="DS39" s="15">
        <v>145.47079830697791</v>
      </c>
      <c r="DT39" s="15">
        <v>256.88838700000002</v>
      </c>
      <c r="DU39" s="15">
        <v>50.046668999999994</v>
      </c>
      <c r="DV39" s="15">
        <v>585.09988799999996</v>
      </c>
      <c r="DW39" s="15">
        <v>94.166745000000006</v>
      </c>
      <c r="DX39" s="15">
        <v>175.66326899999999</v>
      </c>
      <c r="DY39" s="15">
        <v>159.68478119540791</v>
      </c>
      <c r="DZ39" s="15">
        <v>52.891068836045051</v>
      </c>
      <c r="EA39" s="15">
        <v>146.39605600000002</v>
      </c>
      <c r="EB39" s="15">
        <v>9.641057</v>
      </c>
    </row>
    <row r="40" spans="1:132">
      <c r="A40" s="12" t="s">
        <v>145</v>
      </c>
      <c r="B40" s="15">
        <v>34.205967986798683</v>
      </c>
      <c r="C40" s="15">
        <v>585.10694616402691</v>
      </c>
      <c r="D40" s="15">
        <v>97.733005575072568</v>
      </c>
      <c r="E40" s="15">
        <v>3228.9135462284112</v>
      </c>
      <c r="F40" s="15">
        <v>85.024303648998611</v>
      </c>
      <c r="G40" s="15">
        <v>64.957072484166105</v>
      </c>
      <c r="H40" s="15">
        <v>19.215164759330612</v>
      </c>
      <c r="I40" s="15">
        <v>3.0625708403691791</v>
      </c>
      <c r="J40" s="15">
        <v>172.77547072478723</v>
      </c>
      <c r="K40" s="15">
        <v>39.777363564705333</v>
      </c>
      <c r="L40" s="15">
        <v>606.6685784448357</v>
      </c>
      <c r="M40" s="15">
        <v>133.24056526376242</v>
      </c>
      <c r="N40" s="15">
        <v>121.01899790000003</v>
      </c>
      <c r="O40" s="15">
        <v>5.0449451975437372</v>
      </c>
      <c r="P40" s="15">
        <v>1115.0136441159748</v>
      </c>
      <c r="Q40" s="15">
        <v>15.209159</v>
      </c>
      <c r="R40" s="15">
        <v>211.15008380313881</v>
      </c>
      <c r="S40" s="15">
        <v>181.35059075440677</v>
      </c>
      <c r="T40" s="15">
        <v>34.274447999999992</v>
      </c>
      <c r="U40" s="15">
        <v>6.0527929847348103</v>
      </c>
      <c r="V40" s="15">
        <v>23.470577507598783</v>
      </c>
      <c r="W40" s="15">
        <v>29.825102220020717</v>
      </c>
      <c r="X40" s="15">
        <v>192.86553784860553</v>
      </c>
      <c r="Y40" s="15">
        <v>363.86898869538663</v>
      </c>
      <c r="Z40" s="15">
        <v>84.45386666666667</v>
      </c>
      <c r="AA40" s="15">
        <v>200.58958349798471</v>
      </c>
      <c r="AB40" s="15">
        <v>143.40625089359753</v>
      </c>
      <c r="AC40" s="15">
        <v>303.22517827756445</v>
      </c>
      <c r="AD40" s="15">
        <v>166.04618762288175</v>
      </c>
      <c r="AE40" s="15">
        <v>24.221414267834792</v>
      </c>
      <c r="AF40" s="15">
        <v>76.337966748432805</v>
      </c>
      <c r="AG40" s="15">
        <v>37.78152</v>
      </c>
      <c r="AI40" s="15">
        <v>90.995791578646887</v>
      </c>
      <c r="AJ40" s="15">
        <v>1024.0964009734025</v>
      </c>
      <c r="AK40" s="15">
        <v>228.04000687337711</v>
      </c>
      <c r="AL40" s="15">
        <v>13347.379651954268</v>
      </c>
      <c r="AM40" s="15">
        <v>117.3566676873414</v>
      </c>
      <c r="AN40" s="15">
        <v>128.96184779330454</v>
      </c>
      <c r="AO40" s="15">
        <v>55.338012584334926</v>
      </c>
      <c r="AP40" s="15">
        <v>5.1835336634822227</v>
      </c>
      <c r="AQ40" s="15">
        <v>554.70492648955371</v>
      </c>
      <c r="AR40" s="15">
        <v>112.08791208791209</v>
      </c>
      <c r="AS40" s="15">
        <v>1225.1194888282146</v>
      </c>
      <c r="AT40" s="15">
        <v>189.0315283452293</v>
      </c>
      <c r="AU40" s="15">
        <v>225.8585879</v>
      </c>
      <c r="AV40" s="15">
        <v>12.341005113544202</v>
      </c>
      <c r="AW40" s="15">
        <v>1390.9416335038848</v>
      </c>
      <c r="AX40" s="15">
        <v>42.983800000000009</v>
      </c>
      <c r="AY40" s="15">
        <v>193.44141398750574</v>
      </c>
      <c r="AZ40" s="15">
        <v>255.63484112721298</v>
      </c>
      <c r="BA40" s="15">
        <v>28.293989405827762</v>
      </c>
      <c r="BB40" s="15">
        <v>28.186662221813325</v>
      </c>
      <c r="BC40" s="15">
        <v>65.169294238870009</v>
      </c>
      <c r="BD40" s="15">
        <v>61.800894242310989</v>
      </c>
      <c r="BE40" s="15">
        <v>239.18691899070382</v>
      </c>
      <c r="BF40" s="15">
        <v>1451.382615337611</v>
      </c>
      <c r="BG40" s="15">
        <v>259.40266666666662</v>
      </c>
      <c r="BH40" s="15">
        <v>372.08409072947131</v>
      </c>
      <c r="BI40" s="15">
        <v>127.55673748725134</v>
      </c>
      <c r="BJ40" s="15">
        <v>294.32513561284821</v>
      </c>
      <c r="BK40" s="15">
        <v>442.87782698249225</v>
      </c>
      <c r="BL40" s="15">
        <v>94.306252118898612</v>
      </c>
      <c r="BM40" s="15">
        <v>189.750640787408</v>
      </c>
      <c r="BN40" s="15">
        <v>131.84343701469544</v>
      </c>
      <c r="BP40" s="15">
        <v>222.86302619385768</v>
      </c>
      <c r="BQ40" s="15">
        <v>1356.51325620117</v>
      </c>
      <c r="BR40" s="15">
        <v>38.022621047808158</v>
      </c>
      <c r="BS40" s="15">
        <v>3622.4619068707043</v>
      </c>
      <c r="BT40" s="15">
        <v>126.33629121406666</v>
      </c>
      <c r="BU40" s="15">
        <v>101.36704534030363</v>
      </c>
      <c r="BV40" s="15">
        <v>224.72813272758643</v>
      </c>
      <c r="BW40" s="15">
        <v>24.72207443732507</v>
      </c>
      <c r="BX40" s="15">
        <v>182.75509414495747</v>
      </c>
      <c r="BY40" s="15">
        <v>111.82654054805954</v>
      </c>
      <c r="BZ40" s="15">
        <v>1180.4814126694346</v>
      </c>
      <c r="CA40" s="15">
        <v>194.36746804495854</v>
      </c>
      <c r="CB40" s="15">
        <v>204.47724640000004</v>
      </c>
      <c r="CC40" s="15">
        <v>24.464743366933149</v>
      </c>
      <c r="CD40" s="15">
        <v>477.29296949024058</v>
      </c>
      <c r="CE40" s="15">
        <v>63.477280265339964</v>
      </c>
      <c r="CF40" s="15">
        <v>164.51561785768703</v>
      </c>
      <c r="CG40" s="15">
        <v>382.9045233816388</v>
      </c>
      <c r="CH40" s="15">
        <v>94.216174796670416</v>
      </c>
      <c r="CI40" s="15">
        <v>138.51483888854077</v>
      </c>
      <c r="CJ40" s="15">
        <v>38.984802431610944</v>
      </c>
      <c r="CK40" s="15">
        <v>118.83120187328321</v>
      </c>
      <c r="CL40" s="15">
        <v>323.8964143426295</v>
      </c>
      <c r="CM40" s="15">
        <v>292.53589978612899</v>
      </c>
      <c r="CN40" s="15">
        <v>16.031466666666667</v>
      </c>
      <c r="CO40" s="15">
        <v>308.5489607207777</v>
      </c>
      <c r="CP40" s="15">
        <v>155.94778530782645</v>
      </c>
      <c r="CQ40" s="15">
        <v>116.66230877064667</v>
      </c>
      <c r="CR40" s="15">
        <v>267.01338825952627</v>
      </c>
      <c r="CS40" s="15">
        <v>73.190237797246553</v>
      </c>
      <c r="CT40" s="15">
        <v>62.538293813028069</v>
      </c>
      <c r="CU40" s="15">
        <v>87.82509646835743</v>
      </c>
      <c r="CV40" s="37"/>
      <c r="CW40" s="15">
        <v>21.048609000000003</v>
      </c>
      <c r="CX40" s="15">
        <v>757.56327699999997</v>
      </c>
      <c r="CY40" s="15">
        <v>105.52174099999999</v>
      </c>
      <c r="CZ40" s="15">
        <v>2399.966175</v>
      </c>
      <c r="DA40" s="15">
        <v>18.905701000000001</v>
      </c>
      <c r="DB40" s="15">
        <v>60.381321001306944</v>
      </c>
      <c r="DC40" s="15">
        <v>4.5104470000000001</v>
      </c>
      <c r="DD40" s="15">
        <v>1.9556969999999998</v>
      </c>
      <c r="DE40" s="15">
        <v>433.32789000000008</v>
      </c>
      <c r="DF40" s="15">
        <v>-0.22024389112996284</v>
      </c>
      <c r="DG40" s="15">
        <v>126.749438063</v>
      </c>
      <c r="DH40" s="15">
        <v>49.698966000000006</v>
      </c>
      <c r="DI40" s="15">
        <v>36.900424999999998</v>
      </c>
      <c r="DJ40" s="15">
        <v>1.9143460000000001</v>
      </c>
      <c r="DK40" s="15">
        <v>911.93575895395088</v>
      </c>
      <c r="DL40" s="15">
        <v>3.7080440000000006</v>
      </c>
      <c r="DM40" s="15">
        <v>122.79258699999998</v>
      </c>
      <c r="DN40" s="15">
        <v>208.87138399999998</v>
      </c>
      <c r="DO40" s="15">
        <v>8.4825839999999992</v>
      </c>
      <c r="DP40" s="15">
        <v>1.5953150000000003</v>
      </c>
      <c r="DQ40" s="15">
        <v>19.936768000000001</v>
      </c>
      <c r="DR40" s="15">
        <v>30.119844000000001</v>
      </c>
      <c r="DS40" s="15">
        <v>151.18878866364557</v>
      </c>
      <c r="DT40" s="15">
        <v>257.28753799999998</v>
      </c>
      <c r="DU40" s="15">
        <v>44.505994999999999</v>
      </c>
      <c r="DV40" s="15">
        <v>626.10679800000003</v>
      </c>
      <c r="DW40" s="15">
        <v>93.383595999999997</v>
      </c>
      <c r="DX40" s="15">
        <v>177.74236099999999</v>
      </c>
      <c r="DY40" s="15">
        <v>170.33340303017877</v>
      </c>
      <c r="DZ40" s="15">
        <v>53.210058823529415</v>
      </c>
      <c r="EA40" s="15">
        <v>143.58013700000001</v>
      </c>
      <c r="EB40" s="15">
        <v>10.482187</v>
      </c>
    </row>
    <row r="41" spans="1:132">
      <c r="A41" s="12" t="s">
        <v>146</v>
      </c>
      <c r="B41" s="15">
        <v>28.139592529488858</v>
      </c>
      <c r="C41" s="15">
        <v>621.85000220974939</v>
      </c>
      <c r="D41" s="15">
        <v>96.138056055074188</v>
      </c>
      <c r="E41" s="15">
        <v>3348.7082459647918</v>
      </c>
      <c r="F41" s="15">
        <v>85.20189587446319</v>
      </c>
      <c r="G41" s="15">
        <v>65.120848198582991</v>
      </c>
      <c r="H41" s="15">
        <v>19.931839054069567</v>
      </c>
      <c r="I41" s="15">
        <v>2.6073880597014925</v>
      </c>
      <c r="J41" s="15">
        <v>176.46435477633105</v>
      </c>
      <c r="K41" s="15">
        <v>38.455757005998741</v>
      </c>
      <c r="L41" s="15">
        <v>637.44169717138107</v>
      </c>
      <c r="M41" s="15">
        <v>144.46741932655209</v>
      </c>
      <c r="N41" s="15">
        <v>120.90168719999997</v>
      </c>
      <c r="O41" s="15">
        <v>5.475922305387491</v>
      </c>
      <c r="P41" s="15">
        <v>1113.1604207758051</v>
      </c>
      <c r="Q41" s="15">
        <v>15.266978249999998</v>
      </c>
      <c r="R41" s="15">
        <v>216.85941563408289</v>
      </c>
      <c r="S41" s="15">
        <v>186.79196251824786</v>
      </c>
      <c r="T41" s="15">
        <v>35.380398499999991</v>
      </c>
      <c r="U41" s="15">
        <v>6.7138943892044738</v>
      </c>
      <c r="V41" s="15">
        <v>23.969222004628801</v>
      </c>
      <c r="W41" s="15">
        <v>29.553022713130055</v>
      </c>
      <c r="X41" s="15">
        <v>194.5949775902979</v>
      </c>
      <c r="Y41" s="15">
        <v>334.41064724012335</v>
      </c>
      <c r="Z41" s="15">
        <v>86.033599999999993</v>
      </c>
      <c r="AA41" s="15">
        <v>203.28679095596985</v>
      </c>
      <c r="AB41" s="15">
        <v>145.14159860859044</v>
      </c>
      <c r="AC41" s="15">
        <v>309.37579755263079</v>
      </c>
      <c r="AD41" s="15">
        <v>161.66596678529066</v>
      </c>
      <c r="AE41" s="15">
        <v>19.448894977168951</v>
      </c>
      <c r="AF41" s="15">
        <v>78.045466920773194</v>
      </c>
      <c r="AG41" s="15">
        <v>38.397555000000004</v>
      </c>
      <c r="AI41" s="15">
        <v>77.910437143633033</v>
      </c>
      <c r="AJ41" s="15">
        <v>1067.7619657930791</v>
      </c>
      <c r="AK41" s="15">
        <v>226.5856647230851</v>
      </c>
      <c r="AL41" s="15">
        <v>13881.672599600133</v>
      </c>
      <c r="AM41" s="15">
        <v>120.73449107524476</v>
      </c>
      <c r="AN41" s="15">
        <v>128.30199487462946</v>
      </c>
      <c r="AO41" s="15">
        <v>58.037243893238426</v>
      </c>
      <c r="AP41" s="15">
        <v>5.8357519402985076</v>
      </c>
      <c r="AQ41" s="15">
        <v>599.7129044733789</v>
      </c>
      <c r="AR41" s="15">
        <v>110.25967409794968</v>
      </c>
      <c r="AS41" s="15">
        <v>1309.7423294509151</v>
      </c>
      <c r="AT41" s="15">
        <v>198.6181171518765</v>
      </c>
      <c r="AU41" s="15">
        <v>224.53084440000001</v>
      </c>
      <c r="AV41" s="15">
        <v>13.27093935403339</v>
      </c>
      <c r="AW41" s="15">
        <v>1406.0686578378884</v>
      </c>
      <c r="AX41" s="15">
        <v>44.139952999999998</v>
      </c>
      <c r="AY41" s="15">
        <v>195.90913262964662</v>
      </c>
      <c r="AZ41" s="15">
        <v>255.79721332650547</v>
      </c>
      <c r="BA41" s="15">
        <v>34.966085495241991</v>
      </c>
      <c r="BB41" s="15">
        <v>29.30911041405993</v>
      </c>
      <c r="BC41" s="15">
        <v>67.238506682570758</v>
      </c>
      <c r="BD41" s="15">
        <v>63.263524830829418</v>
      </c>
      <c r="BE41" s="15">
        <v>241.60822567888209</v>
      </c>
      <c r="BF41" s="15">
        <v>1400.9835247968624</v>
      </c>
      <c r="BG41" s="15">
        <v>282.15839999999997</v>
      </c>
      <c r="BH41" s="15">
        <v>381.71281237604126</v>
      </c>
      <c r="BI41" s="15">
        <v>130.28499319419237</v>
      </c>
      <c r="BJ41" s="15">
        <v>299.00573313195451</v>
      </c>
      <c r="BK41" s="15">
        <v>450.20525093530432</v>
      </c>
      <c r="BL41" s="15">
        <v>77.327442611872144</v>
      </c>
      <c r="BM41" s="15">
        <v>206.54383222216168</v>
      </c>
      <c r="BN41" s="15">
        <v>138.0681494224751</v>
      </c>
      <c r="BP41" s="15">
        <v>200.25349267853429</v>
      </c>
      <c r="BQ41" s="15">
        <v>1398.0691209616825</v>
      </c>
      <c r="BR41" s="15">
        <v>36.899467785588428</v>
      </c>
      <c r="BS41" s="15">
        <v>3742.5999252287829</v>
      </c>
      <c r="BT41" s="15">
        <v>133.06155180835691</v>
      </c>
      <c r="BU41" s="15">
        <v>102.671775287674</v>
      </c>
      <c r="BV41" s="15">
        <v>233.27377023303868</v>
      </c>
      <c r="BW41" s="15">
        <v>22.372388059701489</v>
      </c>
      <c r="BX41" s="15">
        <v>179.51244037643423</v>
      </c>
      <c r="BY41" s="15">
        <v>116.40988450174591</v>
      </c>
      <c r="BZ41" s="15">
        <v>1253.4377703826954</v>
      </c>
      <c r="CA41" s="15">
        <v>211.63821211855489</v>
      </c>
      <c r="CB41" s="15">
        <v>204.836862</v>
      </c>
      <c r="CC41" s="15">
        <v>25.488775581032151</v>
      </c>
      <c r="CD41" s="15">
        <v>507.66121912275747</v>
      </c>
      <c r="CE41" s="15">
        <v>64.248922056384743</v>
      </c>
      <c r="CF41" s="15">
        <v>171.50497169955634</v>
      </c>
      <c r="CG41" s="15">
        <v>401.45509297828596</v>
      </c>
      <c r="CH41" s="15">
        <v>95.772662167333962</v>
      </c>
      <c r="CI41" s="15">
        <v>152.05717159394581</v>
      </c>
      <c r="CJ41" s="15">
        <v>39.667171087769269</v>
      </c>
      <c r="CK41" s="15">
        <v>117.49803315850298</v>
      </c>
      <c r="CL41" s="15">
        <v>284.11086211442125</v>
      </c>
      <c r="CM41" s="15">
        <v>271.72289156626516</v>
      </c>
      <c r="CN41" s="15">
        <v>14.974400000000003</v>
      </c>
      <c r="CO41" s="15">
        <v>302.37366124553745</v>
      </c>
      <c r="CP41" s="15">
        <v>156.86186101028431</v>
      </c>
      <c r="CQ41" s="15">
        <v>120.83275282803689</v>
      </c>
      <c r="CR41" s="15">
        <v>270.17474222100554</v>
      </c>
      <c r="CS41" s="15">
        <v>66.0027397260274</v>
      </c>
      <c r="CT41" s="15">
        <v>61.156615845358019</v>
      </c>
      <c r="CU41" s="15">
        <v>91.425404694167852</v>
      </c>
      <c r="CV41" s="37"/>
      <c r="CW41" s="15">
        <v>23.069678000000003</v>
      </c>
      <c r="CX41" s="15">
        <v>803.82396900000003</v>
      </c>
      <c r="CY41" s="15">
        <v>106.37754000000002</v>
      </c>
      <c r="CZ41" s="15">
        <v>2577.9271639999997</v>
      </c>
      <c r="DA41" s="15">
        <v>18.756042999999998</v>
      </c>
      <c r="DB41" s="15">
        <v>62.608210642681264</v>
      </c>
      <c r="DC41" s="15">
        <v>4.4564709999999996</v>
      </c>
      <c r="DD41" s="15">
        <v>2.3305359999999999</v>
      </c>
      <c r="DE41" s="15">
        <v>485.92244000000005</v>
      </c>
      <c r="DF41" s="15">
        <v>1.678306025606588</v>
      </c>
      <c r="DG41" s="15">
        <v>124.30986894199998</v>
      </c>
      <c r="DH41" s="15">
        <v>53.225178</v>
      </c>
      <c r="DI41" s="15">
        <v>36.281064999999998</v>
      </c>
      <c r="DJ41" s="15">
        <v>1.7293499999999999</v>
      </c>
      <c r="DK41" s="15">
        <v>922.93068469991522</v>
      </c>
      <c r="DL41" s="15">
        <v>3.7207410000000003</v>
      </c>
      <c r="DM41" s="15">
        <v>123.15380499999999</v>
      </c>
      <c r="DN41" s="15">
        <v>208.29792499999999</v>
      </c>
      <c r="DO41" s="15">
        <v>8.8371049999999993</v>
      </c>
      <c r="DP41" s="15">
        <v>1.9879359999999999</v>
      </c>
      <c r="DQ41" s="15">
        <v>20.438784999999999</v>
      </c>
      <c r="DR41" s="15">
        <v>29.119196000000002</v>
      </c>
      <c r="DS41" s="15">
        <v>135.90781770696393</v>
      </c>
      <c r="DT41" s="15">
        <v>258.40009100000003</v>
      </c>
      <c r="DU41" s="15">
        <v>43.340606000000001</v>
      </c>
      <c r="DV41" s="15">
        <v>652.4228589999999</v>
      </c>
      <c r="DW41" s="15">
        <v>93.490510999999998</v>
      </c>
      <c r="DX41" s="15">
        <v>178.49841499999999</v>
      </c>
      <c r="DY41" s="15">
        <v>165.74385445946243</v>
      </c>
      <c r="DZ41" s="15">
        <v>44.449093150684952</v>
      </c>
      <c r="EA41" s="15">
        <v>140.22513599999999</v>
      </c>
      <c r="EB41" s="15">
        <v>11.534324</v>
      </c>
    </row>
    <row r="42" spans="1:132">
      <c r="A42" s="12" t="s">
        <v>147</v>
      </c>
      <c r="B42" s="15">
        <v>27.454495159288378</v>
      </c>
      <c r="C42" s="15">
        <v>659.7289074561802</v>
      </c>
      <c r="D42" s="15">
        <v>99.340261532873228</v>
      </c>
      <c r="E42" s="15">
        <v>3501.3701079183461</v>
      </c>
      <c r="F42" s="15">
        <v>92.604740084733606</v>
      </c>
      <c r="G42" s="15">
        <v>64.744825870646764</v>
      </c>
      <c r="H42" s="15">
        <v>20.31664778528371</v>
      </c>
      <c r="I42" s="15">
        <v>2.6206356609808106</v>
      </c>
      <c r="J42" s="15">
        <v>180.37517739646495</v>
      </c>
      <c r="K42" s="15">
        <v>37.52712983753797</v>
      </c>
      <c r="L42" s="15">
        <v>640.14202985372674</v>
      </c>
      <c r="M42" s="15">
        <v>141.93470214721364</v>
      </c>
      <c r="N42" s="15">
        <v>124.98838490000001</v>
      </c>
      <c r="O42" s="15">
        <v>5.4806653200497575</v>
      </c>
      <c r="P42" s="15">
        <v>1184.2714963431508</v>
      </c>
      <c r="Q42" s="15">
        <v>15.324797499999999</v>
      </c>
      <c r="R42" s="15">
        <v>226.55007008254165</v>
      </c>
      <c r="S42" s="15">
        <v>189.45489284316659</v>
      </c>
      <c r="T42" s="15">
        <v>36.486348999999997</v>
      </c>
      <c r="U42" s="15">
        <v>6.6510061272450889</v>
      </c>
      <c r="V42" s="15">
        <v>24.878440350563405</v>
      </c>
      <c r="W42" s="15">
        <v>32.345699177706706</v>
      </c>
      <c r="X42" s="15">
        <v>197.23919535326354</v>
      </c>
      <c r="Y42" s="15">
        <v>350.75908415105562</v>
      </c>
      <c r="Z42" s="15">
        <v>88.931200000000004</v>
      </c>
      <c r="AA42" s="15">
        <v>208.07766212970373</v>
      </c>
      <c r="AB42" s="15">
        <v>146.38726715397314</v>
      </c>
      <c r="AC42" s="15">
        <v>313.88214450778003</v>
      </c>
      <c r="AD42" s="15">
        <v>169.68708935209145</v>
      </c>
      <c r="AE42" s="15">
        <v>17.356539763113364</v>
      </c>
      <c r="AF42" s="15">
        <v>80.441328614211812</v>
      </c>
      <c r="AG42" s="15">
        <v>39.013590000000001</v>
      </c>
      <c r="AI42" s="15">
        <v>73.799027918363251</v>
      </c>
      <c r="AJ42" s="15">
        <v>1114.1013531922626</v>
      </c>
      <c r="AK42" s="15">
        <v>232.18054667635306</v>
      </c>
      <c r="AL42" s="15">
        <v>14447.894129502014</v>
      </c>
      <c r="AM42" s="15">
        <v>133.87963310457738</v>
      </c>
      <c r="AN42" s="15">
        <v>128.76029850746266</v>
      </c>
      <c r="AO42" s="15">
        <v>58.837182816948484</v>
      </c>
      <c r="AP42" s="15">
        <v>5.6739075756929633</v>
      </c>
      <c r="AQ42" s="15">
        <v>635.74841955876661</v>
      </c>
      <c r="AR42" s="15">
        <v>110.98636463699201</v>
      </c>
      <c r="AS42" s="15">
        <v>1350.2855906677983</v>
      </c>
      <c r="AT42" s="15">
        <v>203.89918831982618</v>
      </c>
      <c r="AU42" s="15">
        <v>228.94149989999997</v>
      </c>
      <c r="AV42" s="15">
        <v>14.238037347495636</v>
      </c>
      <c r="AW42" s="15">
        <v>1496.9257758450287</v>
      </c>
      <c r="AX42" s="15">
        <v>45.500413000000002</v>
      </c>
      <c r="AY42" s="15">
        <v>204.47157763588226</v>
      </c>
      <c r="AZ42" s="15">
        <v>267.4578547148239</v>
      </c>
      <c r="BA42" s="15">
        <v>39.674422219442249</v>
      </c>
      <c r="BB42" s="15">
        <v>28.822092226420633</v>
      </c>
      <c r="BC42" s="15">
        <v>69.719854468789109</v>
      </c>
      <c r="BD42" s="15">
        <v>66.895238442667889</v>
      </c>
      <c r="BE42" s="15">
        <v>248.46519870048897</v>
      </c>
      <c r="BF42" s="15">
        <v>1543.7305679452868</v>
      </c>
      <c r="BG42" s="15">
        <v>294.75146666666672</v>
      </c>
      <c r="BH42" s="15">
        <v>401.41553242594074</v>
      </c>
      <c r="BI42" s="15">
        <v>132.44998821032777</v>
      </c>
      <c r="BJ42" s="15">
        <v>303.21423509474658</v>
      </c>
      <c r="BK42" s="15">
        <v>483.94000282313073</v>
      </c>
      <c r="BL42" s="15">
        <v>70.822656524534693</v>
      </c>
      <c r="BM42" s="15">
        <v>222.76851639096103</v>
      </c>
      <c r="BN42" s="15">
        <v>141.41138729268289</v>
      </c>
      <c r="BP42" s="15">
        <v>205.2701843080437</v>
      </c>
      <c r="BQ42" s="15">
        <v>1501.5266551630186</v>
      </c>
      <c r="BR42" s="15">
        <v>39.902433708681443</v>
      </c>
      <c r="BS42" s="15">
        <v>3894.7974905733972</v>
      </c>
      <c r="BT42" s="15">
        <v>138.14014852300937</v>
      </c>
      <c r="BU42" s="15">
        <v>102.18706467661691</v>
      </c>
      <c r="BV42" s="15">
        <v>236.10924628316482</v>
      </c>
      <c r="BW42" s="15">
        <v>22.147521321961619</v>
      </c>
      <c r="BX42" s="15">
        <v>185.85511546897177</v>
      </c>
      <c r="BY42" s="15">
        <v>120.37269405186457</v>
      </c>
      <c r="BZ42" s="15">
        <v>1285.5102091757774</v>
      </c>
      <c r="CA42" s="15">
        <v>208.2310467039853</v>
      </c>
      <c r="CB42" s="15">
        <v>209.09397469999999</v>
      </c>
      <c r="CC42" s="15">
        <v>26.190540586805444</v>
      </c>
      <c r="CD42" s="15">
        <v>554.70725439810258</v>
      </c>
      <c r="CE42" s="15">
        <v>65.020563847429528</v>
      </c>
      <c r="CF42" s="15">
        <v>177.19763276748168</v>
      </c>
      <c r="CG42" s="15">
        <v>413.59783000698269</v>
      </c>
      <c r="CH42" s="15">
        <v>97.359599281060852</v>
      </c>
      <c r="CI42" s="15">
        <v>155.61294717047591</v>
      </c>
      <c r="CJ42" s="15">
        <v>40.704525129672689</v>
      </c>
      <c r="CK42" s="15">
        <v>120.97108268615806</v>
      </c>
      <c r="CL42" s="15">
        <v>290.14931250615302</v>
      </c>
      <c r="CM42" s="15">
        <v>285.93309545049061</v>
      </c>
      <c r="CN42" s="15">
        <v>13.917066666666667</v>
      </c>
      <c r="CO42" s="15">
        <v>302.91032826260999</v>
      </c>
      <c r="CP42" s="15">
        <v>162.33991983022872</v>
      </c>
      <c r="CQ42" s="15">
        <v>121.2233554151903</v>
      </c>
      <c r="CR42" s="15">
        <v>278.97002776078671</v>
      </c>
      <c r="CS42" s="15">
        <v>69.583756345177662</v>
      </c>
      <c r="CT42" s="15">
        <v>59.843043833378708</v>
      </c>
      <c r="CU42" s="15">
        <v>93.979979362101304</v>
      </c>
      <c r="CV42" s="37"/>
      <c r="CW42" s="15">
        <v>27.990728999999998</v>
      </c>
      <c r="CX42" s="15">
        <v>866.77615100000014</v>
      </c>
      <c r="CY42" s="15">
        <v>112.37149599999999</v>
      </c>
      <c r="CZ42" s="15">
        <v>2684.7359980000001</v>
      </c>
      <c r="DA42" s="15">
        <v>18.606683</v>
      </c>
      <c r="DB42" s="15">
        <v>64.168855721393044</v>
      </c>
      <c r="DC42" s="15">
        <v>4.3517080000000004</v>
      </c>
      <c r="DD42" s="15">
        <v>2.0976599999999999</v>
      </c>
      <c r="DE42" s="15">
        <v>474.73351399999996</v>
      </c>
      <c r="DF42" s="15">
        <v>1.8531237617223599</v>
      </c>
      <c r="DG42" s="15">
        <v>120.60151293200001</v>
      </c>
      <c r="DH42" s="15">
        <v>55.522418000000002</v>
      </c>
      <c r="DI42" s="15">
        <v>37.365555999999998</v>
      </c>
      <c r="DJ42" s="15">
        <v>1.7888020000000002</v>
      </c>
      <c r="DK42" s="15">
        <v>971.36232457007293</v>
      </c>
      <c r="DL42" s="15">
        <v>3.7050760000000009</v>
      </c>
      <c r="DM42" s="15">
        <v>123.575524</v>
      </c>
      <c r="DN42" s="15">
        <v>213.59779099999997</v>
      </c>
      <c r="DO42" s="15">
        <v>11.821863</v>
      </c>
      <c r="DP42" s="15">
        <v>1.8487080000000002</v>
      </c>
      <c r="DQ42" s="15">
        <v>21.154416000000001</v>
      </c>
      <c r="DR42" s="15">
        <v>29.090173</v>
      </c>
      <c r="DS42" s="15">
        <v>138.17116791914151</v>
      </c>
      <c r="DT42" s="15">
        <v>258.808267</v>
      </c>
      <c r="DU42" s="15">
        <v>41.862777999999992</v>
      </c>
      <c r="DV42" s="15">
        <v>681.34754399999997</v>
      </c>
      <c r="DW42" s="15">
        <v>97.926057999999998</v>
      </c>
      <c r="DX42" s="15">
        <v>183.76119500000004</v>
      </c>
      <c r="DY42" s="15">
        <v>179.30202482936693</v>
      </c>
      <c r="DZ42" s="15">
        <v>42.610487309644668</v>
      </c>
      <c r="EA42" s="15">
        <v>123.765075</v>
      </c>
      <c r="EB42" s="15">
        <v>10.645482999999999</v>
      </c>
    </row>
    <row r="43" spans="1:132">
      <c r="A43" s="12" t="s">
        <v>148</v>
      </c>
      <c r="B43" s="15">
        <v>28.087981686746989</v>
      </c>
      <c r="C43" s="15">
        <v>608.8558371077653</v>
      </c>
      <c r="D43" s="15">
        <v>92.966437855267117</v>
      </c>
      <c r="E43" s="15">
        <v>3625.4763104429085</v>
      </c>
      <c r="F43" s="15">
        <v>87.320510924436022</v>
      </c>
      <c r="G43" s="15">
        <v>59.381091840937174</v>
      </c>
      <c r="H43" s="15">
        <v>21.723491734959303</v>
      </c>
      <c r="I43" s="15">
        <v>2.8408031776811686</v>
      </c>
      <c r="J43" s="15">
        <v>184.16821226172078</v>
      </c>
      <c r="K43" s="15">
        <v>34.583237465834458</v>
      </c>
      <c r="L43" s="15">
        <v>646.44152303048008</v>
      </c>
      <c r="M43" s="15">
        <v>141.33526285620701</v>
      </c>
      <c r="N43" s="15">
        <v>118.7403624</v>
      </c>
      <c r="O43" s="15">
        <v>5.8006881797511181</v>
      </c>
      <c r="P43" s="15">
        <v>1160.5060652009099</v>
      </c>
      <c r="Q43" s="15">
        <v>15.38261675</v>
      </c>
      <c r="R43" s="15">
        <v>227.37368179734062</v>
      </c>
      <c r="S43" s="15">
        <v>188.26632773652645</v>
      </c>
      <c r="T43" s="15">
        <v>37.592299499999996</v>
      </c>
      <c r="U43" s="15">
        <v>6.3886564017222351</v>
      </c>
      <c r="V43" s="15">
        <v>24.709285837800447</v>
      </c>
      <c r="W43" s="15">
        <v>32.383937864164032</v>
      </c>
      <c r="X43" s="15">
        <v>186.16201134261368</v>
      </c>
      <c r="Y43" s="15">
        <v>306.31566387407963</v>
      </c>
      <c r="Z43" s="15">
        <v>89.118399999999994</v>
      </c>
      <c r="AA43" s="15">
        <v>206.98538654934009</v>
      </c>
      <c r="AB43" s="15">
        <v>137.94410085842588</v>
      </c>
      <c r="AC43" s="15">
        <v>320.32947209093999</v>
      </c>
      <c r="AD43" s="15">
        <v>162.68298165238173</v>
      </c>
      <c r="AE43" s="15">
        <v>16.046285714285716</v>
      </c>
      <c r="AF43" s="15">
        <v>83.540974680098017</v>
      </c>
      <c r="AG43" s="15">
        <v>39.629625000000019</v>
      </c>
      <c r="AI43" s="15">
        <v>74.601432184490378</v>
      </c>
      <c r="AJ43" s="15">
        <v>1054.7390541477948</v>
      </c>
      <c r="AK43" s="15">
        <v>227.09542432603135</v>
      </c>
      <c r="AL43" s="15">
        <v>14766.976351076797</v>
      </c>
      <c r="AM43" s="15">
        <v>129.37072438476099</v>
      </c>
      <c r="AN43" s="15">
        <v>119.74520660778839</v>
      </c>
      <c r="AO43" s="15">
        <v>59.285065317316011</v>
      </c>
      <c r="AP43" s="15">
        <v>5.4888071018672004</v>
      </c>
      <c r="AQ43" s="15">
        <v>655.37867078825343</v>
      </c>
      <c r="AR43" s="15">
        <v>104.00146452902541</v>
      </c>
      <c r="AS43" s="15">
        <v>1372.4280358360111</v>
      </c>
      <c r="AT43" s="15">
        <v>210.11481575499511</v>
      </c>
      <c r="AU43" s="15">
        <v>217.66766340000001</v>
      </c>
      <c r="AV43" s="15">
        <v>14.399356384547321</v>
      </c>
      <c r="AW43" s="15">
        <v>1462.5716451857468</v>
      </c>
      <c r="AX43" s="15">
        <v>46.142111000000007</v>
      </c>
      <c r="AY43" s="15">
        <v>203.03102552346016</v>
      </c>
      <c r="AZ43" s="15">
        <v>266.34327082450704</v>
      </c>
      <c r="BA43" s="15">
        <v>44.352023122099915</v>
      </c>
      <c r="BB43" s="15">
        <v>27.328389940438903</v>
      </c>
      <c r="BC43" s="15">
        <v>70.482284200760859</v>
      </c>
      <c r="BD43" s="15">
        <v>68.198726384245873</v>
      </c>
      <c r="BE43" s="15">
        <v>233.74457889788619</v>
      </c>
      <c r="BF43" s="15">
        <v>1405.6654988575781</v>
      </c>
      <c r="BG43" s="15">
        <v>306.0589333333333</v>
      </c>
      <c r="BH43" s="15">
        <v>412.45914519170333</v>
      </c>
      <c r="BI43" s="15">
        <v>128.12152064015808</v>
      </c>
      <c r="BJ43" s="15">
        <v>303.43971828375504</v>
      </c>
      <c r="BK43" s="15">
        <v>479.30613779346334</v>
      </c>
      <c r="BL43" s="15">
        <v>65.691985204633212</v>
      </c>
      <c r="BM43" s="15">
        <v>233.41279228832019</v>
      </c>
      <c r="BN43" s="15">
        <v>147.98898279349362</v>
      </c>
      <c r="BP43" s="15">
        <v>208.9510420557539</v>
      </c>
      <c r="BQ43" s="15">
        <v>1346.5258905618803</v>
      </c>
      <c r="BR43" s="15">
        <v>37.948131835255793</v>
      </c>
      <c r="BS43" s="15">
        <v>4047.618203982121</v>
      </c>
      <c r="BT43" s="15">
        <v>132.72113355813215</v>
      </c>
      <c r="BU43" s="15">
        <v>94.654555438612547</v>
      </c>
      <c r="BV43" s="15">
        <v>244.8293499846167</v>
      </c>
      <c r="BW43" s="15">
        <v>22.831138773340005</v>
      </c>
      <c r="BX43" s="15">
        <v>209.29559505409583</v>
      </c>
      <c r="BY43" s="15">
        <v>111.5586015583568</v>
      </c>
      <c r="BZ43" s="15">
        <v>1284.9144674911545</v>
      </c>
      <c r="CA43" s="15">
        <v>213.05464698657062</v>
      </c>
      <c r="CB43" s="15">
        <v>195.38673</v>
      </c>
      <c r="CC43" s="15">
        <v>26.733293943704574</v>
      </c>
      <c r="CD43" s="15">
        <v>538.35140257771036</v>
      </c>
      <c r="CE43" s="15">
        <v>65.7922056384743</v>
      </c>
      <c r="CF43" s="15">
        <v>174.02812165673237</v>
      </c>
      <c r="CG43" s="15">
        <v>416.6058673564192</v>
      </c>
      <c r="CH43" s="15">
        <v>98.92768145193331</v>
      </c>
      <c r="CI43" s="15">
        <v>153.63707091502729</v>
      </c>
      <c r="CJ43" s="15">
        <v>40.17767594674045</v>
      </c>
      <c r="CK43" s="15">
        <v>117.98439932393362</v>
      </c>
      <c r="CL43" s="15">
        <v>275.17696296970252</v>
      </c>
      <c r="CM43" s="15">
        <v>250.65143437420667</v>
      </c>
      <c r="CN43" s="15">
        <v>12.86</v>
      </c>
      <c r="CO43" s="15">
        <v>302.11423632935259</v>
      </c>
      <c r="CP43" s="15">
        <v>159.15895436138581</v>
      </c>
      <c r="CQ43" s="15">
        <v>122.48608408241438</v>
      </c>
      <c r="CR43" s="15">
        <v>266.94535171748618</v>
      </c>
      <c r="CS43" s="15">
        <v>74.342857142857142</v>
      </c>
      <c r="CT43" s="15">
        <v>58.529471821399405</v>
      </c>
      <c r="CU43" s="15">
        <v>98.026616454502602</v>
      </c>
      <c r="CV43" s="37"/>
      <c r="CW43" s="15">
        <v>32.897026000000004</v>
      </c>
      <c r="CX43" s="15">
        <v>818.24493200000006</v>
      </c>
      <c r="CY43" s="15">
        <v>107.980751</v>
      </c>
      <c r="CZ43" s="15">
        <v>2813.0957539999995</v>
      </c>
      <c r="DA43" s="15">
        <v>17.962317000000002</v>
      </c>
      <c r="DB43" s="15">
        <v>60.201345353040772</v>
      </c>
      <c r="DC43" s="15">
        <v>4.1325609999999999</v>
      </c>
      <c r="DD43" s="15">
        <v>1.9833150000000006</v>
      </c>
      <c r="DE43" s="15">
        <v>438.05915999999996</v>
      </c>
      <c r="DF43" s="15">
        <v>18.177701627707744</v>
      </c>
      <c r="DG43" s="15">
        <v>122.82548614999999</v>
      </c>
      <c r="DH43" s="15">
        <v>58.059526999999996</v>
      </c>
      <c r="DI43" s="15">
        <v>37.736719000000001</v>
      </c>
      <c r="DJ43" s="15">
        <v>1.9666440000000005</v>
      </c>
      <c r="DK43" s="15">
        <v>950.68337755875655</v>
      </c>
      <c r="DL43" s="15">
        <v>5.7058980000000004</v>
      </c>
      <c r="DM43" s="15">
        <v>138.87167300000002</v>
      </c>
      <c r="DN43" s="15">
        <v>206.66191399999997</v>
      </c>
      <c r="DO43" s="15">
        <v>12.592488000000001</v>
      </c>
      <c r="DP43" s="15">
        <v>2.0803560000000005</v>
      </c>
      <c r="DQ43" s="15">
        <v>21.541736000000004</v>
      </c>
      <c r="DR43" s="15">
        <v>29.331574999999997</v>
      </c>
      <c r="DS43" s="15">
        <v>132.21817850968978</v>
      </c>
      <c r="DT43" s="15">
        <v>242.94467100000003</v>
      </c>
      <c r="DU43" s="15">
        <v>42.701459</v>
      </c>
      <c r="DV43" s="15">
        <v>667.29090300000007</v>
      </c>
      <c r="DW43" s="15">
        <v>93.813811000000015</v>
      </c>
      <c r="DX43" s="15">
        <v>176.50959300000002</v>
      </c>
      <c r="DY43" s="15">
        <v>186.54270619700617</v>
      </c>
      <c r="DZ43" s="15">
        <v>41.743411583011572</v>
      </c>
      <c r="EA43" s="15">
        <v>116.37486100000002</v>
      </c>
      <c r="EB43" s="15">
        <v>10.193800999999999</v>
      </c>
    </row>
    <row r="44" spans="1:132">
      <c r="A44" s="12" t="s">
        <v>149</v>
      </c>
      <c r="B44" s="15">
        <v>30.770089780736093</v>
      </c>
      <c r="C44" s="15">
        <v>584.77239353891343</v>
      </c>
      <c r="D44" s="15">
        <v>95.895444367611717</v>
      </c>
      <c r="E44" s="15">
        <v>3745.9643732636059</v>
      </c>
      <c r="F44" s="15">
        <v>76.993632077443294</v>
      </c>
      <c r="G44" s="15">
        <v>57.413155820268017</v>
      </c>
      <c r="H44" s="15">
        <v>22.12251748251748</v>
      </c>
      <c r="I44" s="15">
        <v>3.0357650661708413</v>
      </c>
      <c r="J44" s="15">
        <v>190.78855079938111</v>
      </c>
      <c r="K44" s="15">
        <v>32.449550418708753</v>
      </c>
      <c r="L44" s="15">
        <v>652.39548727341617</v>
      </c>
      <c r="M44" s="15">
        <v>144.97867041800643</v>
      </c>
      <c r="N44" s="15">
        <v>114.37659119999999</v>
      </c>
      <c r="O44" s="15">
        <v>5.8297285812048827</v>
      </c>
      <c r="P44" s="15">
        <v>1138.5861002456109</v>
      </c>
      <c r="Q44" s="15">
        <v>15.440436</v>
      </c>
      <c r="R44" s="15">
        <v>217.9665236051502</v>
      </c>
      <c r="S44" s="15">
        <v>173.43158037776871</v>
      </c>
      <c r="T44" s="15">
        <v>38.698250000000002</v>
      </c>
      <c r="U44" s="15">
        <v>6.7944480216076126</v>
      </c>
      <c r="V44" s="15">
        <v>24.942532707145254</v>
      </c>
      <c r="W44" s="15">
        <v>35.528165721585943</v>
      </c>
      <c r="X44" s="15">
        <v>174.59027144160581</v>
      </c>
      <c r="Y44" s="15">
        <v>243.08983291859229</v>
      </c>
      <c r="Z44" s="15">
        <v>90.806933333333333</v>
      </c>
      <c r="AA44" s="15">
        <v>201.81563611594643</v>
      </c>
      <c r="AB44" s="15">
        <v>137.02288230722738</v>
      </c>
      <c r="AC44" s="15">
        <v>321.6917452901738</v>
      </c>
      <c r="AD44" s="15">
        <v>164.3562248217325</v>
      </c>
      <c r="AE44" s="15">
        <v>13.393468611287256</v>
      </c>
      <c r="AF44" s="15">
        <v>81.611761502858698</v>
      </c>
      <c r="AG44" s="15">
        <v>40.245660000000001</v>
      </c>
      <c r="AI44" s="15">
        <v>74.045191769893108</v>
      </c>
      <c r="AJ44" s="15">
        <v>1033.3118716819158</v>
      </c>
      <c r="AK44" s="15">
        <v>235.70291909512991</v>
      </c>
      <c r="AL44" s="15">
        <v>15309.723320804056</v>
      </c>
      <c r="AM44" s="15">
        <v>115.95447154811364</v>
      </c>
      <c r="AN44" s="15">
        <v>115.60501883156695</v>
      </c>
      <c r="AO44" s="15">
        <v>62.060183671328645</v>
      </c>
      <c r="AP44" s="15">
        <v>6.8641017953938217</v>
      </c>
      <c r="AQ44" s="15">
        <v>635.19120680763274</v>
      </c>
      <c r="AR44" s="15">
        <v>100.10717014625862</v>
      </c>
      <c r="AS44" s="15">
        <v>1390.7629634308089</v>
      </c>
      <c r="AT44" s="15">
        <v>212.36204413183279</v>
      </c>
      <c r="AU44" s="15">
        <v>203.74609379999993</v>
      </c>
      <c r="AV44" s="15">
        <v>14.949564887635489</v>
      </c>
      <c r="AW44" s="15">
        <v>1415.2549804420996</v>
      </c>
      <c r="AX44" s="15">
        <v>47.215900999999995</v>
      </c>
      <c r="AY44" s="15">
        <v>202.32560801144493</v>
      </c>
      <c r="AZ44" s="15">
        <v>260.4561761108846</v>
      </c>
      <c r="BA44" s="15">
        <v>46.26641964769216</v>
      </c>
      <c r="BB44" s="15">
        <v>29.446154798633799</v>
      </c>
      <c r="BC44" s="15">
        <v>73.492723124119436</v>
      </c>
      <c r="BD44" s="15">
        <v>73.471783542932059</v>
      </c>
      <c r="BE44" s="15">
        <v>226.38942746350364</v>
      </c>
      <c r="BF44" s="15">
        <v>1133.6986846782795</v>
      </c>
      <c r="BG44" s="15">
        <v>294.20773333333329</v>
      </c>
      <c r="BH44" s="15">
        <v>396.91061833043216</v>
      </c>
      <c r="BI44" s="15">
        <v>124.40523270874711</v>
      </c>
      <c r="BJ44" s="15">
        <v>304.05239207596389</v>
      </c>
      <c r="BK44" s="15">
        <v>494.77594778000395</v>
      </c>
      <c r="BL44" s="15">
        <v>56.937444926442616</v>
      </c>
      <c r="BM44" s="15">
        <v>227.64185179771303</v>
      </c>
      <c r="BN44" s="15">
        <v>151.63064981518306</v>
      </c>
      <c r="BP44" s="15">
        <v>220.80808579073712</v>
      </c>
      <c r="BQ44" s="15">
        <v>1340.722918784593</v>
      </c>
      <c r="BR44" s="15">
        <v>43.703867430603573</v>
      </c>
      <c r="BS44" s="15">
        <v>4223.2441575420835</v>
      </c>
      <c r="BT44" s="15">
        <v>121.92362212952358</v>
      </c>
      <c r="BU44" s="15">
        <v>91.075063501795569</v>
      </c>
      <c r="BV44" s="15">
        <v>253.5938461538461</v>
      </c>
      <c r="BW44" s="15">
        <v>24.848986734582272</v>
      </c>
      <c r="BX44" s="15">
        <v>194.95087674058792</v>
      </c>
      <c r="BY44" s="15">
        <v>105.28337128082428</v>
      </c>
      <c r="BZ44" s="15">
        <v>1280.3523495231475</v>
      </c>
      <c r="CA44" s="15">
        <v>209.3298901125402</v>
      </c>
      <c r="CB44" s="15">
        <v>187.67991479999998</v>
      </c>
      <c r="CC44" s="15">
        <v>27.356508973708031</v>
      </c>
      <c r="CD44" s="15">
        <v>516.61120713181106</v>
      </c>
      <c r="CE44" s="15">
        <v>66.563847429519072</v>
      </c>
      <c r="CF44" s="15">
        <v>166.76051502145918</v>
      </c>
      <c r="CG44" s="15">
        <v>387.4889930697106</v>
      </c>
      <c r="CH44" s="15">
        <v>93.179537953795361</v>
      </c>
      <c r="CI44" s="15">
        <v>160.83829021994745</v>
      </c>
      <c r="CJ44" s="15">
        <v>39.771217712177119</v>
      </c>
      <c r="CK44" s="15">
        <v>119.11287177533227</v>
      </c>
      <c r="CL44" s="15">
        <v>269.07105383211683</v>
      </c>
      <c r="CM44" s="15">
        <v>225.76253110558125</v>
      </c>
      <c r="CN44" s="15">
        <v>11.802666666666665</v>
      </c>
      <c r="CO44" s="15">
        <v>293.08332702641337</v>
      </c>
      <c r="CP44" s="15">
        <v>161.03479837665142</v>
      </c>
      <c r="CQ44" s="15">
        <v>119.96559779146315</v>
      </c>
      <c r="CR44" s="15">
        <v>269.38193412180357</v>
      </c>
      <c r="CS44" s="15">
        <v>69.805326569435636</v>
      </c>
      <c r="CT44" s="15">
        <v>57.215899809420094</v>
      </c>
      <c r="CU44" s="15">
        <v>100.81347104924554</v>
      </c>
      <c r="CV44" s="37"/>
      <c r="CW44" s="15">
        <v>35.426968000000009</v>
      </c>
      <c r="CX44" s="15">
        <v>794.11473300000011</v>
      </c>
      <c r="CY44" s="15">
        <v>103.04151399999999</v>
      </c>
      <c r="CZ44" s="15">
        <v>2791.8969669999997</v>
      </c>
      <c r="DA44" s="15">
        <v>16.431032000000002</v>
      </c>
      <c r="DB44" s="15">
        <v>56.495795743189987</v>
      </c>
      <c r="DC44" s="15">
        <v>4.8807979999999995</v>
      </c>
      <c r="DD44" s="15">
        <v>1.8012609999999996</v>
      </c>
      <c r="DE44" s="15">
        <v>440.01738400000011</v>
      </c>
      <c r="DF44" s="15">
        <v>17.507428703739436</v>
      </c>
      <c r="DG44" s="15">
        <v>119.72220351999999</v>
      </c>
      <c r="DH44" s="15">
        <v>66.427303000000009</v>
      </c>
      <c r="DI44" s="15">
        <v>34.848205</v>
      </c>
      <c r="DJ44" s="15">
        <v>2.1221399999999995</v>
      </c>
      <c r="DK44" s="15">
        <v>952.86700627672178</v>
      </c>
      <c r="DL44" s="15">
        <v>4.059412</v>
      </c>
      <c r="DM44" s="15">
        <v>141.746557</v>
      </c>
      <c r="DN44" s="15">
        <v>203.317048</v>
      </c>
      <c r="DO44" s="15">
        <v>13.434129000000002</v>
      </c>
      <c r="DP44" s="15">
        <v>2.1588369999999997</v>
      </c>
      <c r="DQ44" s="15">
        <v>20.063547</v>
      </c>
      <c r="DR44" s="15">
        <v>32.545791000000001</v>
      </c>
      <c r="DS44" s="15">
        <v>116.03586906934305</v>
      </c>
      <c r="DT44" s="15">
        <v>206.56437999999997</v>
      </c>
      <c r="DU44" s="15">
        <v>41.053540999999996</v>
      </c>
      <c r="DV44" s="15">
        <v>626.01710400000002</v>
      </c>
      <c r="DW44" s="15">
        <v>93.835039000000023</v>
      </c>
      <c r="DX44" s="15">
        <v>176.05584700000003</v>
      </c>
      <c r="DY44" s="15">
        <v>191.1485006004898</v>
      </c>
      <c r="DZ44" s="15">
        <v>35.074214965123652</v>
      </c>
      <c r="EA44" s="15">
        <v>116.751481</v>
      </c>
      <c r="EB44" s="15">
        <v>9.3253850000000007</v>
      </c>
    </row>
    <row r="45" spans="1:132">
      <c r="A45" s="12" t="s">
        <v>150</v>
      </c>
      <c r="B45" s="15">
        <v>32.187578826237051</v>
      </c>
      <c r="C45" s="15">
        <v>494.3018362066278</v>
      </c>
      <c r="D45" s="15">
        <v>94.892393957279822</v>
      </c>
      <c r="E45" s="15">
        <v>3874.6558236462502</v>
      </c>
      <c r="F45" s="15">
        <v>73.678212379418099</v>
      </c>
      <c r="G45" s="15">
        <v>51.446376924880802</v>
      </c>
      <c r="H45" s="15">
        <v>21.689121887287023</v>
      </c>
      <c r="I45" s="15">
        <v>3.0136368488471392</v>
      </c>
      <c r="J45" s="15">
        <v>196.2747904577692</v>
      </c>
      <c r="K45" s="15">
        <v>28.085914533591456</v>
      </c>
      <c r="L45" s="15">
        <v>666.81928711795615</v>
      </c>
      <c r="M45" s="15">
        <v>138.0943908590645</v>
      </c>
      <c r="N45" s="15">
        <v>112.41151600000001</v>
      </c>
      <c r="O45" s="15">
        <v>5.9542196350246384</v>
      </c>
      <c r="P45" s="15">
        <v>1143.642181162686</v>
      </c>
      <c r="Q45" s="15">
        <v>15.5421985</v>
      </c>
      <c r="R45" s="15">
        <v>209.36903000134535</v>
      </c>
      <c r="S45" s="15">
        <v>174.78336038853917</v>
      </c>
      <c r="T45" s="15">
        <v>38.182596000000004</v>
      </c>
      <c r="U45" s="15">
        <v>6.8854128042595857</v>
      </c>
      <c r="V45" s="15">
        <v>24.787198192382185</v>
      </c>
      <c r="W45" s="15">
        <v>35.857700464327174</v>
      </c>
      <c r="X45" s="15">
        <v>164.88944262295084</v>
      </c>
      <c r="Y45" s="15">
        <v>226.88628121792684</v>
      </c>
      <c r="Z45" s="15">
        <v>90.774133333333339</v>
      </c>
      <c r="AA45" s="15">
        <v>194.68652379222661</v>
      </c>
      <c r="AB45" s="15">
        <v>131.92858550686552</v>
      </c>
      <c r="AC45" s="15">
        <v>328.54762709261252</v>
      </c>
      <c r="AD45" s="15">
        <v>153.59391399207672</v>
      </c>
      <c r="AE45" s="15">
        <v>10.639125426621158</v>
      </c>
      <c r="AF45" s="15">
        <v>84.339504492240664</v>
      </c>
      <c r="AG45" s="15">
        <v>42.303946500000009</v>
      </c>
      <c r="AI45" s="15">
        <v>75.70253540701151</v>
      </c>
      <c r="AJ45" s="15">
        <v>915.27854849268931</v>
      </c>
      <c r="AK45" s="15">
        <v>233.33695503054861</v>
      </c>
      <c r="AL45" s="15">
        <v>15916.011526814495</v>
      </c>
      <c r="AM45" s="15">
        <v>111.84762213466352</v>
      </c>
      <c r="AN45" s="15">
        <v>103.23458141170954</v>
      </c>
      <c r="AO45" s="15">
        <v>62.674008271297524</v>
      </c>
      <c r="AP45" s="15">
        <v>6.6300399427839452</v>
      </c>
      <c r="AQ45" s="15">
        <v>670.76324951644108</v>
      </c>
      <c r="AR45" s="15">
        <v>90.732268588226844</v>
      </c>
      <c r="AS45" s="15">
        <v>1411.6768385231105</v>
      </c>
      <c r="AT45" s="15">
        <v>205.05512641394071</v>
      </c>
      <c r="AU45" s="15">
        <v>202.93329420000001</v>
      </c>
      <c r="AV45" s="15">
        <v>14.990227187144638</v>
      </c>
      <c r="AW45" s="15">
        <v>1420.807751239297</v>
      </c>
      <c r="AX45" s="15">
        <v>47.166338000000003</v>
      </c>
      <c r="AY45" s="15">
        <v>195.16399838557783</v>
      </c>
      <c r="AZ45" s="15">
        <v>256.62852542529464</v>
      </c>
      <c r="BA45" s="15">
        <v>39.912998751475691</v>
      </c>
      <c r="BB45" s="15">
        <v>28.371937443095341</v>
      </c>
      <c r="BC45" s="15">
        <v>73.572972758553917</v>
      </c>
      <c r="BD45" s="15">
        <v>72.94508851370658</v>
      </c>
      <c r="BE45" s="15">
        <v>211.55829508196723</v>
      </c>
      <c r="BF45" s="15">
        <v>1126.2178583646937</v>
      </c>
      <c r="BG45" s="15">
        <v>301.65866666666665</v>
      </c>
      <c r="BH45" s="15">
        <v>378.67925899019247</v>
      </c>
      <c r="BI45" s="15">
        <v>125.35534787464684</v>
      </c>
      <c r="BJ45" s="15">
        <v>309.75048379665185</v>
      </c>
      <c r="BK45" s="15">
        <v>468.26252511913646</v>
      </c>
      <c r="BL45" s="15">
        <v>45.472373655290099</v>
      </c>
      <c r="BM45" s="15">
        <v>227.62057061230604</v>
      </c>
      <c r="BN45" s="15">
        <v>156.61064378538282</v>
      </c>
      <c r="BP45" s="15">
        <v>221.33382963095968</v>
      </c>
      <c r="BQ45" s="15">
        <v>1165.5466533653396</v>
      </c>
      <c r="BR45" s="15">
        <v>41.47922057204844</v>
      </c>
      <c r="BS45" s="15">
        <v>4324.1936114095924</v>
      </c>
      <c r="BT45" s="15">
        <v>122.14662914151509</v>
      </c>
      <c r="BU45" s="15">
        <v>82.179903071992513</v>
      </c>
      <c r="BV45" s="15">
        <v>248.94066186107469</v>
      </c>
      <c r="BW45" s="15">
        <v>22.514544192997437</v>
      </c>
      <c r="BX45" s="15">
        <v>202.50883301096064</v>
      </c>
      <c r="BY45" s="15">
        <v>102.80139098013909</v>
      </c>
      <c r="BZ45" s="15">
        <v>1326.1623875637072</v>
      </c>
      <c r="CA45" s="15">
        <v>213.33027162947116</v>
      </c>
      <c r="CB45" s="15">
        <v>182.47043780000001</v>
      </c>
      <c r="CC45" s="15">
        <v>28.674218876915578</v>
      </c>
      <c r="CD45" s="15">
        <v>555.42884182063995</v>
      </c>
      <c r="CE45" s="15">
        <v>67.502985074626864</v>
      </c>
      <c r="CF45" s="15">
        <v>160.57930848916996</v>
      </c>
      <c r="CG45" s="15">
        <v>389.78712172203097</v>
      </c>
      <c r="CH45" s="15">
        <v>84.746407360406067</v>
      </c>
      <c r="CI45" s="15">
        <v>162.09080555833484</v>
      </c>
      <c r="CJ45" s="15">
        <v>40.536313750806976</v>
      </c>
      <c r="CK45" s="15">
        <v>119.82562059112421</v>
      </c>
      <c r="CL45" s="15">
        <v>254.1639344262295</v>
      </c>
      <c r="CM45" s="15">
        <v>214.3569962367431</v>
      </c>
      <c r="CN45" s="15">
        <v>18.336000000000002</v>
      </c>
      <c r="CO45" s="15">
        <v>287.68107519070105</v>
      </c>
      <c r="CP45" s="15">
        <v>153.95793640365284</v>
      </c>
      <c r="CQ45" s="15">
        <v>125.72781446782369</v>
      </c>
      <c r="CR45" s="15">
        <v>264.96787429905652</v>
      </c>
      <c r="CS45" s="15">
        <v>65.03284982935152</v>
      </c>
      <c r="CT45" s="15">
        <v>57.817587802885932</v>
      </c>
      <c r="CU45" s="15">
        <v>102.76030800464036</v>
      </c>
      <c r="CV45" s="37"/>
      <c r="CW45" s="15">
        <v>40.125980000000006</v>
      </c>
      <c r="CX45" s="15">
        <v>692.60587799999996</v>
      </c>
      <c r="CY45" s="15">
        <v>103.423213</v>
      </c>
      <c r="CZ45" s="15">
        <v>2958.7234790000002</v>
      </c>
      <c r="DA45" s="15">
        <v>16.020578</v>
      </c>
      <c r="DB45" s="15">
        <v>49.427890252481831</v>
      </c>
      <c r="DC45" s="15">
        <v>4.8340420000000002</v>
      </c>
      <c r="DD45" s="15">
        <v>1.7872179999999998</v>
      </c>
      <c r="DE45" s="15">
        <v>435.70145100000002</v>
      </c>
      <c r="DF45" s="15">
        <v>16.018857101885711</v>
      </c>
      <c r="DG45" s="15">
        <v>130.90795369999998</v>
      </c>
      <c r="DH45" s="15">
        <v>65.628499999999988</v>
      </c>
      <c r="DI45" s="15">
        <v>33.645789000000001</v>
      </c>
      <c r="DJ45" s="15">
        <v>2.431044</v>
      </c>
      <c r="DK45" s="15">
        <v>964.97737719693555</v>
      </c>
      <c r="DL45" s="15">
        <v>3.3863630000000002</v>
      </c>
      <c r="DM45" s="15">
        <v>124.56425800000001</v>
      </c>
      <c r="DN45" s="15">
        <v>195.83016799999996</v>
      </c>
      <c r="DO45" s="15">
        <v>13.16255</v>
      </c>
      <c r="DP45" s="15">
        <v>1.7861990000000001</v>
      </c>
      <c r="DQ45" s="15">
        <v>20.026479000000002</v>
      </c>
      <c r="DR45" s="15">
        <v>30.940843999999998</v>
      </c>
      <c r="DS45" s="15">
        <v>112.43068852459017</v>
      </c>
      <c r="DT45" s="15">
        <v>197.91288900000001</v>
      </c>
      <c r="DU45" s="15">
        <v>46.760067000000006</v>
      </c>
      <c r="DV45" s="15">
        <v>607.79438899999991</v>
      </c>
      <c r="DW45" s="15">
        <v>100.62108000000001</v>
      </c>
      <c r="DX45" s="15">
        <v>166.74900100000002</v>
      </c>
      <c r="DY45" s="15">
        <v>188.03867103021952</v>
      </c>
      <c r="DZ45" s="15">
        <v>27.2441313993174</v>
      </c>
      <c r="EA45" s="15">
        <v>120.57458500000003</v>
      </c>
      <c r="EB45" s="15">
        <v>9.4590540000000001</v>
      </c>
    </row>
    <row r="46" spans="1:132">
      <c r="A46" s="12" t="s">
        <v>151</v>
      </c>
      <c r="B46" s="15">
        <v>33.469977587490689</v>
      </c>
      <c r="C46" s="15">
        <v>520.75623750886473</v>
      </c>
      <c r="D46" s="15">
        <v>96.468531942387088</v>
      </c>
      <c r="E46" s="15">
        <v>4065.7216697199692</v>
      </c>
      <c r="F46" s="15">
        <v>76.891224357957682</v>
      </c>
      <c r="G46" s="15">
        <v>55.020864993633715</v>
      </c>
      <c r="H46" s="15">
        <v>22.947021167969208</v>
      </c>
      <c r="I46" s="15">
        <v>2.9121391015588971</v>
      </c>
      <c r="J46" s="15">
        <v>200.40686274509807</v>
      </c>
      <c r="K46" s="15">
        <v>27.197092838196287</v>
      </c>
      <c r="L46" s="15">
        <v>656.37589208689519</v>
      </c>
      <c r="M46" s="15">
        <v>141.11815129012905</v>
      </c>
      <c r="N46" s="15">
        <v>121.32513889999997</v>
      </c>
      <c r="O46" s="15">
        <v>5.9129344376970554</v>
      </c>
      <c r="P46" s="15">
        <v>1169.0046615867323</v>
      </c>
      <c r="Q46" s="15">
        <v>15.643961000000003</v>
      </c>
      <c r="R46" s="15">
        <v>208.962356359794</v>
      </c>
      <c r="S46" s="15">
        <v>172.09319355584674</v>
      </c>
      <c r="T46" s="15">
        <v>37.666941999999999</v>
      </c>
      <c r="U46" s="15">
        <v>7.0554477508555324</v>
      </c>
      <c r="V46" s="15">
        <v>25.077935808684707</v>
      </c>
      <c r="W46" s="15">
        <v>36.959241814159292</v>
      </c>
      <c r="X46" s="15">
        <v>170.90928410147433</v>
      </c>
      <c r="Y46" s="15">
        <v>235.06653458213253</v>
      </c>
      <c r="Z46" s="15">
        <v>91.559733333333327</v>
      </c>
      <c r="AA46" s="15">
        <v>199.86047202018702</v>
      </c>
      <c r="AB46" s="15">
        <v>132.84941344285679</v>
      </c>
      <c r="AC46" s="15">
        <v>320.88062883026913</v>
      </c>
      <c r="AD46" s="15">
        <v>153.8087997917209</v>
      </c>
      <c r="AE46" s="15">
        <v>9.6706707897240722</v>
      </c>
      <c r="AF46" s="15">
        <v>86.921589980942002</v>
      </c>
      <c r="AG46" s="15">
        <v>44.362233000000018</v>
      </c>
      <c r="AI46" s="15">
        <v>79.721646960989588</v>
      </c>
      <c r="AJ46" s="15">
        <v>943.11875443233839</v>
      </c>
      <c r="AK46" s="15">
        <v>234.44946578839549</v>
      </c>
      <c r="AL46" s="15">
        <v>16511.730895053654</v>
      </c>
      <c r="AM46" s="15">
        <v>117.00805149490738</v>
      </c>
      <c r="AN46" s="15">
        <v>107.43816486630796</v>
      </c>
      <c r="AO46" s="15">
        <v>65.246138399507799</v>
      </c>
      <c r="AP46" s="15">
        <v>5.9538515655382342</v>
      </c>
      <c r="AQ46" s="15">
        <v>680.97974716202282</v>
      </c>
      <c r="AR46" s="15">
        <v>92.031108753315635</v>
      </c>
      <c r="AS46" s="15">
        <v>1386.373664810603</v>
      </c>
      <c r="AT46" s="15">
        <v>210.55761101110113</v>
      </c>
      <c r="AU46" s="15">
        <v>209.60159149999998</v>
      </c>
      <c r="AV46" s="15">
        <v>14.91057769782743</v>
      </c>
      <c r="AW46" s="15">
        <v>1419.2528014343343</v>
      </c>
      <c r="AX46" s="15">
        <v>47.961640000000003</v>
      </c>
      <c r="AY46" s="15">
        <v>198.19786025624094</v>
      </c>
      <c r="AZ46" s="15">
        <v>261.74362136745543</v>
      </c>
      <c r="BA46" s="15">
        <v>38.90073847727357</v>
      </c>
      <c r="BB46" s="15">
        <v>28.788877248697418</v>
      </c>
      <c r="BC46" s="15">
        <v>76.490355986784138</v>
      </c>
      <c r="BD46" s="15">
        <v>74.794857929203545</v>
      </c>
      <c r="BE46" s="15">
        <v>218.69810067738081</v>
      </c>
      <c r="BF46" s="15">
        <v>1171.2997478386167</v>
      </c>
      <c r="BG46" s="15">
        <v>313.67600000000004</v>
      </c>
      <c r="BH46" s="15">
        <v>404.94507941220127</v>
      </c>
      <c r="BI46" s="15">
        <v>126.95777280440718</v>
      </c>
      <c r="BJ46" s="15">
        <v>303.77395861088905</v>
      </c>
      <c r="BK46" s="15">
        <v>491.95692342024034</v>
      </c>
      <c r="BL46" s="15">
        <v>45.317523944814461</v>
      </c>
      <c r="BM46" s="15">
        <v>232.92633806561398</v>
      </c>
      <c r="BN46" s="15">
        <v>161.04254623853205</v>
      </c>
      <c r="BP46" s="15">
        <v>227.68651296131046</v>
      </c>
      <c r="BQ46" s="15">
        <v>1250.14054541938</v>
      </c>
      <c r="BR46" s="15">
        <v>44.346407072394342</v>
      </c>
      <c r="BS46" s="15">
        <v>4461.8705836168538</v>
      </c>
      <c r="BT46" s="15">
        <v>127.00405862806612</v>
      </c>
      <c r="BU46" s="15">
        <v>84.092537068221958</v>
      </c>
      <c r="BV46" s="15">
        <v>259.9377528178141</v>
      </c>
      <c r="BW46" s="15">
        <v>20.573517203210038</v>
      </c>
      <c r="BX46" s="15">
        <v>210.51289989680086</v>
      </c>
      <c r="BY46" s="15">
        <v>102.63727674624225</v>
      </c>
      <c r="BZ46" s="15">
        <v>1346.5609442396678</v>
      </c>
      <c r="CA46" s="15">
        <v>215.14109758475848</v>
      </c>
      <c r="CB46" s="15">
        <v>193.60081789999998</v>
      </c>
      <c r="CC46" s="15">
        <v>28.556889262867625</v>
      </c>
      <c r="CD46" s="15">
        <v>561.95114298520843</v>
      </c>
      <c r="CE46" s="15">
        <v>68.442122719734655</v>
      </c>
      <c r="CF46" s="15">
        <v>165.76383568881258</v>
      </c>
      <c r="CG46" s="15">
        <v>385.68090135923325</v>
      </c>
      <c r="CH46" s="15">
        <v>89.258088347296265</v>
      </c>
      <c r="CI46" s="15">
        <v>165.91786886647202</v>
      </c>
      <c r="CJ46" s="15">
        <v>41.725928256765258</v>
      </c>
      <c r="CK46" s="15">
        <v>119.93269911504424</v>
      </c>
      <c r="CL46" s="15">
        <v>252.70766370035864</v>
      </c>
      <c r="CM46" s="15">
        <v>221.94218299711815</v>
      </c>
      <c r="CN46" s="15">
        <v>24.869333333333334</v>
      </c>
      <c r="CO46" s="15">
        <v>302.71485824550984</v>
      </c>
      <c r="CP46" s="15">
        <v>158.85656197994803</v>
      </c>
      <c r="CQ46" s="15">
        <v>120.51582437753501</v>
      </c>
      <c r="CR46" s="15">
        <v>265.31147766578641</v>
      </c>
      <c r="CS46" s="15">
        <v>68.421503330161741</v>
      </c>
      <c r="CT46" s="15">
        <v>58.419275796351755</v>
      </c>
      <c r="CU46" s="15">
        <v>104.32721857798165</v>
      </c>
      <c r="CV46" s="37"/>
      <c r="CW46" s="15">
        <v>42.596435</v>
      </c>
      <c r="CX46" s="15">
        <v>720.96030699999994</v>
      </c>
      <c r="CY46" s="15">
        <v>105.347522</v>
      </c>
      <c r="CZ46" s="15">
        <v>3200.632795</v>
      </c>
      <c r="DA46" s="15">
        <v>16.330554000000003</v>
      </c>
      <c r="DB46" s="15">
        <v>52.432373598389937</v>
      </c>
      <c r="DC46" s="15">
        <v>4.9852220000000003</v>
      </c>
      <c r="DD46" s="15">
        <v>1.9902210000000002</v>
      </c>
      <c r="DE46" s="15">
        <v>440.43516699999998</v>
      </c>
      <c r="DF46" s="15">
        <v>15.53315649867374</v>
      </c>
      <c r="DG46" s="15">
        <v>125.37860746100002</v>
      </c>
      <c r="DH46" s="15">
        <v>61.786548000000003</v>
      </c>
      <c r="DI46" s="15">
        <v>35.094351000000003</v>
      </c>
      <c r="DJ46" s="15">
        <v>2.5353059999999998</v>
      </c>
      <c r="DK46" s="15">
        <v>995.0983415508739</v>
      </c>
      <c r="DL46" s="15">
        <v>3.92374</v>
      </c>
      <c r="DM46" s="15">
        <v>114.222078</v>
      </c>
      <c r="DN46" s="15">
        <v>190.95297100000002</v>
      </c>
      <c r="DO46" s="15">
        <v>12.333373</v>
      </c>
      <c r="DP46" s="15">
        <v>1.8205049999999998</v>
      </c>
      <c r="DQ46" s="15">
        <v>20.003602999999998</v>
      </c>
      <c r="DR46" s="15">
        <v>31.953998000000002</v>
      </c>
      <c r="DS46" s="15">
        <v>108.68322486385973</v>
      </c>
      <c r="DT46" s="15">
        <v>197.63620099999997</v>
      </c>
      <c r="DU46" s="15">
        <v>40.294733999999998</v>
      </c>
      <c r="DV46" s="15">
        <v>598.56834200000003</v>
      </c>
      <c r="DW46" s="15">
        <v>102.413872</v>
      </c>
      <c r="DX46" s="15">
        <v>169.91050300000001</v>
      </c>
      <c r="DY46" s="15">
        <v>197.27425521627552</v>
      </c>
      <c r="DZ46" s="15">
        <v>29.333208848715504</v>
      </c>
      <c r="EA46" s="15">
        <v>134.22016000000002</v>
      </c>
      <c r="EB46" s="15">
        <v>10.263568000000001</v>
      </c>
    </row>
    <row r="47" spans="1:132">
      <c r="A47" s="12" t="s">
        <v>152</v>
      </c>
      <c r="B47" s="15">
        <v>35.588262486486485</v>
      </c>
      <c r="C47" s="15">
        <v>413.95484065851082</v>
      </c>
      <c r="D47" s="15">
        <v>89.394999148549701</v>
      </c>
      <c r="E47" s="15">
        <v>4070.0743558706558</v>
      </c>
      <c r="F47" s="15">
        <v>66.76492501457426</v>
      </c>
      <c r="G47" s="15">
        <v>56.106239182395129</v>
      </c>
      <c r="H47" s="15">
        <v>23.253422907939104</v>
      </c>
      <c r="I47" s="15">
        <v>3.298150484524736</v>
      </c>
      <c r="J47" s="15">
        <v>204.74709677419352</v>
      </c>
      <c r="K47" s="15">
        <v>27.092245117362484</v>
      </c>
      <c r="L47" s="15">
        <v>664.59033798789198</v>
      </c>
      <c r="M47" s="15">
        <v>129.29694917104456</v>
      </c>
      <c r="N47" s="15">
        <v>118.91441860000002</v>
      </c>
      <c r="O47" s="15">
        <v>5.7251877142829999</v>
      </c>
      <c r="P47" s="15">
        <v>1131.8638319412805</v>
      </c>
      <c r="Q47" s="15">
        <v>15.745723500000004</v>
      </c>
      <c r="R47" s="15">
        <v>180.83027780902032</v>
      </c>
      <c r="S47" s="15">
        <v>163.25801273570761</v>
      </c>
      <c r="T47" s="15">
        <v>37.151287999999987</v>
      </c>
      <c r="U47" s="15">
        <v>6.7915860138147215</v>
      </c>
      <c r="V47" s="15">
        <v>25.358678250077567</v>
      </c>
      <c r="W47" s="15">
        <v>36.937820184972082</v>
      </c>
      <c r="X47" s="15">
        <v>170.73210785612119</v>
      </c>
      <c r="Y47" s="15">
        <v>199.83168780193236</v>
      </c>
      <c r="Z47" s="15">
        <v>91.811733333333351</v>
      </c>
      <c r="AA47" s="15">
        <v>190.62442994457308</v>
      </c>
      <c r="AB47" s="15">
        <v>118.10519489876793</v>
      </c>
      <c r="AC47" s="15">
        <v>301.42345339565588</v>
      </c>
      <c r="AD47" s="15">
        <v>138.17794520772804</v>
      </c>
      <c r="AE47" s="15">
        <v>8.0594565722248017</v>
      </c>
      <c r="AF47" s="15">
        <v>89.754457601742203</v>
      </c>
      <c r="AG47" s="15">
        <v>46.420519500000012</v>
      </c>
      <c r="AI47" s="15">
        <v>81.535322016988118</v>
      </c>
      <c r="AJ47" s="15">
        <v>809.65413079595226</v>
      </c>
      <c r="AK47" s="15">
        <v>233.39850286654939</v>
      </c>
      <c r="AL47" s="15">
        <v>16404.841463222925</v>
      </c>
      <c r="AM47" s="15">
        <v>101.73772077618403</v>
      </c>
      <c r="AN47" s="15">
        <v>108.05208934311383</v>
      </c>
      <c r="AO47" s="15">
        <v>65.547028255849597</v>
      </c>
      <c r="AP47" s="15">
        <v>7.5469743689635731</v>
      </c>
      <c r="AQ47" s="15">
        <v>669.57483870967735</v>
      </c>
      <c r="AR47" s="15">
        <v>90.406694140834986</v>
      </c>
      <c r="AS47" s="15">
        <v>1366.0702290773022</v>
      </c>
      <c r="AT47" s="15">
        <v>201.2291088217234</v>
      </c>
      <c r="AU47" s="15">
        <v>203.8611181</v>
      </c>
      <c r="AV47" s="15">
        <v>14.882379646719153</v>
      </c>
      <c r="AW47" s="15">
        <v>1359.9030625158189</v>
      </c>
      <c r="AX47" s="15">
        <v>48.552030999999999</v>
      </c>
      <c r="AY47" s="15">
        <v>174.91148352266333</v>
      </c>
      <c r="AZ47" s="15">
        <v>258.69503095729476</v>
      </c>
      <c r="BA47" s="15">
        <v>37.799455560538021</v>
      </c>
      <c r="BB47" s="15">
        <v>27.669863905356046</v>
      </c>
      <c r="BC47" s="15">
        <v>77.925615234874343</v>
      </c>
      <c r="BD47" s="15">
        <v>75.644927108127689</v>
      </c>
      <c r="BE47" s="15">
        <v>224.03453938655505</v>
      </c>
      <c r="BF47" s="15">
        <v>1063.0463919082126</v>
      </c>
      <c r="BG47" s="15">
        <v>316.05333333333334</v>
      </c>
      <c r="BH47" s="15">
        <v>388.02848523117939</v>
      </c>
      <c r="BI47" s="15">
        <v>114.82325815980981</v>
      </c>
      <c r="BJ47" s="15">
        <v>289.62939235633769</v>
      </c>
      <c r="BK47" s="15">
        <v>471.24825922095835</v>
      </c>
      <c r="BL47" s="15">
        <v>43.079335646539711</v>
      </c>
      <c r="BM47" s="15">
        <v>237.45462291506735</v>
      </c>
      <c r="BN47" s="15">
        <v>161.96130534334662</v>
      </c>
      <c r="BP47" s="15">
        <v>242.21249049850164</v>
      </c>
      <c r="BQ47" s="15">
        <v>1044.316820218497</v>
      </c>
      <c r="BR47" s="15">
        <v>42.427544417324178</v>
      </c>
      <c r="BS47" s="15">
        <v>4401.0065552638607</v>
      </c>
      <c r="BT47" s="15">
        <v>115.96815377617764</v>
      </c>
      <c r="BU47" s="15">
        <v>85.212890464023744</v>
      </c>
      <c r="BV47" s="15">
        <v>264.61885026054972</v>
      </c>
      <c r="BW47" s="15">
        <v>25.249912758703996</v>
      </c>
      <c r="BX47" s="15">
        <v>219.50580645161287</v>
      </c>
      <c r="BY47" s="15">
        <v>105.28235083318401</v>
      </c>
      <c r="BZ47" s="15">
        <v>1349.1246843722429</v>
      </c>
      <c r="CA47" s="15">
        <v>209.96287268881758</v>
      </c>
      <c r="CB47" s="15">
        <v>188.59260810000001</v>
      </c>
      <c r="CC47" s="15">
        <v>28.359074202463599</v>
      </c>
      <c r="CD47" s="15">
        <v>543.65418037627614</v>
      </c>
      <c r="CE47" s="15">
        <v>69.381260364842447</v>
      </c>
      <c r="CF47" s="15">
        <v>140.21999775053422</v>
      </c>
      <c r="CG47" s="15">
        <v>368.34306444879547</v>
      </c>
      <c r="CH47" s="15">
        <v>93.748254633155625</v>
      </c>
      <c r="CI47" s="15">
        <v>165.04939159921807</v>
      </c>
      <c r="CJ47" s="15">
        <v>43.32252559726961</v>
      </c>
      <c r="CK47" s="15">
        <v>116.65617141882964</v>
      </c>
      <c r="CL47" s="15">
        <v>257.60316787625152</v>
      </c>
      <c r="CM47" s="15">
        <v>193.24637681159419</v>
      </c>
      <c r="CN47" s="15">
        <v>31.402666666666665</v>
      </c>
      <c r="CO47" s="15">
        <v>288.49926331298667</v>
      </c>
      <c r="CP47" s="15">
        <v>145.50788961740759</v>
      </c>
      <c r="CQ47" s="15">
        <v>114.42117129502336</v>
      </c>
      <c r="CR47" s="15">
        <v>247.01097486909276</v>
      </c>
      <c r="CS47" s="15">
        <v>70.666511843938693</v>
      </c>
      <c r="CT47" s="15">
        <v>59.012930447801821</v>
      </c>
      <c r="CU47" s="15">
        <v>103.87993291054741</v>
      </c>
      <c r="CV47" s="37"/>
      <c r="CW47" s="15">
        <v>40.798844000000003</v>
      </c>
      <c r="CX47" s="15">
        <v>609.45932900000003</v>
      </c>
      <c r="CY47" s="15">
        <v>99.524426999999989</v>
      </c>
      <c r="CZ47" s="15">
        <v>3360.6400720000001</v>
      </c>
      <c r="DA47" s="15">
        <v>17.984052999999999</v>
      </c>
      <c r="DB47" s="15">
        <v>54.58196653754225</v>
      </c>
      <c r="DC47" s="15">
        <v>5.7342930000000001</v>
      </c>
      <c r="DD47" s="15">
        <v>1.8021159999999996</v>
      </c>
      <c r="DE47" s="15">
        <v>399.38000499999998</v>
      </c>
      <c r="DF47" s="15">
        <v>15.346353700053756</v>
      </c>
      <c r="DG47" s="15">
        <v>115.92723982800001</v>
      </c>
      <c r="DH47" s="15">
        <v>61.938653999999985</v>
      </c>
      <c r="DI47" s="15">
        <v>33.988266000000003</v>
      </c>
      <c r="DJ47" s="15">
        <v>2.5802270000000003</v>
      </c>
      <c r="DK47" s="15">
        <v>956.98371720239595</v>
      </c>
      <c r="DL47" s="15">
        <v>4.0824160000000003</v>
      </c>
      <c r="DM47" s="15">
        <v>102.975081</v>
      </c>
      <c r="DN47" s="15">
        <v>180.93613699999997</v>
      </c>
      <c r="DO47" s="15">
        <v>12.524887999999997</v>
      </c>
      <c r="DP47" s="15">
        <v>1.905662</v>
      </c>
      <c r="DQ47" s="15">
        <v>20.471370000000004</v>
      </c>
      <c r="DR47" s="15">
        <v>32.566049000000007</v>
      </c>
      <c r="DS47" s="15">
        <v>111.84775123165758</v>
      </c>
      <c r="DT47" s="15">
        <v>185.21551199999996</v>
      </c>
      <c r="DU47" s="15">
        <v>41.525427000000001</v>
      </c>
      <c r="DV47" s="15">
        <v>553.65136699999994</v>
      </c>
      <c r="DW47" s="15">
        <v>94.440298000000013</v>
      </c>
      <c r="DX47" s="15">
        <v>155.02017699999999</v>
      </c>
      <c r="DY47" s="15">
        <v>187.63483527847544</v>
      </c>
      <c r="DZ47" s="15">
        <v>25.932233163028325</v>
      </c>
      <c r="EA47" s="15">
        <v>137.67133000000001</v>
      </c>
      <c r="EB47" s="15">
        <v>9.5982890000000012</v>
      </c>
    </row>
    <row r="48" spans="1:132">
      <c r="A48" s="12" t="s">
        <v>153</v>
      </c>
      <c r="B48" s="15">
        <v>37.142706481178394</v>
      </c>
      <c r="C48" s="15">
        <v>429.41452170572416</v>
      </c>
      <c r="D48" s="15">
        <v>92.529664659145524</v>
      </c>
      <c r="E48" s="15">
        <v>4116.7595786620668</v>
      </c>
      <c r="F48" s="15">
        <v>68.650505323117855</v>
      </c>
      <c r="G48" s="15">
        <v>55.876369642281666</v>
      </c>
      <c r="H48" s="15">
        <v>24.83486168229074</v>
      </c>
      <c r="I48" s="15">
        <v>3.0340711462450587</v>
      </c>
      <c r="J48" s="15">
        <v>207.57399045284475</v>
      </c>
      <c r="K48" s="15">
        <v>25.798942888043818</v>
      </c>
      <c r="L48" s="15">
        <v>681.00082923740331</v>
      </c>
      <c r="M48" s="15">
        <v>140.34342950344328</v>
      </c>
      <c r="N48" s="15">
        <v>121.48209920000001</v>
      </c>
      <c r="O48" s="15">
        <v>6.0275555903079816</v>
      </c>
      <c r="P48" s="15">
        <v>1175.299104477612</v>
      </c>
      <c r="Q48" s="15">
        <v>15.847486000000002</v>
      </c>
      <c r="R48" s="15">
        <v>191.24370922646787</v>
      </c>
      <c r="S48" s="15">
        <v>164.20666608549098</v>
      </c>
      <c r="T48" s="15">
        <v>36.635633999999996</v>
      </c>
      <c r="U48" s="15">
        <v>6.8884562874137156</v>
      </c>
      <c r="V48" s="15">
        <v>24.87479331574318</v>
      </c>
      <c r="W48" s="15">
        <v>39.373670440571594</v>
      </c>
      <c r="X48" s="15">
        <v>166.2408038758299</v>
      </c>
      <c r="Y48" s="15">
        <v>182.00982436882549</v>
      </c>
      <c r="Z48" s="15">
        <v>93.676533333333325</v>
      </c>
      <c r="AA48" s="15">
        <v>193.63533488931327</v>
      </c>
      <c r="AB48" s="15">
        <v>106.84714090585543</v>
      </c>
      <c r="AC48" s="15">
        <v>310.74371692205381</v>
      </c>
      <c r="AD48" s="15">
        <v>146.97237990516118</v>
      </c>
      <c r="AE48" s="15">
        <v>7.286195833333335</v>
      </c>
      <c r="AF48" s="15">
        <v>90.055547991831176</v>
      </c>
      <c r="AG48" s="15">
        <v>48.478805999999985</v>
      </c>
      <c r="AI48" s="15">
        <v>87.0846604663748</v>
      </c>
      <c r="AJ48" s="15">
        <v>827.19631194775263</v>
      </c>
      <c r="AK48" s="15">
        <v>233.35577939887466</v>
      </c>
      <c r="AL48" s="15">
        <v>16789.792410989281</v>
      </c>
      <c r="AM48" s="15">
        <v>105.01868314351304</v>
      </c>
      <c r="AN48" s="15">
        <v>105.74077505639704</v>
      </c>
      <c r="AO48" s="15">
        <v>66.494712755855815</v>
      </c>
      <c r="AP48" s="15">
        <v>9.5790700263504629</v>
      </c>
      <c r="AQ48" s="15">
        <v>711.81486259837436</v>
      </c>
      <c r="AR48" s="15">
        <v>89.755248927188362</v>
      </c>
      <c r="AS48" s="15">
        <v>1371.0043572656275</v>
      </c>
      <c r="AT48" s="15">
        <v>221.05407712939467</v>
      </c>
      <c r="AU48" s="15">
        <v>207.6094075</v>
      </c>
      <c r="AV48" s="15">
        <v>15.660098941971048</v>
      </c>
      <c r="AW48" s="15">
        <v>1382.3310874200426</v>
      </c>
      <c r="AX48" s="15">
        <v>49.730509999999995</v>
      </c>
      <c r="AY48" s="15">
        <v>182.54822926374649</v>
      </c>
      <c r="AZ48" s="15">
        <v>264.46836951152187</v>
      </c>
      <c r="BA48" s="15">
        <v>37.04177862779941</v>
      </c>
      <c r="BB48" s="15">
        <v>29.795671506258298</v>
      </c>
      <c r="BC48" s="15">
        <v>76.528700155379653</v>
      </c>
      <c r="BD48" s="15">
        <v>82.690923333078914</v>
      </c>
      <c r="BE48" s="15">
        <v>218.90594960395785</v>
      </c>
      <c r="BF48" s="15">
        <v>1001.0413007683865</v>
      </c>
      <c r="BG48" s="15">
        <v>331.94799999999998</v>
      </c>
      <c r="BH48" s="15">
        <v>409.88188697927728</v>
      </c>
      <c r="BI48" s="15">
        <v>108.1068481028081</v>
      </c>
      <c r="BJ48" s="15">
        <v>295.98631161849875</v>
      </c>
      <c r="BK48" s="15">
        <v>494.81531853480863</v>
      </c>
      <c r="BL48" s="15">
        <v>40.510566000000004</v>
      </c>
      <c r="BM48" s="15">
        <v>245.18992856841388</v>
      </c>
      <c r="BN48" s="15">
        <v>168.50027217678453</v>
      </c>
      <c r="BP48" s="15">
        <v>280.97471353188939</v>
      </c>
      <c r="BQ48" s="15">
        <v>1101.4877705211934</v>
      </c>
      <c r="BR48" s="15">
        <v>44.21532784799389</v>
      </c>
      <c r="BS48" s="15">
        <v>4421.916040409018</v>
      </c>
      <c r="BT48" s="15">
        <v>113.46634703616799</v>
      </c>
      <c r="BU48" s="15">
        <v>83.437077022236537</v>
      </c>
      <c r="BV48" s="15">
        <v>275.62402615647909</v>
      </c>
      <c r="BW48" s="15">
        <v>26.063768115942032</v>
      </c>
      <c r="BX48" s="15">
        <v>228.21506902335179</v>
      </c>
      <c r="BY48" s="15">
        <v>100.59069183267627</v>
      </c>
      <c r="BZ48" s="15">
        <v>1380.1272200946842</v>
      </c>
      <c r="CA48" s="15">
        <v>229.76690076114534</v>
      </c>
      <c r="CB48" s="15">
        <v>190.05439529999995</v>
      </c>
      <c r="CC48" s="15">
        <v>30.839313465805237</v>
      </c>
      <c r="CD48" s="15">
        <v>537.28886993603396</v>
      </c>
      <c r="CE48" s="15">
        <v>70.320398009950253</v>
      </c>
      <c r="CF48" s="15">
        <v>146.91053122087607</v>
      </c>
      <c r="CG48" s="15">
        <v>377.47822043995006</v>
      </c>
      <c r="CH48" s="15">
        <v>98.213487309644677</v>
      </c>
      <c r="CI48" s="15">
        <v>168.15077190402994</v>
      </c>
      <c r="CJ48" s="15">
        <v>42.993843447669299</v>
      </c>
      <c r="CK48" s="15">
        <v>117.19155747784421</v>
      </c>
      <c r="CL48" s="15">
        <v>250.85027299992308</v>
      </c>
      <c r="CM48" s="15">
        <v>186.78059824368825</v>
      </c>
      <c r="CN48" s="15">
        <v>37.936</v>
      </c>
      <c r="CO48" s="15">
        <v>297.97156800339491</v>
      </c>
      <c r="CP48" s="15">
        <v>133.7384010619401</v>
      </c>
      <c r="CQ48" s="15">
        <v>122.30870902491061</v>
      </c>
      <c r="CR48" s="15">
        <v>249.3447976084118</v>
      </c>
      <c r="CS48" s="15">
        <v>65.507500000000007</v>
      </c>
      <c r="CT48" s="15">
        <v>59.630769230769225</v>
      </c>
      <c r="CU48" s="15">
        <v>106.47235134534132</v>
      </c>
      <c r="CV48" s="37"/>
      <c r="CW48" s="15">
        <v>31.547273000000001</v>
      </c>
      <c r="CX48" s="15">
        <v>620.46612200000004</v>
      </c>
      <c r="CY48" s="15">
        <v>98.419770999999997</v>
      </c>
      <c r="CZ48" s="15">
        <v>3452.2978169999997</v>
      </c>
      <c r="DA48" s="15">
        <v>18.410746</v>
      </c>
      <c r="DB48" s="15">
        <v>57.435264260393154</v>
      </c>
      <c r="DC48" s="15">
        <v>7.3607930000000001</v>
      </c>
      <c r="DD48" s="15">
        <v>1.8965909999999999</v>
      </c>
      <c r="DE48" s="15">
        <v>447.21828099999999</v>
      </c>
      <c r="DF48" s="15">
        <v>14.186582004675017</v>
      </c>
      <c r="DG48" s="15">
        <v>117.72276666</v>
      </c>
      <c r="DH48" s="15">
        <v>64.019487999999996</v>
      </c>
      <c r="DI48" s="15">
        <v>34.421166999999997</v>
      </c>
      <c r="DJ48" s="15">
        <v>2.7586340000000003</v>
      </c>
      <c r="DK48" s="15">
        <v>972.525117270789</v>
      </c>
      <c r="DL48" s="15">
        <v>3.89995</v>
      </c>
      <c r="DM48" s="15">
        <v>101.62083600000001</v>
      </c>
      <c r="DN48" s="15">
        <v>180.69948199999996</v>
      </c>
      <c r="DO48" s="15">
        <v>11.273078</v>
      </c>
      <c r="DP48" s="15">
        <v>2.9851399999999999</v>
      </c>
      <c r="DQ48" s="15">
        <v>20.788833</v>
      </c>
      <c r="DR48" s="15">
        <v>33.252436999999993</v>
      </c>
      <c r="DS48" s="15">
        <v>104.75865781446257</v>
      </c>
      <c r="DT48" s="15">
        <v>181.45272400000002</v>
      </c>
      <c r="DU48" s="15">
        <v>32.022873000000004</v>
      </c>
      <c r="DV48" s="15">
        <v>570.83885499999997</v>
      </c>
      <c r="DW48" s="15">
        <v>90.389961</v>
      </c>
      <c r="DX48" s="15">
        <v>154.51767599999999</v>
      </c>
      <c r="DY48" s="15">
        <v>188.70511992302929</v>
      </c>
      <c r="DZ48" s="15">
        <v>26.979823333333336</v>
      </c>
      <c r="EA48" s="15">
        <v>154.53918999999999</v>
      </c>
      <c r="EB48" s="15">
        <v>9.8175439999999981</v>
      </c>
    </row>
    <row r="49" spans="1:132">
      <c r="A49" s="12" t="s">
        <v>154</v>
      </c>
      <c r="B49" s="15">
        <v>26.901195324735141</v>
      </c>
      <c r="C49" s="15">
        <v>472.63839712246386</v>
      </c>
      <c r="D49" s="15">
        <v>99.220311065027403</v>
      </c>
      <c r="E49" s="15">
        <v>4328.7779359871238</v>
      </c>
      <c r="F49" s="15">
        <v>72.379452743725906</v>
      </c>
      <c r="G49" s="15">
        <v>58.848339436797573</v>
      </c>
      <c r="H49" s="15">
        <v>22.730077931438352</v>
      </c>
      <c r="I49" s="15">
        <v>3.2884921152091744</v>
      </c>
      <c r="J49" s="15">
        <v>207.41991230332735</v>
      </c>
      <c r="K49" s="15">
        <v>26.379220591425057</v>
      </c>
      <c r="L49" s="15">
        <v>682.44573590822063</v>
      </c>
      <c r="M49" s="15">
        <v>149.09146203675806</v>
      </c>
      <c r="N49" s="15">
        <v>127.39061699999999</v>
      </c>
      <c r="O49" s="15">
        <v>6.1832009986776386</v>
      </c>
      <c r="P49" s="15">
        <v>1222.9801486663753</v>
      </c>
      <c r="Q49" s="15">
        <v>16.107982500000006</v>
      </c>
      <c r="R49" s="15">
        <v>211.09867414584392</v>
      </c>
      <c r="S49" s="15">
        <v>171.50274401632046</v>
      </c>
      <c r="T49" s="15">
        <v>33.917125499999997</v>
      </c>
      <c r="U49" s="15">
        <v>6.9694792028623027</v>
      </c>
      <c r="V49" s="15">
        <v>25.784273684210525</v>
      </c>
      <c r="W49" s="15">
        <v>40.804629131604067</v>
      </c>
      <c r="X49" s="15">
        <v>173.47379622239959</v>
      </c>
      <c r="Y49" s="15">
        <v>193.35852684514126</v>
      </c>
      <c r="Z49" s="15">
        <v>96.944533333333325</v>
      </c>
      <c r="AA49" s="15">
        <v>202.1819258382059</v>
      </c>
      <c r="AB49" s="15">
        <v>114.4734287711867</v>
      </c>
      <c r="AC49" s="15">
        <v>319.14384630664887</v>
      </c>
      <c r="AD49" s="15">
        <v>153.07018812038294</v>
      </c>
      <c r="AE49" s="15">
        <v>6.7459305873379103</v>
      </c>
      <c r="AF49" s="15">
        <v>91.516405718175633</v>
      </c>
      <c r="AG49" s="15">
        <v>50.390101499999993</v>
      </c>
      <c r="AI49" s="15">
        <v>66.654343656169971</v>
      </c>
      <c r="AJ49" s="15">
        <v>864.19153599730237</v>
      </c>
      <c r="AK49" s="15">
        <v>243.43439194193454</v>
      </c>
      <c r="AL49" s="15">
        <v>17543.45709775274</v>
      </c>
      <c r="AM49" s="15">
        <v>109.11273975548831</v>
      </c>
      <c r="AN49" s="15">
        <v>110.24413856968474</v>
      </c>
      <c r="AO49" s="15">
        <v>63.388512509122037</v>
      </c>
      <c r="AP49" s="15">
        <v>9.1307477340023446</v>
      </c>
      <c r="AQ49" s="15">
        <v>713.59969048233188</v>
      </c>
      <c r="AR49" s="15">
        <v>93.043702552237733</v>
      </c>
      <c r="AS49" s="15">
        <v>1339.9628540846938</v>
      </c>
      <c r="AT49" s="15">
        <v>223.8741847695089</v>
      </c>
      <c r="AU49" s="15">
        <v>215.08898399999998</v>
      </c>
      <c r="AV49" s="15">
        <v>15.757686119130794</v>
      </c>
      <c r="AW49" s="15">
        <v>1429.5918670747706</v>
      </c>
      <c r="AX49" s="15">
        <v>50.297365999999997</v>
      </c>
      <c r="AY49" s="15">
        <v>197.80086690464046</v>
      </c>
      <c r="AZ49" s="15">
        <v>269.90954802746899</v>
      </c>
      <c r="BA49" s="15">
        <v>41.319595402930553</v>
      </c>
      <c r="BB49" s="15">
        <v>30.03315040960414</v>
      </c>
      <c r="BC49" s="15">
        <v>77.809132563909756</v>
      </c>
      <c r="BD49" s="15">
        <v>83.192592758566846</v>
      </c>
      <c r="BE49" s="15">
        <v>232.17690875232779</v>
      </c>
      <c r="BF49" s="15">
        <v>1073.0600502884188</v>
      </c>
      <c r="BG49" s="15">
        <v>337.548</v>
      </c>
      <c r="BH49" s="15">
        <v>430.97328103027166</v>
      </c>
      <c r="BI49" s="15">
        <v>118.77878917465941</v>
      </c>
      <c r="BJ49" s="15">
        <v>316.83736768920801</v>
      </c>
      <c r="BK49" s="15">
        <v>518.40554311606331</v>
      </c>
      <c r="BL49" s="15">
        <v>38.431254403508774</v>
      </c>
      <c r="BM49" s="15">
        <v>246.94607427637851</v>
      </c>
      <c r="BN49" s="15">
        <v>176.98195295646323</v>
      </c>
      <c r="BP49" s="15">
        <v>247.93681946284613</v>
      </c>
      <c r="BQ49" s="15">
        <v>1231.7793514303378</v>
      </c>
      <c r="BR49" s="15">
        <v>49.381707895126638</v>
      </c>
      <c r="BS49" s="15">
        <v>4725.4017829505365</v>
      </c>
      <c r="BT49" s="15">
        <v>124.756866014856</v>
      </c>
      <c r="BU49" s="15">
        <v>88.212947762764671</v>
      </c>
      <c r="BV49" s="15">
        <v>256.125923465021</v>
      </c>
      <c r="BW49" s="15">
        <v>27.341457057213603</v>
      </c>
      <c r="BX49" s="15">
        <v>229.11258705184423</v>
      </c>
      <c r="BY49" s="15">
        <v>107.66513628804859</v>
      </c>
      <c r="BZ49" s="15">
        <v>1422.8586073296851</v>
      </c>
      <c r="CA49" s="15">
        <v>242.34424088580897</v>
      </c>
      <c r="CB49" s="15">
        <v>198.02821950000001</v>
      </c>
      <c r="CC49" s="15">
        <v>32.79477026466931</v>
      </c>
      <c r="CD49" s="15">
        <v>585.73799737647573</v>
      </c>
      <c r="CE49" s="15">
        <v>71.461691542288563</v>
      </c>
      <c r="CF49" s="15">
        <v>159.83477817440078</v>
      </c>
      <c r="CG49" s="15">
        <v>389.13610895612447</v>
      </c>
      <c r="CH49" s="15">
        <v>104.13346192893403</v>
      </c>
      <c r="CI49" s="15">
        <v>173.58760648676716</v>
      </c>
      <c r="CJ49" s="15">
        <v>45.15857142857142</v>
      </c>
      <c r="CK49" s="15">
        <v>120.5501485642405</v>
      </c>
      <c r="CL49" s="15">
        <v>266.27560521415268</v>
      </c>
      <c r="CM49" s="15">
        <v>196.44253808608192</v>
      </c>
      <c r="CN49" s="15">
        <v>49.557333333333325</v>
      </c>
      <c r="CO49" s="15">
        <v>322.68225890015538</v>
      </c>
      <c r="CP49" s="15">
        <v>142.70986485294017</v>
      </c>
      <c r="CQ49" s="15">
        <v>125.85657935809759</v>
      </c>
      <c r="CR49" s="15">
        <v>257.30497716814466</v>
      </c>
      <c r="CS49" s="15">
        <v>65.232265446224261</v>
      </c>
      <c r="CT49" s="15">
        <v>62.009257998638518</v>
      </c>
      <c r="CU49" s="15">
        <v>110.67700504937163</v>
      </c>
      <c r="CV49" s="37"/>
      <c r="CW49" s="15">
        <v>38.152177000000002</v>
      </c>
      <c r="CX49" s="15">
        <v>665.26531299999999</v>
      </c>
      <c r="CY49" s="15">
        <v>103.39622099999998</v>
      </c>
      <c r="CZ49" s="15">
        <v>3649.2300329999998</v>
      </c>
      <c r="DA49" s="15">
        <v>18.434228999999998</v>
      </c>
      <c r="DB49" s="15">
        <v>64.566738224523306</v>
      </c>
      <c r="DC49" s="15">
        <v>10.384855</v>
      </c>
      <c r="DD49" s="15">
        <v>1.5218910000000003</v>
      </c>
      <c r="DE49" s="15">
        <v>419.85215799999992</v>
      </c>
      <c r="DF49" s="15">
        <v>14.221314438580004</v>
      </c>
      <c r="DG49" s="15">
        <v>115.78134403</v>
      </c>
      <c r="DH49" s="15">
        <v>74.502920000000003</v>
      </c>
      <c r="DI49" s="15">
        <v>36.819378999999991</v>
      </c>
      <c r="DJ49" s="15">
        <v>2.5592429999999999</v>
      </c>
      <c r="DK49" s="15">
        <v>1021.1916921731527</v>
      </c>
      <c r="DL49" s="15">
        <v>3.8214789999999996</v>
      </c>
      <c r="DM49" s="15">
        <v>104.10928500000001</v>
      </c>
      <c r="DN49" s="15">
        <v>180.26718199999996</v>
      </c>
      <c r="DO49" s="15">
        <v>10.734545000000001</v>
      </c>
      <c r="DP49" s="15">
        <v>2.233968</v>
      </c>
      <c r="DQ49" s="15">
        <v>20.572629999999997</v>
      </c>
      <c r="DR49" s="15">
        <v>32.027090999999999</v>
      </c>
      <c r="DS49" s="15">
        <v>108.33918595371112</v>
      </c>
      <c r="DT49" s="15">
        <v>179.80457299999998</v>
      </c>
      <c r="DU49" s="15">
        <v>32.139920999999987</v>
      </c>
      <c r="DV49" s="15">
        <v>565.11287600000003</v>
      </c>
      <c r="DW49" s="15">
        <v>90.509405999999998</v>
      </c>
      <c r="DX49" s="15">
        <v>174.69389200000001</v>
      </c>
      <c r="DY49" s="15">
        <v>193.40999665015252</v>
      </c>
      <c r="DZ49" s="15">
        <v>24.565035469107549</v>
      </c>
      <c r="EA49" s="15">
        <v>147.79084399999999</v>
      </c>
      <c r="EB49" s="15">
        <v>9.7454979999999995</v>
      </c>
    </row>
    <row r="50" spans="1:132">
      <c r="A50" s="12" t="s">
        <v>155</v>
      </c>
      <c r="B50" s="15">
        <v>29.011125158116652</v>
      </c>
      <c r="C50" s="15">
        <v>528.30908241159057</v>
      </c>
      <c r="D50" s="15">
        <v>103.59778379113818</v>
      </c>
      <c r="E50" s="15">
        <v>4471.502895403547</v>
      </c>
      <c r="F50" s="15">
        <v>76.375962484783017</v>
      </c>
      <c r="G50" s="15">
        <v>58.401506159702045</v>
      </c>
      <c r="H50" s="15">
        <v>23.423365560137924</v>
      </c>
      <c r="I50" s="15">
        <v>3.4535844827366624</v>
      </c>
      <c r="J50" s="15">
        <v>208.47016368088671</v>
      </c>
      <c r="K50" s="15">
        <v>25.479760104119027</v>
      </c>
      <c r="L50" s="15">
        <v>698.60563171983381</v>
      </c>
      <c r="M50" s="15">
        <v>152.30054779969652</v>
      </c>
      <c r="N50" s="15">
        <v>127.26792000000002</v>
      </c>
      <c r="O50" s="15">
        <v>5.7723353642855715</v>
      </c>
      <c r="P50" s="15">
        <v>1245.4414828963361</v>
      </c>
      <c r="Q50" s="15">
        <v>16.368479000000004</v>
      </c>
      <c r="R50" s="15">
        <v>208.49770043505279</v>
      </c>
      <c r="S50" s="15">
        <v>161.79950611539135</v>
      </c>
      <c r="T50" s="15">
        <v>31.198616999999995</v>
      </c>
      <c r="U50" s="15">
        <v>6.9183267179537609</v>
      </c>
      <c r="V50" s="15">
        <v>26.698191214470288</v>
      </c>
      <c r="W50" s="15">
        <v>41.430497018739359</v>
      </c>
      <c r="X50" s="15">
        <v>167.97150968519961</v>
      </c>
      <c r="Y50" s="15">
        <v>204.77455648926235</v>
      </c>
      <c r="Z50" s="15">
        <v>97.78</v>
      </c>
      <c r="AA50" s="15">
        <v>205.12083024462567</v>
      </c>
      <c r="AB50" s="15">
        <v>112.63509213750895</v>
      </c>
      <c r="AC50" s="15">
        <v>322.82885162023888</v>
      </c>
      <c r="AD50" s="15">
        <v>153.75669843242869</v>
      </c>
      <c r="AE50" s="15">
        <v>6.6644386317907447</v>
      </c>
      <c r="AF50" s="15">
        <v>93.075415191941175</v>
      </c>
      <c r="AG50" s="15">
        <v>52.301397000000001</v>
      </c>
      <c r="AI50" s="15">
        <v>71.984690827385805</v>
      </c>
      <c r="AJ50" s="15">
        <v>913.57563483408649</v>
      </c>
      <c r="AK50" s="15">
        <v>248.43084551542725</v>
      </c>
      <c r="AL50" s="15">
        <v>17288.336500180958</v>
      </c>
      <c r="AM50" s="15">
        <v>113.27087289748468</v>
      </c>
      <c r="AN50" s="15">
        <v>108.6161339172431</v>
      </c>
      <c r="AO50" s="15">
        <v>68.304095341964697</v>
      </c>
      <c r="AP50" s="15">
        <v>9.109383471669279</v>
      </c>
      <c r="AQ50" s="15">
        <v>734.84650083773681</v>
      </c>
      <c r="AR50" s="15">
        <v>93.118009778747052</v>
      </c>
      <c r="AS50" s="15">
        <v>1306.3678660691842</v>
      </c>
      <c r="AT50" s="15">
        <v>233.27749248861906</v>
      </c>
      <c r="AU50" s="15">
        <v>216.25344000000004</v>
      </c>
      <c r="AV50" s="15">
        <v>16.35508913186683</v>
      </c>
      <c r="AW50" s="15">
        <v>1430.6550616426464</v>
      </c>
      <c r="AX50" s="15">
        <v>51.225240999999997</v>
      </c>
      <c r="AY50" s="15">
        <v>194.2779366065879</v>
      </c>
      <c r="AZ50" s="15">
        <v>262.06003817823205</v>
      </c>
      <c r="BA50" s="15">
        <v>33.695504479321436</v>
      </c>
      <c r="BB50" s="15">
        <v>31.58135319320791</v>
      </c>
      <c r="BC50" s="15">
        <v>79.53232504438364</v>
      </c>
      <c r="BD50" s="15">
        <v>84.442216695059628</v>
      </c>
      <c r="BE50" s="15">
        <v>223.07263271612692</v>
      </c>
      <c r="BF50" s="15">
        <v>1108.9670868347341</v>
      </c>
      <c r="BG50" s="15">
        <v>352.37519999999995</v>
      </c>
      <c r="BH50" s="15">
        <v>440.40326167531504</v>
      </c>
      <c r="BI50" s="15">
        <v>118.96502701165765</v>
      </c>
      <c r="BJ50" s="15">
        <v>322.32754405912448</v>
      </c>
      <c r="BK50" s="15">
        <v>530.21251294800084</v>
      </c>
      <c r="BL50" s="15">
        <v>38.163127032193159</v>
      </c>
      <c r="BM50" s="15">
        <v>248.50141513966781</v>
      </c>
      <c r="BN50" s="15">
        <v>184.29069244718545</v>
      </c>
      <c r="BP50" s="15">
        <v>267.40545889420423</v>
      </c>
      <c r="BQ50" s="15">
        <v>1396.8213117307992</v>
      </c>
      <c r="BR50" s="15">
        <v>54.667344933407918</v>
      </c>
      <c r="BS50" s="15">
        <v>4878.3597237302438</v>
      </c>
      <c r="BT50" s="15">
        <v>131.5340181403563</v>
      </c>
      <c r="BU50" s="15">
        <v>84.735316989317738</v>
      </c>
      <c r="BV50" s="15">
        <v>269.36543618867336</v>
      </c>
      <c r="BW50" s="15">
        <v>28.242590965244084</v>
      </c>
      <c r="BX50" s="15">
        <v>231.45946642608584</v>
      </c>
      <c r="BY50" s="15">
        <v>103.07115973126032</v>
      </c>
      <c r="BZ50" s="15">
        <v>1438.216498809471</v>
      </c>
      <c r="CA50" s="15">
        <v>254.60367481031867</v>
      </c>
      <c r="CB50" s="15">
        <v>196.15960000000001</v>
      </c>
      <c r="CC50" s="15">
        <v>34.531952879270435</v>
      </c>
      <c r="CD50" s="15">
        <v>593.55044278520575</v>
      </c>
      <c r="CE50" s="15">
        <v>72.602985074626858</v>
      </c>
      <c r="CF50" s="15">
        <v>163.01926662523306</v>
      </c>
      <c r="CG50" s="15">
        <v>357.79713716137962</v>
      </c>
      <c r="CH50" s="15">
        <v>76.60963604240284</v>
      </c>
      <c r="CI50" s="15">
        <v>179.08779374147215</v>
      </c>
      <c r="CJ50" s="15">
        <v>46.709986320109437</v>
      </c>
      <c r="CK50" s="15">
        <v>119.02034710391824</v>
      </c>
      <c r="CL50" s="15">
        <v>261.28708891289597</v>
      </c>
      <c r="CM50" s="15">
        <v>206.79427326486152</v>
      </c>
      <c r="CN50" s="15">
        <v>61.178666666666658</v>
      </c>
      <c r="CO50" s="15">
        <v>327.11489992587104</v>
      </c>
      <c r="CP50" s="15">
        <v>147.96600186847559</v>
      </c>
      <c r="CQ50" s="15">
        <v>124.43325753268903</v>
      </c>
      <c r="CR50" s="15">
        <v>264.95763759408879</v>
      </c>
      <c r="CS50" s="15">
        <v>67.1344064386318</v>
      </c>
      <c r="CT50" s="15">
        <v>64.378981758780299</v>
      </c>
      <c r="CU50" s="15">
        <v>113.82536555281453</v>
      </c>
      <c r="CV50" s="37"/>
      <c r="CW50" s="15">
        <v>42.901294999999998</v>
      </c>
      <c r="CX50" s="15">
        <v>734.49612400000001</v>
      </c>
      <c r="CY50" s="15">
        <v>108.183066</v>
      </c>
      <c r="CZ50" s="15">
        <v>3832.4649150000009</v>
      </c>
      <c r="DA50" s="15">
        <v>18.277325999999995</v>
      </c>
      <c r="DB50" s="15">
        <v>66.230794417386349</v>
      </c>
      <c r="DC50" s="15">
        <v>11.646255</v>
      </c>
      <c r="DD50" s="15">
        <v>1.3947580000000002</v>
      </c>
      <c r="DE50" s="15">
        <v>440.50585900000004</v>
      </c>
      <c r="DF50" s="15">
        <v>13.230152309261667</v>
      </c>
      <c r="DG50" s="15">
        <v>106.47742706999999</v>
      </c>
      <c r="DH50" s="15">
        <v>76.569685000000007</v>
      </c>
      <c r="DI50" s="15">
        <v>35.322800000000001</v>
      </c>
      <c r="DJ50" s="15">
        <v>2.5193360000000005</v>
      </c>
      <c r="DK50" s="15">
        <v>1031.9850668518839</v>
      </c>
      <c r="DL50" s="15">
        <v>3.8331149999999998</v>
      </c>
      <c r="DM50" s="15">
        <v>101.42009299999999</v>
      </c>
      <c r="DN50" s="15">
        <v>176.50447299999999</v>
      </c>
      <c r="DO50" s="15">
        <v>9.7391939999999995</v>
      </c>
      <c r="DP50" s="15">
        <v>2.9164229999999995</v>
      </c>
      <c r="DQ50" s="15">
        <v>19.677941000000001</v>
      </c>
      <c r="DR50" s="15">
        <v>31.687104000000001</v>
      </c>
      <c r="DS50" s="15">
        <v>104.23586161847096</v>
      </c>
      <c r="DT50" s="15">
        <v>179.75324500000002</v>
      </c>
      <c r="DU50" s="15">
        <v>32.054580000000001</v>
      </c>
      <c r="DV50" s="15">
        <v>561.74218199999996</v>
      </c>
      <c r="DW50" s="15">
        <v>90.875178000000005</v>
      </c>
      <c r="DX50" s="15">
        <v>171.71080600000002</v>
      </c>
      <c r="DY50" s="15">
        <v>197.43273254609485</v>
      </c>
      <c r="DZ50" s="15">
        <v>23.988382293762569</v>
      </c>
      <c r="EA50" s="15">
        <v>157.09787900000001</v>
      </c>
      <c r="EB50" s="15">
        <v>10.047621999999999</v>
      </c>
    </row>
    <row r="51" spans="1:132">
      <c r="A51" s="12" t="s">
        <v>156</v>
      </c>
      <c r="B51" s="15">
        <v>29.123471823450735</v>
      </c>
      <c r="C51" s="15">
        <v>527.87023629809914</v>
      </c>
      <c r="D51" s="15">
        <v>105.85758936699641</v>
      </c>
      <c r="E51" s="15">
        <v>4701.9093114498783</v>
      </c>
      <c r="F51" s="15">
        <v>78.226237261063559</v>
      </c>
      <c r="G51" s="15">
        <v>60.187897562990493</v>
      </c>
      <c r="H51" s="15">
        <v>24.026664264480676</v>
      </c>
      <c r="I51" s="15">
        <v>3.1453606949515298</v>
      </c>
      <c r="J51" s="15">
        <v>211.46563507414569</v>
      </c>
      <c r="K51" s="15">
        <v>26.239768409625473</v>
      </c>
      <c r="L51" s="15">
        <v>693.03544854485449</v>
      </c>
      <c r="M51" s="15">
        <v>156.20291814125252</v>
      </c>
      <c r="N51" s="15">
        <v>133.21418370000001</v>
      </c>
      <c r="O51" s="15">
        <v>5.7804075566352626</v>
      </c>
      <c r="P51" s="15">
        <v>1337.1667120675565</v>
      </c>
      <c r="Q51" s="15">
        <v>16.628975500000006</v>
      </c>
      <c r="R51" s="15">
        <v>204.83102158967557</v>
      </c>
      <c r="S51" s="15">
        <v>161.89110880914043</v>
      </c>
      <c r="T51" s="15">
        <v>28.480108499999993</v>
      </c>
      <c r="U51" s="15">
        <v>6.7193327560135883</v>
      </c>
      <c r="V51" s="15">
        <v>26.282479022523184</v>
      </c>
      <c r="W51" s="15">
        <v>41.956712186833002</v>
      </c>
      <c r="X51" s="15">
        <v>174.34203018828777</v>
      </c>
      <c r="Y51" s="15">
        <v>210.65582647245097</v>
      </c>
      <c r="Z51" s="15">
        <v>98.223733333333342</v>
      </c>
      <c r="AA51" s="15">
        <v>205.17062097246631</v>
      </c>
      <c r="AB51" s="15">
        <v>120.44545854330227</v>
      </c>
      <c r="AC51" s="15">
        <v>330.40988472622479</v>
      </c>
      <c r="AD51" s="15">
        <v>150.6515173747749</v>
      </c>
      <c r="AE51" s="15">
        <v>6.328656889231957</v>
      </c>
      <c r="AF51" s="15">
        <v>94.158181323169075</v>
      </c>
      <c r="AG51" s="15">
        <v>54.212692500000003</v>
      </c>
      <c r="AI51" s="15">
        <v>75.283123689121723</v>
      </c>
      <c r="AJ51" s="15">
        <v>897.93678178625339</v>
      </c>
      <c r="AK51" s="15">
        <v>252.8526279055653</v>
      </c>
      <c r="AL51" s="15">
        <v>17385.441612507115</v>
      </c>
      <c r="AM51" s="15">
        <v>114.34919634021423</v>
      </c>
      <c r="AN51" s="15">
        <v>111.459190417183</v>
      </c>
      <c r="AO51" s="15">
        <v>69.43754743320423</v>
      </c>
      <c r="AP51" s="15">
        <v>9.0597799972302653</v>
      </c>
      <c r="AQ51" s="15">
        <v>744.15757575757573</v>
      </c>
      <c r="AR51" s="15">
        <v>90.895248778722618</v>
      </c>
      <c r="AS51" s="15">
        <v>1280.3047554755476</v>
      </c>
      <c r="AT51" s="15">
        <v>239.15069841514079</v>
      </c>
      <c r="AU51" s="15">
        <v>223.98488519999998</v>
      </c>
      <c r="AV51" s="15">
        <v>17.495862925105172</v>
      </c>
      <c r="AW51" s="15">
        <v>1492.4619086534099</v>
      </c>
      <c r="AX51" s="15">
        <v>51.993755</v>
      </c>
      <c r="AY51" s="15">
        <v>194.28729948136532</v>
      </c>
      <c r="AZ51" s="15">
        <v>264.77836124757692</v>
      </c>
      <c r="BA51" s="15">
        <v>35.810881217086063</v>
      </c>
      <c r="BB51" s="15">
        <v>30.488301507389508</v>
      </c>
      <c r="BC51" s="15">
        <v>79.267675966583241</v>
      </c>
      <c r="BD51" s="15">
        <v>84.094233630872225</v>
      </c>
      <c r="BE51" s="15">
        <v>229.36459359925306</v>
      </c>
      <c r="BF51" s="15">
        <v>1134.8458201393285</v>
      </c>
      <c r="BG51" s="15">
        <v>349.41946666666672</v>
      </c>
      <c r="BH51" s="15">
        <v>438.38971880492096</v>
      </c>
      <c r="BI51" s="15">
        <v>130.47559313969333</v>
      </c>
      <c r="BJ51" s="15">
        <v>324.98420749279535</v>
      </c>
      <c r="BK51" s="15">
        <v>528.57547855665962</v>
      </c>
      <c r="BL51" s="15">
        <v>37.695910443844085</v>
      </c>
      <c r="BM51" s="15">
        <v>251.41102134876124</v>
      </c>
      <c r="BN51" s="15">
        <v>192.88832560004485</v>
      </c>
      <c r="BP51" s="15">
        <v>266.80045077590762</v>
      </c>
      <c r="BQ51" s="15">
        <v>1414.5870174681909</v>
      </c>
      <c r="BR51" s="15">
        <v>59.550890635431202</v>
      </c>
      <c r="BS51" s="15">
        <v>5116.5042379226688</v>
      </c>
      <c r="BT51" s="15">
        <v>136.98683553533917</v>
      </c>
      <c r="BU51" s="15">
        <v>84.025154894671616</v>
      </c>
      <c r="BV51" s="15">
        <v>282.26345036483201</v>
      </c>
      <c r="BW51" s="15">
        <v>29.425280120861132</v>
      </c>
      <c r="BX51" s="15">
        <v>234.98478401031593</v>
      </c>
      <c r="BY51" s="15">
        <v>107.04827211869006</v>
      </c>
      <c r="BZ51" s="15">
        <v>1501.8495349534953</v>
      </c>
      <c r="CA51" s="15">
        <v>266.10756747191874</v>
      </c>
      <c r="CB51" s="15">
        <v>200.36717969999998</v>
      </c>
      <c r="CC51" s="15">
        <v>36.136692441389663</v>
      </c>
      <c r="CD51" s="15">
        <v>619.75864886951797</v>
      </c>
      <c r="CE51" s="15">
        <v>73.744278606965182</v>
      </c>
      <c r="CF51" s="15">
        <v>155.25244240742975</v>
      </c>
      <c r="CG51" s="15">
        <v>360.62307053260986</v>
      </c>
      <c r="CH51" s="15">
        <v>74.846067158067171</v>
      </c>
      <c r="CI51" s="15">
        <v>184.74083696069829</v>
      </c>
      <c r="CJ51" s="15">
        <v>46.269026939496527</v>
      </c>
      <c r="CK51" s="15">
        <v>116.46112999150381</v>
      </c>
      <c r="CL51" s="15">
        <v>269.03340422221072</v>
      </c>
      <c r="CM51" s="15">
        <v>209.72799240025333</v>
      </c>
      <c r="CN51" s="15">
        <v>72.800000000000011</v>
      </c>
      <c r="CO51" s="15">
        <v>326.83728763913297</v>
      </c>
      <c r="CP51" s="15">
        <v>161.64723778215139</v>
      </c>
      <c r="CQ51" s="15">
        <v>128.96383285302593</v>
      </c>
      <c r="CR51" s="15">
        <v>259.00378843460277</v>
      </c>
      <c r="CS51" s="15">
        <v>68.623311462755694</v>
      </c>
      <c r="CT51" s="15">
        <v>66.757146746528718</v>
      </c>
      <c r="CU51" s="15">
        <v>117.07444493046209</v>
      </c>
      <c r="CV51" s="37"/>
      <c r="CW51" s="15">
        <v>48.081080000000007</v>
      </c>
      <c r="CX51" s="15">
        <v>741.90145599999994</v>
      </c>
      <c r="CY51" s="15">
        <v>113.27175800000001</v>
      </c>
      <c r="CZ51" s="15">
        <v>4002.0923990000001</v>
      </c>
      <c r="DA51" s="15">
        <v>18.383009999999999</v>
      </c>
      <c r="DB51" s="15">
        <v>64.566460140437826</v>
      </c>
      <c r="DC51" s="15">
        <v>12.990323000000002</v>
      </c>
      <c r="DD51" s="15">
        <v>1.3643889999999999</v>
      </c>
      <c r="DE51" s="15">
        <v>440.81261099999995</v>
      </c>
      <c r="DF51" s="15">
        <v>12.547855979735843</v>
      </c>
      <c r="DG51" s="15">
        <v>114.650941</v>
      </c>
      <c r="DH51" s="15">
        <v>81.646505000000005</v>
      </c>
      <c r="DI51" s="15">
        <v>36.365195999999997</v>
      </c>
      <c r="DJ51" s="15">
        <v>2.3508679999999997</v>
      </c>
      <c r="DK51" s="15">
        <v>1088.5024970489421</v>
      </c>
      <c r="DL51" s="15">
        <v>3.9526050000000001</v>
      </c>
      <c r="DM51" s="15">
        <v>95.752360999999993</v>
      </c>
      <c r="DN51" s="15">
        <v>171.84915799999999</v>
      </c>
      <c r="DO51" s="15">
        <v>8.5310370000000013</v>
      </c>
      <c r="DP51" s="15">
        <v>3.0376570000000003</v>
      </c>
      <c r="DQ51" s="15">
        <v>19.652991</v>
      </c>
      <c r="DR51" s="15">
        <v>32.748598999999999</v>
      </c>
      <c r="DS51" s="15">
        <v>104.20198143057212</v>
      </c>
      <c r="DT51" s="15">
        <v>178.40647200000001</v>
      </c>
      <c r="DU51" s="15">
        <v>35.322766999999999</v>
      </c>
      <c r="DV51" s="15">
        <v>559.61389500000007</v>
      </c>
      <c r="DW51" s="15">
        <v>97.775000000000006</v>
      </c>
      <c r="DX51" s="15">
        <v>167.78686499999998</v>
      </c>
      <c r="DY51" s="15">
        <v>194.22767291402653</v>
      </c>
      <c r="DZ51" s="15">
        <v>21.986522578155157</v>
      </c>
      <c r="EA51" s="15">
        <v>152.64758900000001</v>
      </c>
      <c r="EB51" s="15">
        <v>10.118782000000001</v>
      </c>
    </row>
    <row r="52" spans="1:132">
      <c r="A52" s="12" t="s">
        <v>204</v>
      </c>
      <c r="B52" s="15">
        <v>31.720930485436888</v>
      </c>
      <c r="C52" s="15">
        <v>534.1634957653124</v>
      </c>
      <c r="D52" s="15">
        <v>107.31059659218631</v>
      </c>
      <c r="E52" s="15">
        <v>4750.5218394118492</v>
      </c>
      <c r="F52" s="15">
        <v>75.560593992755031</v>
      </c>
      <c r="G52" s="15">
        <v>57.997620812044161</v>
      </c>
      <c r="H52" s="15">
        <v>12.77358334482283</v>
      </c>
      <c r="I52" s="15">
        <v>3.0785914956430647</v>
      </c>
      <c r="J52" s="15">
        <v>217.22955893732271</v>
      </c>
      <c r="K52" s="15">
        <v>24.773260921379684</v>
      </c>
      <c r="L52" s="15">
        <v>733.67949378265018</v>
      </c>
      <c r="M52" s="15">
        <v>156.75499330157785</v>
      </c>
      <c r="N52" s="15">
        <v>130.84070399999999</v>
      </c>
      <c r="O52" s="15">
        <v>6.5144757332708858</v>
      </c>
      <c r="P52" s="15">
        <v>1258.874720543181</v>
      </c>
      <c r="Q52" s="15">
        <v>16.889472000000005</v>
      </c>
      <c r="R52" s="15">
        <v>192.60789121711994</v>
      </c>
      <c r="S52" s="15">
        <v>154.77782494187559</v>
      </c>
      <c r="T52" s="15">
        <v>25.761599999999998</v>
      </c>
      <c r="U52" s="15">
        <v>7.0464050631701225</v>
      </c>
      <c r="V52" s="15">
        <v>26.971530323349725</v>
      </c>
      <c r="W52" s="15">
        <v>43.52663320819866</v>
      </c>
      <c r="X52" s="15">
        <v>163.10674036321873</v>
      </c>
      <c r="Y52" s="15">
        <v>220.09126277612927</v>
      </c>
      <c r="Z52" s="15">
        <v>97.166666666666671</v>
      </c>
      <c r="AA52" s="15">
        <v>195.21261149139187</v>
      </c>
      <c r="AB52" s="15">
        <v>123.51464557489454</v>
      </c>
      <c r="AC52" s="15">
        <v>325.08386592615329</v>
      </c>
      <c r="AD52" s="15">
        <v>133.40726732673269</v>
      </c>
      <c r="AE52" s="15">
        <v>6.0071018756895915</v>
      </c>
      <c r="AF52" s="15">
        <v>94.518377348216717</v>
      </c>
      <c r="AG52" s="15">
        <v>56.123988000000004</v>
      </c>
      <c r="AI52" s="15">
        <v>77.985122271359231</v>
      </c>
      <c r="AJ52" s="15">
        <v>896.33914324291152</v>
      </c>
      <c r="AK52" s="15">
        <v>253.37853706784159</v>
      </c>
      <c r="AL52" s="15">
        <v>17129.248234106959</v>
      </c>
      <c r="AM52" s="15">
        <v>109.02038917456203</v>
      </c>
      <c r="AN52" s="15">
        <v>106.38741760599089</v>
      </c>
      <c r="AO52" s="15">
        <v>48.178581997656138</v>
      </c>
      <c r="AP52" s="15">
        <v>10.321432762487502</v>
      </c>
      <c r="AQ52" s="15">
        <v>766.04475109620853</v>
      </c>
      <c r="AR52" s="15">
        <v>85.960826041063712</v>
      </c>
      <c r="AS52" s="15">
        <v>1267.4037377676402</v>
      </c>
      <c r="AT52" s="15">
        <v>240.69848928252458</v>
      </c>
      <c r="AU52" s="15">
        <v>222.601383</v>
      </c>
      <c r="AV52" s="15">
        <v>17.536208311515718</v>
      </c>
      <c r="AW52" s="15">
        <v>1360.3790676492504</v>
      </c>
      <c r="AX52" s="15">
        <v>52.927913000000018</v>
      </c>
      <c r="AY52" s="15">
        <v>187.80205082478824</v>
      </c>
      <c r="AZ52" s="15">
        <v>260.44656897266941</v>
      </c>
      <c r="BA52" s="15">
        <v>40.366440696130717</v>
      </c>
      <c r="BB52" s="15">
        <v>33.942109800843227</v>
      </c>
      <c r="BC52" s="15">
        <v>79.920838604082846</v>
      </c>
      <c r="BD52" s="15">
        <v>86.56591130393673</v>
      </c>
      <c r="BE52" s="15">
        <v>222.46787739573614</v>
      </c>
      <c r="BF52" s="15">
        <v>1183.618496538081</v>
      </c>
      <c r="BG52" s="15">
        <v>343.8544</v>
      </c>
      <c r="BH52" s="15">
        <v>414.21558459517399</v>
      </c>
      <c r="BI52" s="15">
        <v>133.97108165995365</v>
      </c>
      <c r="BJ52" s="15">
        <v>313.52535513940438</v>
      </c>
      <c r="BK52" s="15">
        <v>495.93388401697308</v>
      </c>
      <c r="BL52" s="15">
        <v>36.484218261125413</v>
      </c>
      <c r="BM52" s="15">
        <v>252.06580598747612</v>
      </c>
      <c r="BN52" s="15">
        <v>197.58049258751097</v>
      </c>
      <c r="BP52" s="15">
        <v>256.33341322241881</v>
      </c>
      <c r="BQ52" s="15">
        <v>1489.4593101755249</v>
      </c>
      <c r="BR52" s="15">
        <v>59.404982841043626</v>
      </c>
      <c r="BS52" s="15">
        <v>5187.3438085627786</v>
      </c>
      <c r="BT52" s="15">
        <v>137.66084260058452</v>
      </c>
      <c r="BU52" s="15">
        <v>76.629353718943804</v>
      </c>
      <c r="BV52" s="15">
        <v>144.65407417620295</v>
      </c>
      <c r="BW52" s="15">
        <v>29.247654873577453</v>
      </c>
      <c r="BX52" s="15">
        <v>233.62045395924687</v>
      </c>
      <c r="BY52" s="15">
        <v>100.69685723041302</v>
      </c>
      <c r="BZ52" s="15">
        <v>1515.395408726363</v>
      </c>
      <c r="CA52" s="15">
        <v>261.83959422447163</v>
      </c>
      <c r="CB52" s="15">
        <v>195.95881980000001</v>
      </c>
      <c r="CC52" s="15">
        <v>37.34459340788009</v>
      </c>
      <c r="CD52" s="15">
        <v>543.53680549805415</v>
      </c>
      <c r="CE52" s="15">
        <v>74.885572139303477</v>
      </c>
      <c r="CF52" s="15">
        <v>144.55528310298706</v>
      </c>
      <c r="CG52" s="15">
        <v>359.2600113836981</v>
      </c>
      <c r="CH52" s="15">
        <v>78.731137704918027</v>
      </c>
      <c r="CI52" s="15">
        <v>190.24842612465761</v>
      </c>
      <c r="CJ52" s="15">
        <v>47.877514528386222</v>
      </c>
      <c r="CK52" s="15">
        <v>113.44295665790054</v>
      </c>
      <c r="CL52" s="15">
        <v>251.63807336156779</v>
      </c>
      <c r="CM52" s="15">
        <v>227.94757665677551</v>
      </c>
      <c r="CN52" s="15">
        <v>84.421333333333322</v>
      </c>
      <c r="CO52" s="15">
        <v>320.24199681947039</v>
      </c>
      <c r="CP52" s="15">
        <v>170.30848178714754</v>
      </c>
      <c r="CQ52" s="15">
        <v>124.52513186905193</v>
      </c>
      <c r="CR52" s="15">
        <v>232.81218953323906</v>
      </c>
      <c r="CS52" s="15">
        <v>70.97499080544317</v>
      </c>
      <c r="CT52" s="15">
        <v>69.135311734277153</v>
      </c>
      <c r="CU52" s="15">
        <v>117.91742436235708</v>
      </c>
      <c r="CV52" s="37"/>
      <c r="CW52" s="15">
        <v>44.955710999999994</v>
      </c>
      <c r="CX52" s="15">
        <v>727.554891</v>
      </c>
      <c r="CY52" s="15">
        <v>112.30096800000001</v>
      </c>
      <c r="CZ52" s="15">
        <v>4034.0771800000002</v>
      </c>
      <c r="DA52" s="15">
        <v>17.391658000000003</v>
      </c>
      <c r="DB52" s="15">
        <v>65.133156519365031</v>
      </c>
      <c r="DC52" s="15">
        <v>15.571054</v>
      </c>
      <c r="DD52" s="15">
        <v>1.1346590000000001</v>
      </c>
      <c r="DE52" s="15">
        <v>437.55543699999993</v>
      </c>
      <c r="DF52" s="15">
        <v>11.531206374067896</v>
      </c>
      <c r="DG52" s="15">
        <v>113.062479</v>
      </c>
      <c r="DH52" s="15">
        <v>78.871623000000014</v>
      </c>
      <c r="DI52" s="15">
        <v>35.71058</v>
      </c>
      <c r="DJ52" s="15">
        <v>2.090509</v>
      </c>
      <c r="DK52" s="15">
        <v>1005.9529684524299</v>
      </c>
      <c r="DL52" s="15">
        <v>3.7023710000000003</v>
      </c>
      <c r="DM52" s="15">
        <v>94.540240000000011</v>
      </c>
      <c r="DN52" s="15">
        <v>169.38887</v>
      </c>
      <c r="DO52" s="15">
        <v>9.4581929999999996</v>
      </c>
      <c r="DP52" s="15">
        <v>3.2399509999999996</v>
      </c>
      <c r="DQ52" s="15">
        <v>19.324742999999998</v>
      </c>
      <c r="DR52" s="15">
        <v>34.392592</v>
      </c>
      <c r="DS52" s="15">
        <v>103.70492666235975</v>
      </c>
      <c r="DT52" s="15">
        <v>183.104726</v>
      </c>
      <c r="DU52" s="15">
        <v>31.830144000000004</v>
      </c>
      <c r="DV52" s="15">
        <v>565.4467269999999</v>
      </c>
      <c r="DW52" s="15">
        <v>97.579841999999985</v>
      </c>
      <c r="DX52" s="15">
        <v>166.20796999999999</v>
      </c>
      <c r="DY52" s="15">
        <v>182.19584158415842</v>
      </c>
      <c r="DZ52" s="15">
        <v>19.97841669731519</v>
      </c>
      <c r="EA52" s="15">
        <v>156.28473099999997</v>
      </c>
      <c r="EB52" s="15">
        <v>10.267122000000001</v>
      </c>
    </row>
    <row r="53" spans="1:132">
      <c r="A53" s="12" t="s">
        <v>158</v>
      </c>
      <c r="B53" s="15">
        <v>33.567784988305334</v>
      </c>
      <c r="C53" s="15">
        <v>551.80392033079761</v>
      </c>
      <c r="D53" s="15">
        <v>110.52520296984878</v>
      </c>
      <c r="E53" s="15">
        <v>5041.8332294580632</v>
      </c>
      <c r="F53" s="15">
        <v>80.246460017220812</v>
      </c>
      <c r="G53" s="15">
        <v>59.620757851435805</v>
      </c>
      <c r="H53" s="15">
        <v>13.066965893663589</v>
      </c>
      <c r="I53" s="15">
        <v>3.243870519427877</v>
      </c>
      <c r="J53" s="15">
        <v>220.20836550836552</v>
      </c>
      <c r="K53" s="15">
        <v>25.187202050997779</v>
      </c>
      <c r="L53" s="15">
        <v>754.46075664337809</v>
      </c>
      <c r="M53" s="15">
        <v>161.22367314766154</v>
      </c>
      <c r="N53" s="15">
        <v>140.37932420000001</v>
      </c>
      <c r="O53" s="15">
        <v>6.2795062135922333</v>
      </c>
      <c r="P53" s="15">
        <v>1375.9696888412018</v>
      </c>
      <c r="Q53" s="15">
        <v>17.483558499999997</v>
      </c>
      <c r="R53" s="15">
        <v>196.83858579012769</v>
      </c>
      <c r="S53" s="15">
        <v>175.60135465623205</v>
      </c>
      <c r="T53" s="15">
        <v>26.930606249999997</v>
      </c>
      <c r="U53" s="15">
        <v>7.3582184503337293</v>
      </c>
      <c r="V53" s="15">
        <v>28.029533774426834</v>
      </c>
      <c r="W53" s="15">
        <v>43.886175638522538</v>
      </c>
      <c r="X53" s="15">
        <v>172.47522493980483</v>
      </c>
      <c r="Y53" s="15">
        <v>238.708087974459</v>
      </c>
      <c r="Z53" s="15">
        <v>96.433066666666676</v>
      </c>
      <c r="AA53" s="15">
        <v>202.81513807411653</v>
      </c>
      <c r="AB53" s="15">
        <v>128.91400669138258</v>
      </c>
      <c r="AC53" s="15">
        <v>338.13195936139334</v>
      </c>
      <c r="AD53" s="15">
        <v>134.02707378016967</v>
      </c>
      <c r="AE53" s="15">
        <v>5.9728094885100065</v>
      </c>
      <c r="AF53" s="15">
        <v>95.097740266811854</v>
      </c>
      <c r="AG53" s="15">
        <v>58.784415500000001</v>
      </c>
      <c r="AI53" s="15">
        <v>79.947758887067835</v>
      </c>
      <c r="AJ53" s="15">
        <v>907.78132003408996</v>
      </c>
      <c r="AK53" s="15">
        <v>255.39111459873837</v>
      </c>
      <c r="AL53" s="15">
        <v>17888.743495716961</v>
      </c>
      <c r="AM53" s="15">
        <v>113.09053377496322</v>
      </c>
      <c r="AN53" s="15">
        <v>109.89253223637371</v>
      </c>
      <c r="AO53" s="15">
        <v>51.841809218740465</v>
      </c>
      <c r="AP53" s="15">
        <v>10.574136936128323</v>
      </c>
      <c r="AQ53" s="15">
        <v>810.98391248391249</v>
      </c>
      <c r="AR53" s="15">
        <v>87.295451080931258</v>
      </c>
      <c r="AS53" s="15">
        <v>1334.6562099970695</v>
      </c>
      <c r="AT53" s="15">
        <v>237.91304856992718</v>
      </c>
      <c r="AU53" s="15">
        <v>235.25293489999999</v>
      </c>
      <c r="AV53" s="15">
        <v>17.681290844660193</v>
      </c>
      <c r="AW53" s="15">
        <v>1477.9187231759656</v>
      </c>
      <c r="AX53" s="15">
        <v>53.075137999999995</v>
      </c>
      <c r="AY53" s="15">
        <v>194.12086298429907</v>
      </c>
      <c r="AZ53" s="15">
        <v>275.74649639538097</v>
      </c>
      <c r="BA53" s="15">
        <v>39.695890789325595</v>
      </c>
      <c r="BB53" s="15">
        <v>34.485497384553312</v>
      </c>
      <c r="BC53" s="15">
        <v>81.321858819356834</v>
      </c>
      <c r="BD53" s="15">
        <v>86.613663586285227</v>
      </c>
      <c r="BE53" s="15">
        <v>235.438347484476</v>
      </c>
      <c r="BF53" s="15">
        <v>1261.545299751685</v>
      </c>
      <c r="BG53" s="15">
        <v>349.23093333333333</v>
      </c>
      <c r="BH53" s="15">
        <v>431.19902704249535</v>
      </c>
      <c r="BI53" s="15">
        <v>143.75787443108177</v>
      </c>
      <c r="BJ53" s="15">
        <v>326.77918722786649</v>
      </c>
      <c r="BK53" s="15">
        <v>501.23607457645738</v>
      </c>
      <c r="BL53" s="15">
        <v>35.546564349147516</v>
      </c>
      <c r="BM53" s="15">
        <v>253.51945536836371</v>
      </c>
      <c r="BN53" s="15">
        <v>203.92252190162668</v>
      </c>
      <c r="BP53" s="15">
        <v>253.26582719069046</v>
      </c>
      <c r="BQ53" s="15">
        <v>1594.7650011047631</v>
      </c>
      <c r="BR53" s="15">
        <v>61.046729846376728</v>
      </c>
      <c r="BS53" s="15">
        <v>5465.7500036235569</v>
      </c>
      <c r="BT53" s="15">
        <v>148.21979522539789</v>
      </c>
      <c r="BU53" s="15">
        <v>83.73763942726049</v>
      </c>
      <c r="BV53" s="15">
        <v>158.53907959992239</v>
      </c>
      <c r="BW53" s="15">
        <v>30.012797498407551</v>
      </c>
      <c r="BX53" s="15">
        <v>234.76653796653801</v>
      </c>
      <c r="BY53" s="15">
        <v>104.05917405764967</v>
      </c>
      <c r="BZ53" s="15">
        <v>1632.4141334690539</v>
      </c>
      <c r="CA53" s="15">
        <v>274.0133763981683</v>
      </c>
      <c r="CB53" s="15">
        <v>208.43293359999998</v>
      </c>
      <c r="CC53" s="15">
        <v>38.960009708737857</v>
      </c>
      <c r="CD53" s="15">
        <v>606.29130901287556</v>
      </c>
      <c r="CE53" s="15">
        <v>76.047761194029846</v>
      </c>
      <c r="CF53" s="15">
        <v>150.11453744493392</v>
      </c>
      <c r="CG53" s="15">
        <v>394.6209301831019</v>
      </c>
      <c r="CH53" s="15">
        <v>82.548531907948416</v>
      </c>
      <c r="CI53" s="15">
        <v>193.93983831493492</v>
      </c>
      <c r="CJ53" s="15">
        <v>50.732420372364984</v>
      </c>
      <c r="CK53" s="15">
        <v>115.86180121130016</v>
      </c>
      <c r="CL53" s="15">
        <v>267.52224052718287</v>
      </c>
      <c r="CM53" s="15">
        <v>244.56261085491306</v>
      </c>
      <c r="CN53" s="15">
        <v>92.866133333333323</v>
      </c>
      <c r="CO53" s="15">
        <v>342.84375447131214</v>
      </c>
      <c r="CP53" s="15">
        <v>174.73739337492844</v>
      </c>
      <c r="CQ53" s="15">
        <v>137.33573294629898</v>
      </c>
      <c r="CR53" s="15">
        <v>240.88545539416239</v>
      </c>
      <c r="CS53" s="15">
        <v>72.344329132690888</v>
      </c>
      <c r="CT53" s="15">
        <v>72.693846991560036</v>
      </c>
      <c r="CU53" s="15">
        <v>120.4622312596175</v>
      </c>
      <c r="CV53" s="37"/>
      <c r="CW53" s="15">
        <v>51.398955999999991</v>
      </c>
      <c r="CX53" s="15">
        <v>727.82313600000009</v>
      </c>
      <c r="CY53" s="15">
        <v>118.69109200000001</v>
      </c>
      <c r="CZ53" s="15">
        <v>4456.5752770000008</v>
      </c>
      <c r="DA53" s="15">
        <v>16.770427999999999</v>
      </c>
      <c r="DB53" s="15">
        <v>74.274978245391978</v>
      </c>
      <c r="DC53" s="15">
        <v>16.312714</v>
      </c>
      <c r="DD53" s="15">
        <v>1.7682819999999999</v>
      </c>
      <c r="DE53" s="15">
        <v>460.02763599999997</v>
      </c>
      <c r="DF53" s="15">
        <v>12.041990022172952</v>
      </c>
      <c r="DG53" s="15">
        <v>123.65160299999999</v>
      </c>
      <c r="DH53" s="15">
        <v>86.142663999999996</v>
      </c>
      <c r="DI53" s="15">
        <v>36.710211000000001</v>
      </c>
      <c r="DJ53" s="15">
        <v>2.006265</v>
      </c>
      <c r="DK53" s="15">
        <v>1081.970851216023</v>
      </c>
      <c r="DL53" s="15">
        <v>3.9333580000000001</v>
      </c>
      <c r="DM53" s="15">
        <v>97.963301000000001</v>
      </c>
      <c r="DN53" s="15">
        <v>181.848376</v>
      </c>
      <c r="DO53" s="15">
        <v>9.892297000000001</v>
      </c>
      <c r="DP53" s="15">
        <v>3.6194490000000008</v>
      </c>
      <c r="DQ53" s="15">
        <v>19.406556000000005</v>
      </c>
      <c r="DR53" s="15">
        <v>34.133177000000003</v>
      </c>
      <c r="DS53" s="15">
        <v>108.91724749714867</v>
      </c>
      <c r="DT53" s="15">
        <v>186.29031499999999</v>
      </c>
      <c r="DU53" s="15">
        <v>26.331995999999997</v>
      </c>
      <c r="DV53" s="15">
        <v>598.45274700000004</v>
      </c>
      <c r="DW53" s="15">
        <v>104.00692699999999</v>
      </c>
      <c r="DX53" s="15">
        <v>176.87152800000004</v>
      </c>
      <c r="DY53" s="15">
        <v>215.5898377220681</v>
      </c>
      <c r="DZ53" s="15">
        <v>19.281935507783544</v>
      </c>
      <c r="EA53" s="15">
        <v>151.889813</v>
      </c>
      <c r="EB53" s="15">
        <v>11.196280000000002</v>
      </c>
    </row>
    <row r="54" spans="1:132">
      <c r="A54" s="12" t="s">
        <v>159</v>
      </c>
      <c r="B54" s="15">
        <v>36.154452564646036</v>
      </c>
      <c r="C54" s="15">
        <v>535.61353124338711</v>
      </c>
      <c r="D54" s="15">
        <v>112.90546885601844</v>
      </c>
      <c r="E54" s="15">
        <v>5417.5897496457255</v>
      </c>
      <c r="F54" s="15">
        <v>78.552857556627799</v>
      </c>
      <c r="G54" s="15">
        <v>67.089186127570571</v>
      </c>
      <c r="H54" s="15">
        <v>13.157107369583221</v>
      </c>
      <c r="I54" s="15">
        <v>3.220655985697586</v>
      </c>
      <c r="J54" s="15">
        <v>226.43717176892531</v>
      </c>
      <c r="K54" s="15">
        <v>27.027049876324433</v>
      </c>
      <c r="L54" s="15">
        <v>800.46434860514705</v>
      </c>
      <c r="M54" s="15">
        <v>164.71700690742549</v>
      </c>
      <c r="N54" s="15">
        <v>148.09795</v>
      </c>
      <c r="O54" s="15">
        <v>6.3042101203332308</v>
      </c>
      <c r="P54" s="15">
        <v>1370.1193951577661</v>
      </c>
      <c r="Q54" s="15">
        <v>18.077645</v>
      </c>
      <c r="R54" s="15">
        <v>205.18071727992552</v>
      </c>
      <c r="S54" s="15">
        <v>188.15776681398873</v>
      </c>
      <c r="T54" s="15">
        <v>28.099612499999992</v>
      </c>
      <c r="U54" s="15">
        <v>7.614482041696073</v>
      </c>
      <c r="V54" s="15">
        <v>28.577059818545287</v>
      </c>
      <c r="W54" s="15">
        <v>45.779679586256087</v>
      </c>
      <c r="X54" s="15">
        <v>186.20554746101124</v>
      </c>
      <c r="Y54" s="15">
        <v>235.80756473176513</v>
      </c>
      <c r="Z54" s="15">
        <v>96.140533333333323</v>
      </c>
      <c r="AA54" s="15">
        <v>208.30973644086254</v>
      </c>
      <c r="AB54" s="15">
        <v>131.91849424160742</v>
      </c>
      <c r="AC54" s="15">
        <v>345.84873900120658</v>
      </c>
      <c r="AD54" s="15">
        <v>143.89837050964306</v>
      </c>
      <c r="AE54" s="15">
        <v>6.1082145593869726</v>
      </c>
      <c r="AF54" s="15">
        <v>95.812142662673565</v>
      </c>
      <c r="AG54" s="15">
        <v>61.444843000000006</v>
      </c>
      <c r="AI54" s="15">
        <v>89.055670309540048</v>
      </c>
      <c r="AJ54" s="15">
        <v>875.76528915626227</v>
      </c>
      <c r="AK54" s="15">
        <v>257.64435246754419</v>
      </c>
      <c r="AL54" s="15">
        <v>18509.020429853565</v>
      </c>
      <c r="AM54" s="15">
        <v>107.82128060139684</v>
      </c>
      <c r="AN54" s="15">
        <v>122.30851341930986</v>
      </c>
      <c r="AO54" s="15">
        <v>53.966278895666569</v>
      </c>
      <c r="AP54" s="15">
        <v>10.028242545531642</v>
      </c>
      <c r="AQ54" s="15">
        <v>864.17663635199176</v>
      </c>
      <c r="AR54" s="15">
        <v>93.157045815335763</v>
      </c>
      <c r="AS54" s="15">
        <v>1390.8725169143318</v>
      </c>
      <c r="AT54" s="15">
        <v>245.46520279300245</v>
      </c>
      <c r="AU54" s="15">
        <v>247.94855799999999</v>
      </c>
      <c r="AV54" s="15">
        <v>17.540327307004009</v>
      </c>
      <c r="AW54" s="15">
        <v>1471.016781749847</v>
      </c>
      <c r="AX54" s="15">
        <v>54.851048999999996</v>
      </c>
      <c r="AY54" s="15">
        <v>205.22403353516535</v>
      </c>
      <c r="AZ54" s="15">
        <v>291.25616713135497</v>
      </c>
      <c r="BA54" s="15">
        <v>39.031867742314965</v>
      </c>
      <c r="BB54" s="15">
        <v>36.664698727106263</v>
      </c>
      <c r="BC54" s="15">
        <v>84.124024406120256</v>
      </c>
      <c r="BD54" s="15">
        <v>88.529851698014511</v>
      </c>
      <c r="BE54" s="15">
        <v>250.15757379526195</v>
      </c>
      <c r="BF54" s="15">
        <v>1236.911220172618</v>
      </c>
      <c r="BG54" s="15">
        <v>347.75253333333336</v>
      </c>
      <c r="BH54" s="15">
        <v>457.1248094097146</v>
      </c>
      <c r="BI54" s="15">
        <v>144.40172445479047</v>
      </c>
      <c r="BJ54" s="15">
        <v>338.07724905094022</v>
      </c>
      <c r="BK54" s="15">
        <v>539.70582286414253</v>
      </c>
      <c r="BL54" s="15">
        <v>36.016010532567051</v>
      </c>
      <c r="BM54" s="15">
        <v>254.26571975224616</v>
      </c>
      <c r="BN54" s="15">
        <v>210.84295806377835</v>
      </c>
      <c r="BP54" s="15">
        <v>280.94370924054272</v>
      </c>
      <c r="BQ54" s="15">
        <v>1564.8202787266846</v>
      </c>
      <c r="BR54" s="15">
        <v>67.390340917658051</v>
      </c>
      <c r="BS54" s="15">
        <v>5821.1936112423236</v>
      </c>
      <c r="BT54" s="15">
        <v>144.03132582464963</v>
      </c>
      <c r="BU54" s="15">
        <v>91.494161728825389</v>
      </c>
      <c r="BV54" s="15">
        <v>171.08534363786919</v>
      </c>
      <c r="BW54" s="15">
        <v>31.240573930184045</v>
      </c>
      <c r="BX54" s="15">
        <v>236.75188933008837</v>
      </c>
      <c r="BY54" s="15">
        <v>110.74415771403255</v>
      </c>
      <c r="BZ54" s="15">
        <v>1685.3939417343754</v>
      </c>
      <c r="CA54" s="15">
        <v>278.46570508296418</v>
      </c>
      <c r="CB54" s="15">
        <v>219.19068599999991</v>
      </c>
      <c r="CC54" s="15">
        <v>40.481950015427337</v>
      </c>
      <c r="CD54" s="15">
        <v>596.38965125426103</v>
      </c>
      <c r="CE54" s="15">
        <v>77.209950248756215</v>
      </c>
      <c r="CF54" s="15">
        <v>159.53819282720076</v>
      </c>
      <c r="CG54" s="15">
        <v>414.00820235454506</v>
      </c>
      <c r="CH54" s="15">
        <v>86.840433148087598</v>
      </c>
      <c r="CI54" s="15">
        <v>198.06449920842314</v>
      </c>
      <c r="CJ54" s="15">
        <v>51.993541442411193</v>
      </c>
      <c r="CK54" s="15">
        <v>118.49959378591528</v>
      </c>
      <c r="CL54" s="15">
        <v>287.04495170255245</v>
      </c>
      <c r="CM54" s="15">
        <v>238.5489930614317</v>
      </c>
      <c r="CN54" s="15">
        <v>101.31066666666666</v>
      </c>
      <c r="CO54" s="15">
        <v>350.94460175706092</v>
      </c>
      <c r="CP54" s="15">
        <v>183.44232418524871</v>
      </c>
      <c r="CQ54" s="15">
        <v>140.1140637415026</v>
      </c>
      <c r="CR54" s="15">
        <v>259.84323846964645</v>
      </c>
      <c r="CS54" s="15">
        <v>75.012260536398458</v>
      </c>
      <c r="CT54" s="15">
        <v>76.252382248842906</v>
      </c>
      <c r="CU54" s="15">
        <v>123.08707587420277</v>
      </c>
      <c r="CV54" s="37"/>
      <c r="CW54" s="15">
        <v>58.078518999999993</v>
      </c>
      <c r="CX54" s="15">
        <v>694.93125699999996</v>
      </c>
      <c r="CY54" s="15">
        <v>120.774582</v>
      </c>
      <c r="CZ54" s="15">
        <v>4690.2813839999999</v>
      </c>
      <c r="DA54" s="15">
        <v>15.804139999999997</v>
      </c>
      <c r="DB54" s="15">
        <v>86.030890554200056</v>
      </c>
      <c r="DC54" s="15">
        <v>15.562495999999999</v>
      </c>
      <c r="DD54" s="15">
        <v>1.7624629999999999</v>
      </c>
      <c r="DE54" s="15">
        <v>479.90887399999997</v>
      </c>
      <c r="DF54" s="15">
        <v>13.15464983202274</v>
      </c>
      <c r="DG54" s="15">
        <v>123.15304999999999</v>
      </c>
      <c r="DH54" s="15">
        <v>87.201530000000005</v>
      </c>
      <c r="DI54" s="15">
        <v>38.005379999999995</v>
      </c>
      <c r="DJ54" s="15">
        <v>2.1168580000000001</v>
      </c>
      <c r="DK54" s="15">
        <v>1089.3166681234159</v>
      </c>
      <c r="DL54" s="15">
        <v>4.2957980000000004</v>
      </c>
      <c r="DM54" s="15">
        <v>100.41153000000001</v>
      </c>
      <c r="DN54" s="15">
        <v>192.316103</v>
      </c>
      <c r="DO54" s="15">
        <v>10.529778</v>
      </c>
      <c r="DP54" s="15">
        <v>4.1841909999999993</v>
      </c>
      <c r="DQ54" s="15">
        <v>19.489807999999996</v>
      </c>
      <c r="DR54" s="15">
        <v>34.333488000000003</v>
      </c>
      <c r="DS54" s="15">
        <v>119.63682478009821</v>
      </c>
      <c r="DT54" s="15">
        <v>183.54728499999996</v>
      </c>
      <c r="DU54" s="15">
        <v>25.364526000000001</v>
      </c>
      <c r="DV54" s="15">
        <v>582.46352300000001</v>
      </c>
      <c r="DW54" s="15">
        <v>106.434219</v>
      </c>
      <c r="DX54" s="15">
        <v>176.49320599999999</v>
      </c>
      <c r="DY54" s="15">
        <v>231.80716462980374</v>
      </c>
      <c r="DZ54" s="15">
        <v>17.854420306513408</v>
      </c>
      <c r="EA54" s="15">
        <v>157.11557399999998</v>
      </c>
      <c r="EB54" s="15">
        <v>10.650409999999999</v>
      </c>
    </row>
    <row r="55" spans="1:132">
      <c r="A55" s="12" t="s">
        <v>160</v>
      </c>
      <c r="B55" s="15">
        <v>36.64116510416666</v>
      </c>
      <c r="C55" s="15">
        <v>565.28364428449663</v>
      </c>
      <c r="D55" s="15">
        <v>119.89946769254927</v>
      </c>
      <c r="E55" s="15">
        <v>5819.0539257786004</v>
      </c>
      <c r="F55" s="15">
        <v>82.669663258043968</v>
      </c>
      <c r="G55" s="15">
        <v>71.260328137072221</v>
      </c>
      <c r="H55" s="15">
        <v>14.122998441263993</v>
      </c>
      <c r="I55" s="15">
        <v>3.3152421263426177</v>
      </c>
      <c r="J55" s="15">
        <v>232.97528809218954</v>
      </c>
      <c r="K55" s="15">
        <v>27.999264454976302</v>
      </c>
      <c r="L55" s="15">
        <v>810.01862137556418</v>
      </c>
      <c r="M55" s="15">
        <v>165.65540372072337</v>
      </c>
      <c r="N55" s="15">
        <v>148.2414388</v>
      </c>
      <c r="O55" s="15">
        <v>6.4165936056253452</v>
      </c>
      <c r="P55" s="15">
        <v>1402.3939235201674</v>
      </c>
      <c r="Q55" s="15">
        <v>18.671731499999993</v>
      </c>
      <c r="R55" s="15">
        <v>210.98356002365463</v>
      </c>
      <c r="S55" s="15">
        <v>190.36436845008276</v>
      </c>
      <c r="T55" s="15">
        <v>29.268618749999998</v>
      </c>
      <c r="U55" s="15">
        <v>7.8817439431397958</v>
      </c>
      <c r="V55" s="15">
        <v>28.935584137191857</v>
      </c>
      <c r="W55" s="15">
        <v>46.567255105437312</v>
      </c>
      <c r="X55" s="15">
        <v>190.46605876393107</v>
      </c>
      <c r="Y55" s="15">
        <v>247.38957256118582</v>
      </c>
      <c r="Z55" s="15">
        <v>95.82</v>
      </c>
      <c r="AA55" s="15">
        <v>213.70435806831566</v>
      </c>
      <c r="AB55" s="15">
        <v>128.710432547355</v>
      </c>
      <c r="AC55" s="15">
        <v>357.07171541596733</v>
      </c>
      <c r="AD55" s="15">
        <v>147.59369545759677</v>
      </c>
      <c r="AE55" s="15">
        <v>6.2062745098039223</v>
      </c>
      <c r="AF55" s="15">
        <v>91.233052001089035</v>
      </c>
      <c r="AG55" s="15">
        <v>64.105270500000017</v>
      </c>
      <c r="AI55" s="15">
        <v>92.458542554322918</v>
      </c>
      <c r="AJ55" s="15">
        <v>896.36802727531028</v>
      </c>
      <c r="AK55" s="15">
        <v>265.86659495956661</v>
      </c>
      <c r="AL55" s="15">
        <v>19264.856785547472</v>
      </c>
      <c r="AM55" s="15">
        <v>110.92196569583916</v>
      </c>
      <c r="AN55" s="15">
        <v>129.73944462118803</v>
      </c>
      <c r="AO55" s="15">
        <v>54.091181812951675</v>
      </c>
      <c r="AP55" s="15">
        <v>9.8865473999635913</v>
      </c>
      <c r="AQ55" s="15">
        <v>889.38092189500651</v>
      </c>
      <c r="AR55" s="15">
        <v>96.657649289099524</v>
      </c>
      <c r="AS55" s="15">
        <v>1409.6743324917752</v>
      </c>
      <c r="AT55" s="15">
        <v>242.34760398754818</v>
      </c>
      <c r="AU55" s="15">
        <v>252.04660779999995</v>
      </c>
      <c r="AV55" s="15">
        <v>17.744125764186855</v>
      </c>
      <c r="AW55" s="15">
        <v>1484.6668412781557</v>
      </c>
      <c r="AX55" s="15">
        <v>55.341656999999991</v>
      </c>
      <c r="AY55" s="15">
        <v>209.37007687758719</v>
      </c>
      <c r="AZ55" s="15">
        <v>298.98108108108107</v>
      </c>
      <c r="BA55" s="15">
        <v>38.741118107810294</v>
      </c>
      <c r="BB55" s="15">
        <v>36.198847020026676</v>
      </c>
      <c r="BC55" s="15">
        <v>86.254140698514774</v>
      </c>
      <c r="BD55" s="15">
        <v>92.072762137313234</v>
      </c>
      <c r="BE55" s="15">
        <v>255.72852487746107</v>
      </c>
      <c r="BF55" s="15">
        <v>1288.8781454670807</v>
      </c>
      <c r="BG55" s="15">
        <v>343.74</v>
      </c>
      <c r="BH55" s="15">
        <v>461.40385747938745</v>
      </c>
      <c r="BI55" s="15">
        <v>144.06115963286442</v>
      </c>
      <c r="BJ55" s="15">
        <v>342.1466374970031</v>
      </c>
      <c r="BK55" s="15">
        <v>549.52425598567902</v>
      </c>
      <c r="BL55" s="15">
        <v>36.042003843137259</v>
      </c>
      <c r="BM55" s="15">
        <v>253.69886904927858</v>
      </c>
      <c r="BN55" s="15">
        <v>219.46502938839976</v>
      </c>
      <c r="BP55" s="15">
        <v>277.305194747565</v>
      </c>
      <c r="BQ55" s="15">
        <v>1670.4848944028793</v>
      </c>
      <c r="BR55" s="15">
        <v>69.120467928083542</v>
      </c>
      <c r="BS55" s="15">
        <v>6201.7416263617051</v>
      </c>
      <c r="BT55" s="15">
        <v>153.93325535385316</v>
      </c>
      <c r="BU55" s="15">
        <v>86.025223833113685</v>
      </c>
      <c r="BV55" s="15">
        <v>189.16516933541163</v>
      </c>
      <c r="BW55" s="15">
        <v>32.547389859821578</v>
      </c>
      <c r="BX55" s="15">
        <v>238.15569782330348</v>
      </c>
      <c r="BY55" s="15">
        <v>114.32796208530806</v>
      </c>
      <c r="BZ55" s="15">
        <v>1719.4394461020577</v>
      </c>
      <c r="CA55" s="15">
        <v>285.85126927067887</v>
      </c>
      <c r="CB55" s="15">
        <v>217.65375059999994</v>
      </c>
      <c r="CC55" s="15">
        <v>42.461737387042724</v>
      </c>
      <c r="CD55" s="15">
        <v>582.24166230137939</v>
      </c>
      <c r="CE55" s="15">
        <v>78.372139303482584</v>
      </c>
      <c r="CF55" s="15">
        <v>162.60934358367828</v>
      </c>
      <c r="CG55" s="15">
        <v>421.5143408714838</v>
      </c>
      <c r="CH55" s="15">
        <v>91.055549468520027</v>
      </c>
      <c r="CI55" s="15">
        <v>201.13891645337134</v>
      </c>
      <c r="CJ55" s="15">
        <v>53.057418465778589</v>
      </c>
      <c r="CK55" s="15">
        <v>120.31472108550504</v>
      </c>
      <c r="CL55" s="15">
        <v>288.17382732276354</v>
      </c>
      <c r="CM55" s="15">
        <v>248.5432609445019</v>
      </c>
      <c r="CN55" s="15">
        <v>109.75546666666668</v>
      </c>
      <c r="CO55" s="15">
        <v>365.15606595995291</v>
      </c>
      <c r="CP55" s="15">
        <v>185.75016112185256</v>
      </c>
      <c r="CQ55" s="15">
        <v>148.64043394869333</v>
      </c>
      <c r="CR55" s="15">
        <v>263.15829324233607</v>
      </c>
      <c r="CS55" s="15">
        <v>77.046003016591257</v>
      </c>
      <c r="CT55" s="15">
        <v>79.81091750612579</v>
      </c>
      <c r="CU55" s="15">
        <v>125.76957473035439</v>
      </c>
      <c r="CV55" s="37"/>
      <c r="CW55" s="15">
        <v>67.757509999999996</v>
      </c>
      <c r="CX55" s="15">
        <v>707.33802600000001</v>
      </c>
      <c r="CY55" s="15">
        <v>121.56018999999999</v>
      </c>
      <c r="CZ55" s="15">
        <v>4960.1576410000007</v>
      </c>
      <c r="DA55" s="15">
        <v>16.596447000000001</v>
      </c>
      <c r="DB55" s="15">
        <v>92.215925101122565</v>
      </c>
      <c r="DC55" s="15">
        <v>14.855288</v>
      </c>
      <c r="DD55" s="15">
        <v>1.6626890000000001</v>
      </c>
      <c r="DE55" s="15">
        <v>479.78251199999994</v>
      </c>
      <c r="DF55" s="15">
        <v>13.322085308056872</v>
      </c>
      <c r="DG55" s="15">
        <v>120.24954599999998</v>
      </c>
      <c r="DH55" s="15">
        <v>86.039539999999988</v>
      </c>
      <c r="DI55" s="15">
        <v>35.765692000000001</v>
      </c>
      <c r="DJ55" s="15">
        <v>2.0165030000000002</v>
      </c>
      <c r="DK55" s="15">
        <v>1103.8514929282344</v>
      </c>
      <c r="DL55" s="15">
        <v>4.3743519999999991</v>
      </c>
      <c r="DM55" s="15">
        <v>98.358730000000008</v>
      </c>
      <c r="DN55" s="15">
        <v>196.99772800000002</v>
      </c>
      <c r="DO55" s="15">
        <v>11.024105</v>
      </c>
      <c r="DP55" s="15">
        <v>3.7550450000000004</v>
      </c>
      <c r="DQ55" s="15">
        <v>20.351609</v>
      </c>
      <c r="DR55" s="15">
        <v>34.207350000000005</v>
      </c>
      <c r="DS55" s="15">
        <v>124.3139187820039</v>
      </c>
      <c r="DT55" s="15">
        <v>191.22835999999998</v>
      </c>
      <c r="DU55" s="15">
        <v>31.278532999999999</v>
      </c>
      <c r="DV55" s="15">
        <v>606.11305600000003</v>
      </c>
      <c r="DW55" s="15">
        <v>111.55715500000001</v>
      </c>
      <c r="DX55" s="15">
        <v>174.69661499999995</v>
      </c>
      <c r="DY55" s="15">
        <v>232.53386943387784</v>
      </c>
      <c r="DZ55" s="15">
        <v>17.525626696832582</v>
      </c>
      <c r="EA55" s="15">
        <v>163.23375800000002</v>
      </c>
      <c r="EB55" s="15">
        <v>10.429135000000002</v>
      </c>
    </row>
    <row r="56" spans="1:132">
      <c r="A56" s="12" t="s">
        <v>161</v>
      </c>
      <c r="B56" s="15">
        <v>42.00983793693009</v>
      </c>
      <c r="C56" s="15">
        <v>555.91800949300114</v>
      </c>
      <c r="D56" s="15">
        <v>127.65830759728227</v>
      </c>
      <c r="E56" s="15">
        <v>6116.5734137308318</v>
      </c>
      <c r="F56" s="15">
        <v>83.161447050938335</v>
      </c>
      <c r="G56" s="15">
        <v>75.003287774176869</v>
      </c>
      <c r="H56" s="15">
        <v>14.608783726753511</v>
      </c>
      <c r="I56" s="15">
        <v>3.1776748610057406</v>
      </c>
      <c r="J56" s="15">
        <v>240.8949321730228</v>
      </c>
      <c r="K56" s="15">
        <v>28.281183834325009</v>
      </c>
      <c r="L56" s="15">
        <v>897.46592206735806</v>
      </c>
      <c r="M56" s="15">
        <v>170.88682189253026</v>
      </c>
      <c r="N56" s="15">
        <v>152.5719636</v>
      </c>
      <c r="O56" s="15">
        <v>6.5619690599814007</v>
      </c>
      <c r="P56" s="15">
        <v>1532.6431574030826</v>
      </c>
      <c r="Q56" s="15">
        <v>19.265817999999996</v>
      </c>
      <c r="R56" s="15">
        <v>223.6238306253077</v>
      </c>
      <c r="S56" s="15">
        <v>177.50771983200838</v>
      </c>
      <c r="T56" s="15">
        <v>30.437624999999997</v>
      </c>
      <c r="U56" s="15">
        <v>7.761100625627166</v>
      </c>
      <c r="V56" s="15">
        <v>29.997219135802464</v>
      </c>
      <c r="W56" s="15">
        <v>50.430677843879572</v>
      </c>
      <c r="X56" s="15">
        <v>199.51081492545887</v>
      </c>
      <c r="Y56" s="15">
        <v>259.99668402777775</v>
      </c>
      <c r="Z56" s="15">
        <v>97.3232</v>
      </c>
      <c r="AA56" s="15">
        <v>221.31228490199013</v>
      </c>
      <c r="AB56" s="15">
        <v>143.17583639802885</v>
      </c>
      <c r="AC56" s="15">
        <v>372.20776598023315</v>
      </c>
      <c r="AD56" s="15">
        <v>142.88694888367397</v>
      </c>
      <c r="AE56" s="15">
        <v>6.2052689704310637</v>
      </c>
      <c r="AF56" s="15">
        <v>91.894908793901436</v>
      </c>
      <c r="AG56" s="15">
        <v>66.765698000000015</v>
      </c>
      <c r="AI56" s="15">
        <v>108.40212069560789</v>
      </c>
      <c r="AJ56" s="15">
        <v>886.24512501133711</v>
      </c>
      <c r="AK56" s="15">
        <v>272.48357335587269</v>
      </c>
      <c r="AL56" s="15">
        <v>19880.050503504637</v>
      </c>
      <c r="AM56" s="15">
        <v>108.99605462466488</v>
      </c>
      <c r="AN56" s="15">
        <v>137.35813254426753</v>
      </c>
      <c r="AO56" s="15">
        <v>54.66886618650647</v>
      </c>
      <c r="AP56" s="15">
        <v>12.30105079170677</v>
      </c>
      <c r="AQ56" s="15">
        <v>927.09687739953915</v>
      </c>
      <c r="AR56" s="15">
        <v>98.671910980604281</v>
      </c>
      <c r="AS56" s="15">
        <v>1515.4009886276533</v>
      </c>
      <c r="AT56" s="15">
        <v>249.31346346324182</v>
      </c>
      <c r="AU56" s="15">
        <v>254.4905048</v>
      </c>
      <c r="AV56" s="15">
        <v>18.210635820365773</v>
      </c>
      <c r="AW56" s="15">
        <v>1586.7015413358245</v>
      </c>
      <c r="AX56" s="15">
        <v>56.68310799999999</v>
      </c>
      <c r="AY56" s="15">
        <v>224.56203840472679</v>
      </c>
      <c r="AZ56" s="15">
        <v>294.06368924580653</v>
      </c>
      <c r="BA56" s="15">
        <v>37.715557513608367</v>
      </c>
      <c r="BB56" s="15">
        <v>37.408722196096264</v>
      </c>
      <c r="BC56" s="15">
        <v>87.58191444444445</v>
      </c>
      <c r="BD56" s="15">
        <v>98.757907170742939</v>
      </c>
      <c r="BE56" s="15">
        <v>268.34515841783241</v>
      </c>
      <c r="BF56" s="15">
        <v>1321.5642534722222</v>
      </c>
      <c r="BG56" s="15">
        <v>339.12560000000002</v>
      </c>
      <c r="BH56" s="15">
        <v>486.96543468502171</v>
      </c>
      <c r="BI56" s="15">
        <v>157.05902887714424</v>
      </c>
      <c r="BJ56" s="15">
        <v>354.08586028579299</v>
      </c>
      <c r="BK56" s="15">
        <v>548.84646748036755</v>
      </c>
      <c r="BL56" s="15">
        <v>34.896327290701819</v>
      </c>
      <c r="BM56" s="15">
        <v>265.20473313966789</v>
      </c>
      <c r="BN56" s="15">
        <v>230.98481777170556</v>
      </c>
      <c r="BP56" s="15">
        <v>310.21533339491151</v>
      </c>
      <c r="BQ56" s="15">
        <v>1647.4139129908999</v>
      </c>
      <c r="BR56" s="15">
        <v>72.981182341276281</v>
      </c>
      <c r="BS56" s="15">
        <v>6563.2493648801701</v>
      </c>
      <c r="BT56" s="15">
        <v>154.24642124664879</v>
      </c>
      <c r="BU56" s="15">
        <v>87.889718660466855</v>
      </c>
      <c r="BV56" s="15">
        <v>201.19190839265116</v>
      </c>
      <c r="BW56" s="15">
        <v>33.914146275180322</v>
      </c>
      <c r="BX56" s="15">
        <v>240.81200409521372</v>
      </c>
      <c r="BY56" s="15">
        <v>117.41194652654355</v>
      </c>
      <c r="BZ56" s="15">
        <v>1808.9210818589954</v>
      </c>
      <c r="CA56" s="15">
        <v>294.73264452317687</v>
      </c>
      <c r="CB56" s="15">
        <v>219.59958440000003</v>
      </c>
      <c r="CC56" s="15">
        <v>44.265634686918787</v>
      </c>
      <c r="CD56" s="15">
        <v>615.8707146193367</v>
      </c>
      <c r="CE56" s="15">
        <v>79.534328358208953</v>
      </c>
      <c r="CF56" s="15">
        <v>169.08862629246676</v>
      </c>
      <c r="CG56" s="15">
        <v>390.27149549950224</v>
      </c>
      <c r="CH56" s="28">
        <v>95.150261437908497</v>
      </c>
      <c r="CI56" s="15">
        <v>195.94782334636267</v>
      </c>
      <c r="CJ56" s="15">
        <v>54.771913580246917</v>
      </c>
      <c r="CK56" s="15">
        <v>126.38397131582637</v>
      </c>
      <c r="CL56" s="15">
        <v>301.37994427369085</v>
      </c>
      <c r="CM56" s="15">
        <v>247.27569444444441</v>
      </c>
      <c r="CN56" s="15">
        <v>118.20000000000002</v>
      </c>
      <c r="CO56" s="15">
        <v>375.59628909172523</v>
      </c>
      <c r="CP56" s="15">
        <v>207.48694967404631</v>
      </c>
      <c r="CQ56" s="15">
        <v>153.81885499219729</v>
      </c>
      <c r="CR56" s="15">
        <v>260.83539467991665</v>
      </c>
      <c r="CS56" s="15">
        <v>76.298183113644455</v>
      </c>
      <c r="CT56" s="15">
        <v>83.369452763408646</v>
      </c>
      <c r="CU56" s="15">
        <v>128.48510841780518</v>
      </c>
      <c r="CV56" s="37"/>
      <c r="CW56" s="15">
        <v>67.292316999999997</v>
      </c>
      <c r="CX56" s="15">
        <v>669.62103400000001</v>
      </c>
      <c r="CY56" s="15">
        <v>128.29161399999998</v>
      </c>
      <c r="CZ56" s="15">
        <v>5185.8074610000003</v>
      </c>
      <c r="DA56" s="15">
        <v>18.014882</v>
      </c>
      <c r="DB56" s="15">
        <v>95.378563712366727</v>
      </c>
      <c r="DC56" s="15">
        <v>14.381337</v>
      </c>
      <c r="DD56" s="15">
        <v>1.781493</v>
      </c>
      <c r="DE56" s="15">
        <v>522.73939100000007</v>
      </c>
      <c r="DF56" s="15">
        <v>13.517502511397883</v>
      </c>
      <c r="DG56" s="15">
        <v>125.10498</v>
      </c>
      <c r="DH56" s="15">
        <v>88.85278000000001</v>
      </c>
      <c r="DI56" s="15">
        <v>36.579548000000003</v>
      </c>
      <c r="DJ56" s="15">
        <v>2.0309159999999999</v>
      </c>
      <c r="DK56" s="15">
        <v>1167.9311536665109</v>
      </c>
      <c r="DL56" s="15">
        <v>4.1176550000000001</v>
      </c>
      <c r="DM56" s="15">
        <v>101.157065</v>
      </c>
      <c r="DN56" s="15">
        <v>186.49892199999999</v>
      </c>
      <c r="DO56" s="15">
        <v>11.474194000000001</v>
      </c>
      <c r="DP56" s="15">
        <v>4.5903309999999991</v>
      </c>
      <c r="DQ56" s="15">
        <v>20.569933000000002</v>
      </c>
      <c r="DR56" s="15">
        <v>36.051478000000003</v>
      </c>
      <c r="DS56" s="15">
        <v>140.59345646741156</v>
      </c>
      <c r="DT56" s="15">
        <v>181.917834</v>
      </c>
      <c r="DU56" s="15">
        <v>32.970338000000005</v>
      </c>
      <c r="DV56" s="15">
        <v>653.00461699999994</v>
      </c>
      <c r="DW56" s="15">
        <v>118.60736699999997</v>
      </c>
      <c r="DX56" s="15">
        <v>181.63944700000002</v>
      </c>
      <c r="DY56" s="15">
        <v>238.59561073455961</v>
      </c>
      <c r="DZ56" s="15">
        <v>14.3733847524047</v>
      </c>
      <c r="EA56" s="15">
        <v>175.774168</v>
      </c>
      <c r="EB56" s="15">
        <v>11.438865999999999</v>
      </c>
    </row>
    <row r="57" spans="1:132" s="12" customFormat="1">
      <c r="A57" s="12" t="s">
        <v>162</v>
      </c>
      <c r="B57" s="15">
        <v>41.643024818135672</v>
      </c>
      <c r="C57" s="15">
        <v>558.5169249285392</v>
      </c>
      <c r="D57" s="15">
        <v>132.59611406668205</v>
      </c>
      <c r="E57" s="15">
        <v>6633.0211033539545</v>
      </c>
      <c r="F57" s="15">
        <v>90.891562937201272</v>
      </c>
      <c r="G57" s="15">
        <v>78.387723463010516</v>
      </c>
      <c r="H57" s="15">
        <v>15.554580455214589</v>
      </c>
      <c r="I57" s="15">
        <v>1.5358959222595583</v>
      </c>
      <c r="J57" s="15">
        <v>246.36883679449608</v>
      </c>
      <c r="K57" s="15">
        <v>28.957568717019768</v>
      </c>
      <c r="L57" s="15">
        <v>880.22355636184739</v>
      </c>
      <c r="M57" s="15">
        <v>171.4277255015993</v>
      </c>
      <c r="N57" s="15">
        <v>152.3011286</v>
      </c>
      <c r="O57" s="15">
        <v>6.7911744523882716</v>
      </c>
      <c r="P57" s="15">
        <v>1563.9901269393511</v>
      </c>
      <c r="Q57" s="15">
        <v>19.427650999999997</v>
      </c>
      <c r="R57" s="15">
        <v>238.18228896944589</v>
      </c>
      <c r="S57" s="15">
        <v>197.34285308946463</v>
      </c>
      <c r="T57" s="15">
        <v>30.151597749999997</v>
      </c>
      <c r="U57" s="15">
        <v>7.8716362524989192</v>
      </c>
      <c r="V57" s="15">
        <v>30.728136328427578</v>
      </c>
      <c r="W57" s="15">
        <v>49.723857528683887</v>
      </c>
      <c r="X57" s="15">
        <v>206.72787345399254</v>
      </c>
      <c r="Y57" s="15">
        <v>268.36917568983586</v>
      </c>
      <c r="Z57" s="15">
        <v>96.823466666666675</v>
      </c>
      <c r="AA57" s="15">
        <v>226.79194937866887</v>
      </c>
      <c r="AB57" s="15">
        <v>150.79283348642795</v>
      </c>
      <c r="AC57" s="15">
        <v>392.41108478483608</v>
      </c>
      <c r="AD57" s="15">
        <v>139.74509441040385</v>
      </c>
      <c r="AE57" s="15">
        <v>6.7496194423511673</v>
      </c>
      <c r="AF57" s="15">
        <v>91.62646338143206</v>
      </c>
      <c r="AG57" s="15">
        <v>68.637757500000021</v>
      </c>
      <c r="AH57" s="11"/>
      <c r="AI57" s="15">
        <v>105.63009021830823</v>
      </c>
      <c r="AJ57" s="15">
        <v>860.81721077177667</v>
      </c>
      <c r="AK57" s="15">
        <v>278.97505534811478</v>
      </c>
      <c r="AL57" s="15">
        <v>21204.49165884767</v>
      </c>
      <c r="AM57" s="15">
        <v>117.58261876589212</v>
      </c>
      <c r="AN57" s="15">
        <v>144.94452788140111</v>
      </c>
      <c r="AO57" s="15">
        <v>56.825602383761755</v>
      </c>
      <c r="AP57" s="15">
        <v>13.185876808645899</v>
      </c>
      <c r="AQ57" s="15">
        <v>959.52872977449351</v>
      </c>
      <c r="AR57" s="15">
        <v>101.86414113570135</v>
      </c>
      <c r="AS57" s="15">
        <v>1443.5755796076503</v>
      </c>
      <c r="AT57" s="15">
        <v>245.63969286129691</v>
      </c>
      <c r="AU57" s="15">
        <v>259.29023740000002</v>
      </c>
      <c r="AV57" s="15">
        <v>18.190514316846311</v>
      </c>
      <c r="AW57" s="15">
        <v>1623.3586271744239</v>
      </c>
      <c r="AX57" s="15">
        <v>57.491761999999987</v>
      </c>
      <c r="AY57" s="15">
        <v>243.29311237700671</v>
      </c>
      <c r="AZ57" s="15">
        <v>308.47632974660064</v>
      </c>
      <c r="BA57" s="15">
        <v>36.388711646246463</v>
      </c>
      <c r="BB57" s="15">
        <v>36.699404687111418</v>
      </c>
      <c r="BC57" s="15">
        <v>89.006905818745167</v>
      </c>
      <c r="BD57" s="15">
        <v>97.288889431896095</v>
      </c>
      <c r="BE57" s="15">
        <v>280.9145931405514</v>
      </c>
      <c r="BF57" s="15">
        <v>1341.5224589591337</v>
      </c>
      <c r="BG57" s="15">
        <v>337.42266666666666</v>
      </c>
      <c r="BH57" s="15">
        <v>492.50362125486015</v>
      </c>
      <c r="BI57" s="15">
        <v>166.5614386961395</v>
      </c>
      <c r="BJ57" s="15">
        <v>373.31938396516398</v>
      </c>
      <c r="BK57" s="15">
        <v>555.16446167312733</v>
      </c>
      <c r="BL57" s="15">
        <v>36.519928614167299</v>
      </c>
      <c r="BM57" s="15">
        <v>269.09432331336779</v>
      </c>
      <c r="BN57" s="15">
        <v>236.74368069978044</v>
      </c>
      <c r="BO57" s="11"/>
      <c r="BP57" s="15">
        <v>305.88361970609066</v>
      </c>
      <c r="BQ57" s="15">
        <v>1683.0242214532868</v>
      </c>
      <c r="BR57" s="15">
        <v>74.476008657436466</v>
      </c>
      <c r="BS57" s="15">
        <v>7075.5212226268677</v>
      </c>
      <c r="BT57" s="15">
        <v>165.41124773869166</v>
      </c>
      <c r="BU57" s="15">
        <v>94.346882418487468</v>
      </c>
      <c r="BV57" s="15">
        <v>209.91855395764921</v>
      </c>
      <c r="BW57" s="15">
        <v>36.356257378984651</v>
      </c>
      <c r="BX57" s="15">
        <v>243.71741623136705</v>
      </c>
      <c r="BY57" s="15">
        <v>121.01051429471528</v>
      </c>
      <c r="BZ57" s="15">
        <v>1828.0522415595597</v>
      </c>
      <c r="CA57" s="15">
        <v>300.43479667054373</v>
      </c>
      <c r="CB57" s="15">
        <v>220.97197800000001</v>
      </c>
      <c r="CC57" s="15">
        <v>47.054927266056502</v>
      </c>
      <c r="CD57" s="15">
        <v>633.27597555242119</v>
      </c>
      <c r="CE57" s="15">
        <v>80.935489220563852</v>
      </c>
      <c r="CF57" s="15">
        <v>182.5515277058519</v>
      </c>
      <c r="CG57" s="15">
        <v>430.52900670056971</v>
      </c>
      <c r="CH57" s="15">
        <v>100.67982987076724</v>
      </c>
      <c r="CI57" s="15">
        <v>195.47783158253816</v>
      </c>
      <c r="CJ57" s="15">
        <v>56.262587141750586</v>
      </c>
      <c r="CK57" s="15">
        <v>123.12046277319132</v>
      </c>
      <c r="CL57" s="15">
        <v>312.38355603637319</v>
      </c>
      <c r="CM57" s="15">
        <v>248.65997205728257</v>
      </c>
      <c r="CN57" s="15">
        <v>125.98213333333335</v>
      </c>
      <c r="CO57" s="15">
        <v>394.21514065716241</v>
      </c>
      <c r="CP57" s="15">
        <v>217.24817339861625</v>
      </c>
      <c r="CQ57" s="15">
        <v>164.66611168032787</v>
      </c>
      <c r="CR57" s="15">
        <v>253.93572339627363</v>
      </c>
      <c r="CS57" s="15">
        <v>77.384702336096453</v>
      </c>
      <c r="CT57" s="15">
        <v>84.561257827389056</v>
      </c>
      <c r="CU57" s="15">
        <v>129.48271536772776</v>
      </c>
      <c r="CV57" s="37"/>
      <c r="CW57" s="15">
        <v>78.499121999999986</v>
      </c>
      <c r="CX57" s="15">
        <v>841.86044900000002</v>
      </c>
      <c r="CY57" s="15">
        <v>133.23952600000001</v>
      </c>
      <c r="CZ57" s="15">
        <v>5507.3427850000007</v>
      </c>
      <c r="DA57" s="15">
        <v>18.316509999999997</v>
      </c>
      <c r="DB57" s="15">
        <v>99.035027372704832</v>
      </c>
      <c r="DC57" s="15">
        <v>14.24081</v>
      </c>
      <c r="DD57" s="15">
        <v>1.8385389999999997</v>
      </c>
      <c r="DE57" s="15">
        <v>546.25220400000001</v>
      </c>
      <c r="DF57" s="15">
        <v>14.096637000866346</v>
      </c>
      <c r="DG57" s="15">
        <v>130.684697</v>
      </c>
      <c r="DH57" s="15">
        <v>95.583574000000013</v>
      </c>
      <c r="DI57" s="15">
        <v>36.302891999999993</v>
      </c>
      <c r="DJ57" s="15">
        <v>2.2317229999999997</v>
      </c>
      <c r="DK57" s="15">
        <v>1198.9715091678418</v>
      </c>
      <c r="DL57" s="15">
        <v>4.1738379999999999</v>
      </c>
      <c r="DM57" s="15">
        <v>110.81165500000002</v>
      </c>
      <c r="DN57" s="15">
        <v>204.64542500000002</v>
      </c>
      <c r="DO57" s="15">
        <v>14.237370000000002</v>
      </c>
      <c r="DP57" s="15">
        <v>3.9411309999999995</v>
      </c>
      <c r="DQ57" s="15">
        <v>20.444966999999998</v>
      </c>
      <c r="DR57" s="15">
        <v>34.134534999999993</v>
      </c>
      <c r="DS57" s="15">
        <v>140.13830004970612</v>
      </c>
      <c r="DT57" s="15">
        <v>198.26268400000001</v>
      </c>
      <c r="DU57" s="15">
        <v>31.898370999999997</v>
      </c>
      <c r="DV57" s="15">
        <v>722.45978000000002</v>
      </c>
      <c r="DW57" s="15">
        <v>123.745227</v>
      </c>
      <c r="DX57" s="15">
        <v>183.43073499999997</v>
      </c>
      <c r="DY57" s="15">
        <v>239.57419032137051</v>
      </c>
      <c r="DZ57" s="15">
        <v>15.574064431047479</v>
      </c>
      <c r="EA57" s="15">
        <v>177.70290800000001</v>
      </c>
      <c r="EB57" s="15">
        <v>11.930218999999997</v>
      </c>
    </row>
    <row r="58" spans="1:132">
      <c r="A58" s="12" t="s">
        <v>163</v>
      </c>
      <c r="B58" s="15">
        <v>38.255483614936807</v>
      </c>
      <c r="C58" s="15">
        <v>489.58008040461675</v>
      </c>
      <c r="D58" s="15">
        <v>126.98733544254955</v>
      </c>
      <c r="E58" s="15">
        <v>6584.6507269594649</v>
      </c>
      <c r="F58" s="15">
        <v>88.365282857922736</v>
      </c>
      <c r="G58" s="15">
        <v>74.069898736445921</v>
      </c>
      <c r="H58" s="15">
        <v>15.714684923850777</v>
      </c>
      <c r="I58" s="15">
        <v>1.6812699676096354</v>
      </c>
      <c r="J58" s="15">
        <v>252.63943410655111</v>
      </c>
      <c r="K58" s="15">
        <v>26.561802453378711</v>
      </c>
      <c r="L58" s="15">
        <v>871.2158220925993</v>
      </c>
      <c r="M58" s="15">
        <v>166.33828061649541</v>
      </c>
      <c r="N58" s="15">
        <v>148.79542599999999</v>
      </c>
      <c r="O58" s="15">
        <v>6.9397892132607613</v>
      </c>
      <c r="P58" s="15">
        <v>1516.5501121579184</v>
      </c>
      <c r="Q58" s="15">
        <v>19.589483999999992</v>
      </c>
      <c r="R58" s="15">
        <v>237.01720935991085</v>
      </c>
      <c r="S58" s="15">
        <v>182.18246548293968</v>
      </c>
      <c r="T58" s="15">
        <v>29.8655705</v>
      </c>
      <c r="U58" s="15">
        <v>7.6794502260134383</v>
      </c>
      <c r="V58" s="15">
        <v>31.292908646501676</v>
      </c>
      <c r="W58" s="15">
        <v>50.38735267740369</v>
      </c>
      <c r="X58" s="15">
        <v>193.75534188034192</v>
      </c>
      <c r="Y58" s="15">
        <v>256.84870936902485</v>
      </c>
      <c r="Z58" s="15">
        <v>97.645333333333326</v>
      </c>
      <c r="AA58" s="15">
        <v>219.18608058608061</v>
      </c>
      <c r="AB58" s="15">
        <v>131.14822562135933</v>
      </c>
      <c r="AC58" s="15">
        <v>374.51101998974883</v>
      </c>
      <c r="AD58" s="15">
        <v>124.68021333564592</v>
      </c>
      <c r="AE58" s="15">
        <v>7.0056701030927826</v>
      </c>
      <c r="AF58" s="15">
        <v>91.840457391777832</v>
      </c>
      <c r="AG58" s="15">
        <v>70.509816999999998</v>
      </c>
      <c r="AI58" s="15">
        <v>113.91243572169813</v>
      </c>
      <c r="AJ58" s="15">
        <v>789.90169887174159</v>
      </c>
      <c r="AK58" s="15">
        <v>267.76925997376333</v>
      </c>
      <c r="AL58" s="15">
        <v>20376.872109542666</v>
      </c>
      <c r="AM58" s="15">
        <v>112.73013136345023</v>
      </c>
      <c r="AN58" s="15">
        <v>138.53252979657674</v>
      </c>
      <c r="AO58" s="15">
        <v>58.538908204135815</v>
      </c>
      <c r="AP58" s="15">
        <v>13.104689826440708</v>
      </c>
      <c r="AQ58" s="15">
        <v>959.94965587560546</v>
      </c>
      <c r="AR58" s="15">
        <v>97.961830816138416</v>
      </c>
      <c r="AS58" s="15">
        <v>1355.8517098067809</v>
      </c>
      <c r="AT58" s="15">
        <v>251.34973118578174</v>
      </c>
      <c r="AU58" s="15">
        <v>251.87230799999998</v>
      </c>
      <c r="AV58" s="15">
        <v>18.489394406729346</v>
      </c>
      <c r="AW58" s="15">
        <v>1576.261821444594</v>
      </c>
      <c r="AX58" s="15">
        <v>57.90536299999998</v>
      </c>
      <c r="AY58" s="15">
        <v>240.65073665965087</v>
      </c>
      <c r="AZ58" s="15">
        <v>299.19158526673755</v>
      </c>
      <c r="BA58" s="15">
        <v>35.220307817102317</v>
      </c>
      <c r="BB58" s="15">
        <v>37.267287443766605</v>
      </c>
      <c r="BC58" s="15">
        <v>91.384595183012536</v>
      </c>
      <c r="BD58" s="15">
        <v>99.13889667381639</v>
      </c>
      <c r="BE58" s="15">
        <v>259.42788461538464</v>
      </c>
      <c r="BF58" s="15">
        <v>1267.8476577437862</v>
      </c>
      <c r="BG58" s="15">
        <v>347.38239999999996</v>
      </c>
      <c r="BH58" s="15">
        <v>492.24908424908421</v>
      </c>
      <c r="BI58" s="15">
        <v>143.7941778881771</v>
      </c>
      <c r="BJ58" s="15">
        <v>361.38918201827119</v>
      </c>
      <c r="BK58" s="15">
        <v>526.15359299287798</v>
      </c>
      <c r="BL58" s="15">
        <v>36.127471740740738</v>
      </c>
      <c r="BM58" s="15">
        <v>274.00924807187585</v>
      </c>
      <c r="BN58" s="15">
        <v>243.00675938614074</v>
      </c>
      <c r="BP58" s="15">
        <v>362.69272934832765</v>
      </c>
      <c r="BQ58" s="15">
        <v>1501.9382700038907</v>
      </c>
      <c r="BR58" s="15">
        <v>72.810352650667468</v>
      </c>
      <c r="BS58" s="15">
        <v>6966.9596167215796</v>
      </c>
      <c r="BT58" s="15">
        <v>162.24311655520677</v>
      </c>
      <c r="BU58" s="15">
        <v>85.583161573617701</v>
      </c>
      <c r="BV58" s="15">
        <v>214.59723347771416</v>
      </c>
      <c r="BW58" s="15">
        <v>37.697078234338207</v>
      </c>
      <c r="BX58" s="15">
        <v>234.19003313790466</v>
      </c>
      <c r="BY58" s="15">
        <v>109.51017514004113</v>
      </c>
      <c r="BZ58" s="15">
        <v>1786.4080933284724</v>
      </c>
      <c r="CA58" s="15">
        <v>291.09966557900583</v>
      </c>
      <c r="CB58" s="15">
        <v>214.183334</v>
      </c>
      <c r="CC58" s="15">
        <v>48.699322117763487</v>
      </c>
      <c r="CD58" s="15">
        <v>621.78286227007629</v>
      </c>
      <c r="CE58" s="15">
        <v>82.336650082918737</v>
      </c>
      <c r="CF58" s="15">
        <v>179.58227064504152</v>
      </c>
      <c r="CG58" s="15">
        <v>403.7199642987141</v>
      </c>
      <c r="CH58" s="15">
        <v>106.06573998364676</v>
      </c>
      <c r="CI58" s="15">
        <v>193.57919359458489</v>
      </c>
      <c r="CJ58" s="15">
        <v>56.741216009776963</v>
      </c>
      <c r="CK58" s="15">
        <v>122.30546317402192</v>
      </c>
      <c r="CL58" s="15">
        <v>286.4433760683761</v>
      </c>
      <c r="CM58" s="15">
        <v>233.18722115997454</v>
      </c>
      <c r="CN58" s="15">
        <v>133.76399999999998</v>
      </c>
      <c r="CO58" s="15">
        <v>386.79926739926742</v>
      </c>
      <c r="CP58" s="15">
        <v>195.74751964672214</v>
      </c>
      <c r="CQ58" s="15">
        <v>157.63563180269546</v>
      </c>
      <c r="CR58" s="15">
        <v>226.15136424243084</v>
      </c>
      <c r="CS58" s="15">
        <v>76.305460099274526</v>
      </c>
      <c r="CT58" s="15">
        <v>85.753062891369453</v>
      </c>
      <c r="CU58" s="15">
        <v>129.98956526476357</v>
      </c>
      <c r="CV58" s="37"/>
      <c r="CW58" s="15">
        <v>47.230253000000005</v>
      </c>
      <c r="CX58" s="15">
        <v>731.96209800000008</v>
      </c>
      <c r="CY58" s="15">
        <v>130.10756500000002</v>
      </c>
      <c r="CZ58" s="15">
        <v>5417.1713479999999</v>
      </c>
      <c r="DA58" s="15">
        <v>17.283385000000003</v>
      </c>
      <c r="DB58" s="15">
        <v>92.268975714669779</v>
      </c>
      <c r="DC58" s="15">
        <v>13.327254999999997</v>
      </c>
      <c r="DD58" s="15">
        <v>2.3556799999999996</v>
      </c>
      <c r="DE58" s="15">
        <v>559.41457400000002</v>
      </c>
      <c r="DF58" s="15">
        <v>12.401971211798907</v>
      </c>
      <c r="DG58" s="15">
        <v>112.42135899999998</v>
      </c>
      <c r="DH58" s="15">
        <v>91.621374999999986</v>
      </c>
      <c r="DI58" s="15">
        <v>37.142961</v>
      </c>
      <c r="DJ58" s="15">
        <v>1.9510440000000002</v>
      </c>
      <c r="DK58" s="15">
        <v>1185.5903095558547</v>
      </c>
      <c r="DL58" s="15">
        <v>4.5248489999999997</v>
      </c>
      <c r="DM58" s="15">
        <v>112.43116199999997</v>
      </c>
      <c r="DN58" s="15">
        <v>193.55343999999997</v>
      </c>
      <c r="DO58" s="15">
        <v>15.433175999999998</v>
      </c>
      <c r="DP58" s="15">
        <v>3.7190900000000005</v>
      </c>
      <c r="DQ58" s="15">
        <v>20.882879000000003</v>
      </c>
      <c r="DR58" s="15">
        <v>34.702217000000012</v>
      </c>
      <c r="DS58" s="15">
        <v>137.63167735042737</v>
      </c>
      <c r="DT58" s="15">
        <v>182.38051599999997</v>
      </c>
      <c r="DU58" s="15">
        <v>28.72467</v>
      </c>
      <c r="DV58" s="15">
        <v>691.47698400000013</v>
      </c>
      <c r="DW58" s="15">
        <v>122.69745099999999</v>
      </c>
      <c r="DX58" s="15">
        <v>185.170378</v>
      </c>
      <c r="DY58" s="15">
        <v>206.00839683899014</v>
      </c>
      <c r="DZ58" s="15">
        <v>14.539321878579608</v>
      </c>
      <c r="EA58" s="15">
        <v>180.09960900000002</v>
      </c>
      <c r="EB58" s="15">
        <v>11.575799999999999</v>
      </c>
    </row>
    <row r="59" spans="1:132">
      <c r="A59" s="12" t="s">
        <v>164</v>
      </c>
      <c r="B59" s="15">
        <v>29.274546558704444</v>
      </c>
      <c r="C59" s="15">
        <v>479.36307323408937</v>
      </c>
      <c r="D59" s="15">
        <v>127.22055026455027</v>
      </c>
      <c r="E59" s="15">
        <v>6633.373066635656</v>
      </c>
      <c r="F59" s="15">
        <v>88.556608280790527</v>
      </c>
      <c r="G59" s="15">
        <v>76.593981881913777</v>
      </c>
      <c r="H59" s="15">
        <v>16.50477657935285</v>
      </c>
      <c r="I59" s="15">
        <v>1.6928583389149365</v>
      </c>
      <c r="J59" s="15">
        <v>255.71691364333157</v>
      </c>
      <c r="K59" s="15">
        <v>27.335356579136175</v>
      </c>
      <c r="L59" s="15">
        <v>851.65057135374332</v>
      </c>
      <c r="M59" s="15">
        <v>165.39379288632861</v>
      </c>
      <c r="N59" s="15">
        <v>151.40423910000001</v>
      </c>
      <c r="O59" s="15">
        <v>6.5289521177542689</v>
      </c>
      <c r="P59" s="15">
        <v>1546.7350581447761</v>
      </c>
      <c r="Q59" s="15">
        <v>19.751316999999997</v>
      </c>
      <c r="R59" s="15">
        <v>234.51950247554643</v>
      </c>
      <c r="S59" s="15">
        <v>197.36895854719398</v>
      </c>
      <c r="T59" s="15">
        <v>29.579543249999993</v>
      </c>
      <c r="U59" s="15">
        <v>7.6667270292283574</v>
      </c>
      <c r="V59" s="15">
        <v>31.81346666666667</v>
      </c>
      <c r="W59" s="15">
        <v>50.909670789478525</v>
      </c>
      <c r="X59" s="15">
        <v>199.30864667791261</v>
      </c>
      <c r="Y59" s="15">
        <v>258.1746302790059</v>
      </c>
      <c r="Z59" s="15">
        <v>101.22773333333333</v>
      </c>
      <c r="AA59" s="15">
        <v>219.25682100797306</v>
      </c>
      <c r="AB59" s="15">
        <v>128.80491038061797</v>
      </c>
      <c r="AC59" s="15">
        <v>389.23257320949176</v>
      </c>
      <c r="AD59" s="15">
        <v>95.313136645452005</v>
      </c>
      <c r="AE59" s="15">
        <v>7.1974381625441692</v>
      </c>
      <c r="AF59" s="15">
        <v>92.126599509937378</v>
      </c>
      <c r="AG59" s="15">
        <v>72.381876500000018</v>
      </c>
      <c r="AI59" s="15">
        <v>110.11856608316722</v>
      </c>
      <c r="AJ59" s="15">
        <v>783.81281846338288</v>
      </c>
      <c r="AK59" s="15">
        <v>268.63972486772485</v>
      </c>
      <c r="AL59" s="15">
        <v>19747.50712292127</v>
      </c>
      <c r="AM59" s="15">
        <v>111.58339198837216</v>
      </c>
      <c r="AN59" s="15">
        <v>144.48263304046981</v>
      </c>
      <c r="AO59" s="15">
        <v>59.232358407339973</v>
      </c>
      <c r="AP59" s="15">
        <v>12.023582286001339</v>
      </c>
      <c r="AQ59" s="15">
        <v>934.4138988247314</v>
      </c>
      <c r="AR59" s="15">
        <v>99.342186827378413</v>
      </c>
      <c r="AS59" s="15">
        <v>1263.5499331467877</v>
      </c>
      <c r="AT59" s="15">
        <v>252.39179248442628</v>
      </c>
      <c r="AU59" s="15">
        <v>254.36247420000001</v>
      </c>
      <c r="AV59" s="15">
        <v>18.221624136217756</v>
      </c>
      <c r="AW59" s="15">
        <v>1613.5149193184891</v>
      </c>
      <c r="AX59" s="15">
        <v>57.990629000000006</v>
      </c>
      <c r="AY59" s="15">
        <v>236.37628305760177</v>
      </c>
      <c r="AZ59" s="15">
        <v>311.06140137364673</v>
      </c>
      <c r="BA59" s="15">
        <v>33.529834910676819</v>
      </c>
      <c r="BB59" s="15">
        <v>36.835077854598666</v>
      </c>
      <c r="BC59" s="15">
        <v>91.781739515151529</v>
      </c>
      <c r="BD59" s="15">
        <v>101.42025317148072</v>
      </c>
      <c r="BE59" s="15">
        <v>267.35729444414216</v>
      </c>
      <c r="BF59" s="15">
        <v>1243.9887482847994</v>
      </c>
      <c r="BG59" s="15">
        <v>347.82</v>
      </c>
      <c r="BH59" s="15">
        <v>499.6079291931826</v>
      </c>
      <c r="BI59" s="15">
        <v>143.15762011535588</v>
      </c>
      <c r="BJ59" s="15">
        <v>373.89280093806906</v>
      </c>
      <c r="BK59" s="15">
        <v>466.0535859358298</v>
      </c>
      <c r="BL59" s="15">
        <v>35.744986265017666</v>
      </c>
      <c r="BM59" s="15">
        <v>277.49564821971143</v>
      </c>
      <c r="BN59" s="15">
        <v>245.39708901243566</v>
      </c>
      <c r="BP59" s="15">
        <v>354.0673419180988</v>
      </c>
      <c r="BQ59" s="15">
        <v>1456.3023279048859</v>
      </c>
      <c r="BR59" s="15">
        <v>74.581817082388511</v>
      </c>
      <c r="BS59" s="15">
        <v>6934.4670891964188</v>
      </c>
      <c r="BT59" s="15">
        <v>163.19125019346069</v>
      </c>
      <c r="BU59" s="15">
        <v>83.974871398006101</v>
      </c>
      <c r="BV59" s="15">
        <v>222.53987953494894</v>
      </c>
      <c r="BW59" s="15">
        <v>37.859280810448773</v>
      </c>
      <c r="BX59" s="15">
        <v>238.33405723045479</v>
      </c>
      <c r="BY59" s="15">
        <v>111.68984072320276</v>
      </c>
      <c r="BZ59" s="15">
        <v>1738.2116421078754</v>
      </c>
      <c r="CA59" s="15">
        <v>295.28004099403842</v>
      </c>
      <c r="CB59" s="15">
        <v>219.29949960000002</v>
      </c>
      <c r="CC59" s="15">
        <v>50.485208902888381</v>
      </c>
      <c r="CD59" s="15">
        <v>625.59109348237621</v>
      </c>
      <c r="CE59" s="15">
        <v>83.737810945273637</v>
      </c>
      <c r="CF59" s="15">
        <v>176.58108924042986</v>
      </c>
      <c r="CG59" s="15">
        <v>432.71337559395937</v>
      </c>
      <c r="CH59" s="15">
        <v>111.26623143463358</v>
      </c>
      <c r="CI59" s="15">
        <v>196.87040238488456</v>
      </c>
      <c r="CJ59" s="15">
        <v>57.527424242424246</v>
      </c>
      <c r="CK59" s="15">
        <v>122.84227018856797</v>
      </c>
      <c r="CL59" s="15">
        <v>288.98296784023501</v>
      </c>
      <c r="CM59" s="15">
        <v>222.93886263149867</v>
      </c>
      <c r="CN59" s="15">
        <v>141.54613333333333</v>
      </c>
      <c r="CO59" s="15">
        <v>391.94572452636964</v>
      </c>
      <c r="CP59" s="15">
        <v>196.45315959442118</v>
      </c>
      <c r="CQ59" s="15">
        <v>168.14746813959945</v>
      </c>
      <c r="CR59" s="15">
        <v>194.3972864966205</v>
      </c>
      <c r="CS59" s="15">
        <v>74.662897526501766</v>
      </c>
      <c r="CT59" s="15">
        <v>86.944867955349864</v>
      </c>
      <c r="CU59" s="15">
        <v>129.34186567324184</v>
      </c>
      <c r="CW59" s="15">
        <v>26.683014000000004</v>
      </c>
      <c r="CX59" s="15">
        <v>718.14717200000007</v>
      </c>
      <c r="CY59" s="15">
        <v>130.36385100000001</v>
      </c>
      <c r="CZ59" s="15">
        <v>5378.584151</v>
      </c>
      <c r="DA59" s="15">
        <v>17.417955000000003</v>
      </c>
      <c r="DB59" s="15">
        <v>96.140938680748391</v>
      </c>
      <c r="DC59" s="15">
        <v>14.565409000000004</v>
      </c>
      <c r="DD59" s="15">
        <v>1.692922</v>
      </c>
      <c r="DE59" s="15">
        <v>546.90900500000009</v>
      </c>
      <c r="DF59" s="15">
        <v>12.721337351126417</v>
      </c>
      <c r="DG59" s="15">
        <v>114.27207700000001</v>
      </c>
      <c r="DH59" s="15">
        <v>84.555154999999985</v>
      </c>
      <c r="DI59" s="15">
        <v>37.393094000000005</v>
      </c>
      <c r="DJ59" s="15">
        <v>1.8325100000000003</v>
      </c>
      <c r="DK59" s="15">
        <v>1202.9919769223836</v>
      </c>
      <c r="DL59" s="15">
        <v>5.0422440000000011</v>
      </c>
      <c r="DM59" s="15">
        <v>111.00843400000001</v>
      </c>
      <c r="DN59" s="15">
        <v>202.93791999999999</v>
      </c>
      <c r="DO59" s="15">
        <v>17.364770000000004</v>
      </c>
      <c r="DP59" s="15">
        <v>3.6303029999999996</v>
      </c>
      <c r="DQ59" s="15">
        <v>20.46519</v>
      </c>
      <c r="DR59" s="15">
        <v>35.589331999999999</v>
      </c>
      <c r="DS59" s="15">
        <v>133.82897099635414</v>
      </c>
      <c r="DT59" s="15">
        <v>179.64688999999998</v>
      </c>
      <c r="DU59" s="15">
        <v>28.941896999999997</v>
      </c>
      <c r="DV59" s="15">
        <v>655.80271500000003</v>
      </c>
      <c r="DW59" s="15">
        <v>119.93108399999998</v>
      </c>
      <c r="DX59" s="15">
        <v>190.37639300000001</v>
      </c>
      <c r="DY59" s="15">
        <v>199.52646734750937</v>
      </c>
      <c r="DZ59" s="15">
        <v>14.24977738515901</v>
      </c>
      <c r="EA59" s="15">
        <v>181.20416499999999</v>
      </c>
      <c r="EB59" s="15">
        <v>12.34407</v>
      </c>
    </row>
    <row r="60" spans="1:132">
      <c r="A60" s="43" t="s">
        <v>165</v>
      </c>
      <c r="B60" s="15">
        <v>26.057977070063693</v>
      </c>
      <c r="C60" s="15">
        <v>513.59891598915988</v>
      </c>
      <c r="D60" s="15">
        <v>124.83792781267516</v>
      </c>
      <c r="E60" s="15">
        <v>6888.3611143489916</v>
      </c>
      <c r="F60" s="15">
        <v>84.058665435802752</v>
      </c>
      <c r="G60" s="15">
        <v>76.250289326092755</v>
      </c>
      <c r="H60" s="15">
        <v>17.442871897942663</v>
      </c>
      <c r="I60" s="15">
        <v>1.7344190871369292</v>
      </c>
      <c r="J60" s="15">
        <v>263.0185090630585</v>
      </c>
      <c r="K60" s="15">
        <v>27.31175339930234</v>
      </c>
      <c r="L60" s="15">
        <v>933.60964007336065</v>
      </c>
      <c r="M60" s="15">
        <v>174.11464166839309</v>
      </c>
      <c r="N60" s="15">
        <v>148.5673132</v>
      </c>
      <c r="O60" s="15">
        <v>6.4283381772480022</v>
      </c>
      <c r="P60" s="15">
        <v>1561.6357443757281</v>
      </c>
      <c r="Q60" s="15">
        <v>19.913150000000002</v>
      </c>
      <c r="R60" s="15">
        <v>237.80210221094598</v>
      </c>
      <c r="S60" s="15">
        <v>191.72037657052567</v>
      </c>
      <c r="T60" s="15">
        <v>29.293515999999997</v>
      </c>
      <c r="U60" s="15">
        <v>7.1228263476158693</v>
      </c>
      <c r="V60" s="15">
        <v>32.218268603616963</v>
      </c>
      <c r="W60" s="15">
        <v>54.946419088081321</v>
      </c>
      <c r="X60" s="15">
        <v>197.71763704550901</v>
      </c>
      <c r="Y60" s="15">
        <v>256.55323161076723</v>
      </c>
      <c r="Z60" s="15">
        <v>99.349599999999995</v>
      </c>
      <c r="AA60" s="15">
        <v>220.01392145369283</v>
      </c>
      <c r="AB60" s="15">
        <v>129.64180869565217</v>
      </c>
      <c r="AC60" s="15">
        <v>397.37269645608626</v>
      </c>
      <c r="AD60" s="15">
        <v>107.90422834787732</v>
      </c>
      <c r="AE60" s="15">
        <v>7.2626146623329726</v>
      </c>
      <c r="AF60" s="15">
        <v>91.865777293765333</v>
      </c>
      <c r="AG60" s="15">
        <v>74.253935999999996</v>
      </c>
      <c r="AI60" s="15">
        <v>88.942828503092315</v>
      </c>
      <c r="AJ60" s="15">
        <v>831.87172538392053</v>
      </c>
      <c r="AK60" s="15">
        <v>264.81994997771989</v>
      </c>
      <c r="AL60" s="15">
        <v>19935.504575125309</v>
      </c>
      <c r="AM60" s="15">
        <v>104.31655050388493</v>
      </c>
      <c r="AN60" s="15">
        <v>144.41938929938573</v>
      </c>
      <c r="AO60" s="15">
        <v>60.661771062529652</v>
      </c>
      <c r="AP60" s="15">
        <v>12.977644589211618</v>
      </c>
      <c r="AQ60" s="15">
        <v>949.32946132244058</v>
      </c>
      <c r="AR60" s="15">
        <v>99.358656652666042</v>
      </c>
      <c r="AS60" s="15">
        <v>1309.9613995873451</v>
      </c>
      <c r="AT60" s="15">
        <v>267.09598812236732</v>
      </c>
      <c r="AU60" s="15">
        <v>246.59817079999999</v>
      </c>
      <c r="AV60" s="15">
        <v>18.132584042907922</v>
      </c>
      <c r="AW60" s="15">
        <v>1626.0470556601235</v>
      </c>
      <c r="AX60" s="15">
        <v>57.64858199999999</v>
      </c>
      <c r="AY60" s="15">
        <v>239.75135918811168</v>
      </c>
      <c r="AZ60" s="15">
        <v>307.63937224697577</v>
      </c>
      <c r="BA60" s="15">
        <v>31.769777335655004</v>
      </c>
      <c r="BB60" s="15">
        <v>35.91548572167671</v>
      </c>
      <c r="BC60" s="15">
        <v>94.03306995108214</v>
      </c>
      <c r="BD60" s="15">
        <v>107.7829670840604</v>
      </c>
      <c r="BE60" s="15">
        <v>262.6494135170359</v>
      </c>
      <c r="BF60" s="15">
        <v>1199.1687347056281</v>
      </c>
      <c r="BG60" s="15">
        <v>351.63839999999999</v>
      </c>
      <c r="BH60" s="15">
        <v>511.46834701055093</v>
      </c>
      <c r="BI60" s="15">
        <v>138.99812173913043</v>
      </c>
      <c r="BJ60" s="15">
        <v>381.12366718027732</v>
      </c>
      <c r="BK60" s="15">
        <v>484.11994720499837</v>
      </c>
      <c r="BL60" s="15">
        <v>35.122019508486822</v>
      </c>
      <c r="BM60" s="15">
        <v>280.07143892431253</v>
      </c>
      <c r="BN60" s="15">
        <v>255.19147510612595</v>
      </c>
      <c r="BP60" s="15">
        <v>304.42866866731504</v>
      </c>
      <c r="BQ60" s="15">
        <v>1532.5600722673896</v>
      </c>
      <c r="BR60" s="15">
        <v>75.07929250097024</v>
      </c>
      <c r="BS60" s="15">
        <v>7184.6348642032881</v>
      </c>
      <c r="BT60" s="15">
        <v>152.65430571582431</v>
      </c>
      <c r="BU60" s="15">
        <v>80.554971957624858</v>
      </c>
      <c r="BV60" s="15">
        <v>229.11983920944647</v>
      </c>
      <c r="BW60" s="15">
        <v>39.678630705394191</v>
      </c>
      <c r="BX60" s="15">
        <v>240.75568036762832</v>
      </c>
      <c r="BY60" s="15">
        <v>111.26446928169713</v>
      </c>
      <c r="BZ60" s="15">
        <v>1858.3955897524067</v>
      </c>
      <c r="CA60" s="15">
        <v>303.62431627650028</v>
      </c>
      <c r="CB60" s="15">
        <v>214.452506</v>
      </c>
      <c r="CC60" s="15">
        <v>51.769367476385909</v>
      </c>
      <c r="CD60" s="15">
        <v>624.26028502285556</v>
      </c>
      <c r="CE60" s="15">
        <v>85.138971807628522</v>
      </c>
      <c r="CF60" s="15">
        <v>179.06246224477471</v>
      </c>
      <c r="CG60" s="15">
        <v>422.49180760965089</v>
      </c>
      <c r="CH60" s="15">
        <v>116.42742671009772</v>
      </c>
      <c r="CI60" s="15">
        <v>182.93462785688516</v>
      </c>
      <c r="CJ60" s="15">
        <v>57.505781203676257</v>
      </c>
      <c r="CK60" s="15">
        <v>128.64348304377515</v>
      </c>
      <c r="CL60" s="15">
        <v>286.65691411548795</v>
      </c>
      <c r="CM60" s="15">
        <v>218.35698862818481</v>
      </c>
      <c r="CN60" s="15">
        <v>149.328</v>
      </c>
      <c r="CO60" s="15">
        <v>400.57151230949597</v>
      </c>
      <c r="CP60" s="15">
        <v>198.27652173913043</v>
      </c>
      <c r="CQ60" s="15">
        <v>171.06631741140211</v>
      </c>
      <c r="CR60" s="15">
        <v>226.47855820269103</v>
      </c>
      <c r="CS60" s="15">
        <v>78.311664860960633</v>
      </c>
      <c r="CT60" s="15">
        <v>88.13667301933026</v>
      </c>
      <c r="CU60" s="15">
        <v>131.57437618636754</v>
      </c>
      <c r="CW60" s="15">
        <v>26.835176999999998</v>
      </c>
      <c r="CX60" s="15">
        <v>749.73736200000008</v>
      </c>
      <c r="CY60" s="15">
        <v>126.600195</v>
      </c>
      <c r="CZ60" s="15">
        <v>5695.7097720000002</v>
      </c>
      <c r="DA60" s="15">
        <v>17.675432000000001</v>
      </c>
      <c r="DB60" s="15">
        <v>92.383067746817417</v>
      </c>
      <c r="DC60" s="15">
        <v>16.034849000000001</v>
      </c>
      <c r="DD60" s="15">
        <v>2.1958130000000002</v>
      </c>
      <c r="DE60" s="15">
        <v>564.56820199999993</v>
      </c>
      <c r="DF60" s="15">
        <v>13.303552359934503</v>
      </c>
      <c r="DG60" s="15">
        <v>124.157246427</v>
      </c>
      <c r="DH60" s="15">
        <v>85.011077</v>
      </c>
      <c r="DI60" s="15">
        <v>35.823755000000006</v>
      </c>
      <c r="DJ60" s="15">
        <v>1.763582</v>
      </c>
      <c r="DK60" s="15">
        <v>1234.8352603746528</v>
      </c>
      <c r="DL60" s="15">
        <v>4.92197</v>
      </c>
      <c r="DM60" s="15">
        <v>112.29410799999998</v>
      </c>
      <c r="DN60" s="15">
        <v>195.112043</v>
      </c>
      <c r="DO60" s="15">
        <v>17.150822000000002</v>
      </c>
      <c r="DP60" s="15">
        <v>3.3793979999999992</v>
      </c>
      <c r="DQ60" s="15">
        <v>21.157881000000003</v>
      </c>
      <c r="DR60" s="15">
        <v>39.975095000000003</v>
      </c>
      <c r="DS60" s="15">
        <v>123.71864776444929</v>
      </c>
      <c r="DT60" s="15">
        <v>170.19922499999998</v>
      </c>
      <c r="DU60" s="15">
        <v>29.633613</v>
      </c>
      <c r="DV60" s="15">
        <v>679.16251</v>
      </c>
      <c r="DW60" s="15">
        <v>125.28873</v>
      </c>
      <c r="DX60" s="15">
        <v>195.94350499999999</v>
      </c>
      <c r="DY60" s="15">
        <v>196.60082231063592</v>
      </c>
      <c r="DZ60" s="15">
        <v>15.015593716143014</v>
      </c>
      <c r="EA60" s="15">
        <v>183.95850499999997</v>
      </c>
      <c r="EB60" s="15">
        <v>12.137155</v>
      </c>
    </row>
    <row r="61" spans="1:132">
      <c r="A61" s="12" t="s">
        <v>166</v>
      </c>
      <c r="B61" s="15">
        <v>25.038997414234515</v>
      </c>
      <c r="C61" s="15">
        <v>518.83251206241664</v>
      </c>
      <c r="D61" s="15">
        <v>129.77926999368657</v>
      </c>
      <c r="E61" s="15">
        <v>7287.5770401722721</v>
      </c>
      <c r="F61" s="15">
        <v>88.006414597500935</v>
      </c>
      <c r="G61" s="15">
        <v>75.357584465343095</v>
      </c>
      <c r="H61" s="15">
        <v>19.285128974551334</v>
      </c>
      <c r="I61" s="15">
        <v>1.5483141204705515</v>
      </c>
      <c r="J61" s="15">
        <v>268.65982927761496</v>
      </c>
      <c r="K61" s="15">
        <v>27.278423149507233</v>
      </c>
      <c r="L61" s="15">
        <v>942.42072544852613</v>
      </c>
      <c r="M61" s="15">
        <v>179.69961218758772</v>
      </c>
      <c r="N61" s="15">
        <v>154.81082549999999</v>
      </c>
      <c r="O61" s="15">
        <v>6.6168557816377165</v>
      </c>
      <c r="P61" s="15">
        <v>1539.3800546207383</v>
      </c>
      <c r="Q61" s="15">
        <v>19.843356249999999</v>
      </c>
      <c r="R61" s="15">
        <v>243.44964469492766</v>
      </c>
      <c r="S61" s="15">
        <v>200.34694437399389</v>
      </c>
      <c r="T61" s="15">
        <v>30.620743999999991</v>
      </c>
      <c r="U61" s="15">
        <v>7.1465969032664995</v>
      </c>
      <c r="V61" s="15">
        <v>33.517379123361955</v>
      </c>
      <c r="W61" s="15">
        <v>55.284302982077222</v>
      </c>
      <c r="X61" s="15">
        <v>196.33937182327637</v>
      </c>
      <c r="Y61" s="15">
        <v>287.85010041711723</v>
      </c>
      <c r="Z61" s="15">
        <v>98.834933333333325</v>
      </c>
      <c r="AA61" s="15">
        <v>220.14750350320818</v>
      </c>
      <c r="AB61" s="15">
        <v>130.87229048736711</v>
      </c>
      <c r="AC61" s="15">
        <v>407.81686156167478</v>
      </c>
      <c r="AD61" s="15">
        <v>103.1776323616895</v>
      </c>
      <c r="AE61" s="15">
        <v>7.5806055045871554</v>
      </c>
      <c r="AF61" s="15">
        <v>90.957588981317315</v>
      </c>
      <c r="AG61" s="15">
        <v>76.816059999999993</v>
      </c>
      <c r="AI61" s="15">
        <v>94.875057298776255</v>
      </c>
      <c r="AJ61" s="15">
        <v>834.53983163946191</v>
      </c>
      <c r="AK61" s="15">
        <v>271.48423996828609</v>
      </c>
      <c r="AL61" s="15">
        <v>21150.957748570578</v>
      </c>
      <c r="AM61" s="15">
        <v>105.62209783954216</v>
      </c>
      <c r="AN61" s="15">
        <v>140.58572796934862</v>
      </c>
      <c r="AO61" s="15">
        <v>63.967503900282765</v>
      </c>
      <c r="AP61" s="15">
        <v>12.283597556359917</v>
      </c>
      <c r="AQ61" s="15">
        <v>950.47713084469365</v>
      </c>
      <c r="AR61" s="15">
        <v>99.874547424337734</v>
      </c>
      <c r="AS61" s="15">
        <v>1357.1294473117346</v>
      </c>
      <c r="AT61" s="15">
        <v>273.15743084807633</v>
      </c>
      <c r="AU61" s="15">
        <v>259.53467020000005</v>
      </c>
      <c r="AV61" s="15">
        <v>18.26589638709677</v>
      </c>
      <c r="AW61" s="15">
        <v>1627.6983525680557</v>
      </c>
      <c r="AX61" s="15">
        <v>55.570655999999993</v>
      </c>
      <c r="AY61" s="15">
        <v>245.64003920607692</v>
      </c>
      <c r="AZ61" s="15">
        <v>316.1146163839731</v>
      </c>
      <c r="BA61" s="15">
        <v>33.659255397876684</v>
      </c>
      <c r="BB61" s="15">
        <v>37.017770465169207</v>
      </c>
      <c r="BC61" s="15">
        <v>94.488899086609422</v>
      </c>
      <c r="BD61" s="15">
        <v>105.60363638425983</v>
      </c>
      <c r="BE61" s="15">
        <v>259.41874104001039</v>
      </c>
      <c r="BF61" s="15">
        <v>1274.5096245944692</v>
      </c>
      <c r="BG61" s="15">
        <v>362.75439999999992</v>
      </c>
      <c r="BH61" s="15">
        <v>526.43557784497375</v>
      </c>
      <c r="BI61" s="15">
        <v>146.38174789451884</v>
      </c>
      <c r="BJ61" s="15">
        <v>392.36976612599017</v>
      </c>
      <c r="BK61" s="15">
        <v>485.91877850485821</v>
      </c>
      <c r="BL61" s="15">
        <v>34.436413834862385</v>
      </c>
      <c r="BM61" s="15">
        <v>283.57295717796256</v>
      </c>
      <c r="BN61" s="15">
        <v>262.1433197438551</v>
      </c>
      <c r="BP61" s="15">
        <v>324.89800000000008</v>
      </c>
      <c r="BQ61" s="15">
        <v>1541.9153577661432</v>
      </c>
      <c r="BR61" s="15">
        <v>80.351903566342173</v>
      </c>
      <c r="BS61" s="15">
        <v>7597.8768842355375</v>
      </c>
      <c r="BT61" s="15">
        <v>163.65149222468258</v>
      </c>
      <c r="BU61" s="15">
        <v>83.628918495297796</v>
      </c>
      <c r="BV61" s="15">
        <v>242.27583819031685</v>
      </c>
      <c r="BW61" s="15">
        <v>39.210272652161947</v>
      </c>
      <c r="BX61" s="15">
        <v>231.0431902153141</v>
      </c>
      <c r="BY61" s="15">
        <v>112.10893269029147</v>
      </c>
      <c r="BZ61" s="15">
        <v>1927.1117954055892</v>
      </c>
      <c r="CA61" s="15">
        <v>320.55794776748098</v>
      </c>
      <c r="CB61" s="15">
        <v>223.3346473</v>
      </c>
      <c r="CC61" s="15">
        <v>54.259146401985113</v>
      </c>
      <c r="CD61" s="15">
        <v>659.32657915602158</v>
      </c>
      <c r="CE61" s="15">
        <v>86.764676616915423</v>
      </c>
      <c r="CF61" s="15">
        <v>190.34966919872576</v>
      </c>
      <c r="CG61" s="15">
        <v>434.635120936227</v>
      </c>
      <c r="CH61" s="15">
        <v>121.93622169734486</v>
      </c>
      <c r="CI61" s="15">
        <v>195.61233934221053</v>
      </c>
      <c r="CJ61" s="15">
        <v>59.546618466636538</v>
      </c>
      <c r="CK61" s="15">
        <v>130.55051437990227</v>
      </c>
      <c r="CL61" s="15">
        <v>285.84803857682778</v>
      </c>
      <c r="CM61" s="15">
        <v>235.74942067047732</v>
      </c>
      <c r="CN61" s="15">
        <v>157.19146666666663</v>
      </c>
      <c r="CO61" s="15">
        <v>414.21122501659414</v>
      </c>
      <c r="CP61" s="15">
        <v>198.42765428689768</v>
      </c>
      <c r="CQ61" s="15">
        <v>177.41726392556262</v>
      </c>
      <c r="CR61" s="15">
        <v>226.10152506624843</v>
      </c>
      <c r="CS61" s="15">
        <v>78.789724770642195</v>
      </c>
      <c r="CT61" s="15">
        <v>94.517728078549027</v>
      </c>
      <c r="CU61" s="15">
        <v>132.5380026951272</v>
      </c>
      <c r="CW61" s="15">
        <v>29.413621000000003</v>
      </c>
      <c r="CX61" s="15">
        <v>734.25918999999999</v>
      </c>
      <c r="CY61" s="15">
        <v>137.17645399999998</v>
      </c>
      <c r="CZ61" s="15">
        <v>5882.9813460000005</v>
      </c>
      <c r="DA61" s="15">
        <v>17.393027</v>
      </c>
      <c r="DB61" s="15">
        <v>96.936563915012186</v>
      </c>
      <c r="DC61" s="15">
        <v>16.474627000000002</v>
      </c>
      <c r="DD61" s="15">
        <v>2.5540090000000002</v>
      </c>
      <c r="DE61" s="15">
        <v>511.78812700000003</v>
      </c>
      <c r="DF61" s="15">
        <v>13.547564129447123</v>
      </c>
      <c r="DG61" s="15">
        <v>118.10595778699998</v>
      </c>
      <c r="DH61" s="15">
        <v>91.952391999999989</v>
      </c>
      <c r="DI61" s="15">
        <v>37.200221999999997</v>
      </c>
      <c r="DJ61" s="15">
        <v>1.6643840000000003</v>
      </c>
      <c r="DK61" s="15">
        <v>1251.5184565236543</v>
      </c>
      <c r="DL61" s="15">
        <v>4.7324119999999992</v>
      </c>
      <c r="DM61" s="15">
        <v>108.608248</v>
      </c>
      <c r="DN61" s="15">
        <v>204.393899</v>
      </c>
      <c r="DO61" s="15">
        <v>18.254685999999996</v>
      </c>
      <c r="DP61" s="15">
        <v>2.2646930000000003</v>
      </c>
      <c r="DQ61" s="15">
        <v>21.218537999999999</v>
      </c>
      <c r="DR61" s="15">
        <v>40.503342999999994</v>
      </c>
      <c r="DS61" s="15">
        <v>137.59728919588167</v>
      </c>
      <c r="DT61" s="15">
        <v>176.080016</v>
      </c>
      <c r="DU61" s="15">
        <v>27.983855000000002</v>
      </c>
      <c r="DV61" s="15">
        <v>673.65132799999992</v>
      </c>
      <c r="DW61" s="15">
        <v>126.93695100000001</v>
      </c>
      <c r="DX61" s="15">
        <v>200.75779</v>
      </c>
      <c r="DY61" s="15">
        <v>186.35276801326771</v>
      </c>
      <c r="DZ61" s="15">
        <v>17.361917798165138</v>
      </c>
      <c r="EA61" s="15">
        <v>191.71200400000001</v>
      </c>
      <c r="EB61" s="15">
        <v>12.825934999999998</v>
      </c>
    </row>
    <row r="62" spans="1:132">
      <c r="A62" s="12" t="s">
        <v>167</v>
      </c>
      <c r="B62" s="15">
        <v>22.519756938234185</v>
      </c>
      <c r="C62" s="15">
        <v>540.504188522665</v>
      </c>
      <c r="D62" s="15">
        <v>133.26831406466036</v>
      </c>
      <c r="E62" s="15">
        <v>7419.4655766797086</v>
      </c>
      <c r="F62" s="15">
        <v>90.461428656099969</v>
      </c>
      <c r="G62" s="15">
        <v>78.836247372892714</v>
      </c>
      <c r="H62" s="15">
        <v>20.817435590173758</v>
      </c>
      <c r="I62" s="15">
        <v>1.5983647081194141</v>
      </c>
      <c r="J62" s="15">
        <v>281.4677419354839</v>
      </c>
      <c r="K62" s="15">
        <v>28.123933399042528</v>
      </c>
      <c r="L62" s="15">
        <v>970.18176673728181</v>
      </c>
      <c r="M62" s="15">
        <v>184.65573834948023</v>
      </c>
      <c r="N62" s="15">
        <v>160.26626519999996</v>
      </c>
      <c r="O62" s="15">
        <v>6.6314062836028072</v>
      </c>
      <c r="P62" s="15">
        <v>1531.1538927860049</v>
      </c>
      <c r="Q62" s="15">
        <v>19.773562500000001</v>
      </c>
      <c r="R62" s="15">
        <v>242.37131820376629</v>
      </c>
      <c r="S62" s="15">
        <v>204.76885949791574</v>
      </c>
      <c r="T62" s="15">
        <v>31.947971999999996</v>
      </c>
      <c r="U62" s="15">
        <v>6.436376654851764</v>
      </c>
      <c r="V62" s="15">
        <v>34.933599878382481</v>
      </c>
      <c r="W62" s="15">
        <v>58.340441605981546</v>
      </c>
      <c r="X62" s="15">
        <v>205.63424041139916</v>
      </c>
      <c r="Y62" s="15">
        <v>309.96678820545338</v>
      </c>
      <c r="Z62" s="15">
        <v>99.096000000000004</v>
      </c>
      <c r="AA62" s="15">
        <v>219.62689323974882</v>
      </c>
      <c r="AB62" s="15">
        <v>135.32259202800361</v>
      </c>
      <c r="AC62" s="15">
        <v>425.68917512360139</v>
      </c>
      <c r="AD62" s="15">
        <v>100.02087253322247</v>
      </c>
      <c r="AE62" s="15">
        <v>7.9555521589606411</v>
      </c>
      <c r="AF62" s="15">
        <v>90.571506475800945</v>
      </c>
      <c r="AG62" s="15">
        <v>79.378184000000005</v>
      </c>
      <c r="AI62" s="15">
        <v>85.00661179689277</v>
      </c>
      <c r="AJ62" s="15">
        <v>864.23340901380516</v>
      </c>
      <c r="AK62" s="15">
        <v>281.69219251022264</v>
      </c>
      <c r="AL62" s="15">
        <v>20983.470551442242</v>
      </c>
      <c r="AM62" s="15">
        <v>104.86696416037834</v>
      </c>
      <c r="AN62" s="15">
        <v>143.79385592272948</v>
      </c>
      <c r="AO62" s="15">
        <v>66.31947555122828</v>
      </c>
      <c r="AP62" s="15">
        <v>11.730054659250808</v>
      </c>
      <c r="AQ62" s="15">
        <v>971.93586789554547</v>
      </c>
      <c r="AR62" s="15">
        <v>104.65118980568856</v>
      </c>
      <c r="AS62" s="15">
        <v>1417.1841173568587</v>
      </c>
      <c r="AT62" s="15">
        <v>281.50862499116045</v>
      </c>
      <c r="AU62" s="15">
        <v>267.40906799999999</v>
      </c>
      <c r="AV62" s="15">
        <v>18.659856213689419</v>
      </c>
      <c r="AW62" s="15">
        <v>1640.450333419936</v>
      </c>
      <c r="AX62" s="15">
        <v>54.229127000000005</v>
      </c>
      <c r="AY62" s="15">
        <v>243.82930951231288</v>
      </c>
      <c r="AZ62" s="15">
        <v>324.56759749689201</v>
      </c>
      <c r="BA62" s="15">
        <v>35.221223722193464</v>
      </c>
      <c r="BB62" s="15">
        <v>33.125637546588258</v>
      </c>
      <c r="BC62" s="15">
        <v>96.800652996047418</v>
      </c>
      <c r="BD62" s="15">
        <v>110.82881216702361</v>
      </c>
      <c r="BE62" s="15">
        <v>266.86013499035784</v>
      </c>
      <c r="BF62" s="15">
        <v>1302.5282974001266</v>
      </c>
      <c r="BG62" s="15">
        <v>378.68106666666671</v>
      </c>
      <c r="BH62" s="15">
        <v>544.28592537864813</v>
      </c>
      <c r="BI62" s="15">
        <v>147.59421578590786</v>
      </c>
      <c r="BJ62" s="15">
        <v>408.92073250065067</v>
      </c>
      <c r="BK62" s="15">
        <v>474.84880018018953</v>
      </c>
      <c r="BL62" s="15">
        <v>34.447326685899888</v>
      </c>
      <c r="BM62" s="15">
        <v>283.60152471029306</v>
      </c>
      <c r="BN62" s="15">
        <v>268.13360157921858</v>
      </c>
      <c r="BP62" s="15">
        <v>337.26699999999994</v>
      </c>
      <c r="BQ62" s="15">
        <v>1586.3446332106789</v>
      </c>
      <c r="BR62" s="15">
        <v>89.593186832583186</v>
      </c>
      <c r="BS62" s="15">
        <v>7711.0304449648702</v>
      </c>
      <c r="BT62" s="15">
        <v>167.64107971188548</v>
      </c>
      <c r="BU62" s="15">
        <v>85.975584671108535</v>
      </c>
      <c r="BV62" s="15">
        <v>257.2148591971241</v>
      </c>
      <c r="BW62" s="15">
        <v>39.435634150979268</v>
      </c>
      <c r="BX62" s="15">
        <v>231.75550435227854</v>
      </c>
      <c r="BY62" s="15">
        <v>114.08434243874966</v>
      </c>
      <c r="BZ62" s="15">
        <v>1999.1859891465217</v>
      </c>
      <c r="CA62" s="15">
        <v>323.00285573863232</v>
      </c>
      <c r="CB62" s="15">
        <v>230.39907199999996</v>
      </c>
      <c r="CC62" s="15">
        <v>55.335539306731306</v>
      </c>
      <c r="CD62" s="15">
        <v>668.58084350913657</v>
      </c>
      <c r="CE62" s="15">
        <v>88.390381426202325</v>
      </c>
      <c r="CF62" s="15">
        <v>192.92829550941573</v>
      </c>
      <c r="CG62" s="15">
        <v>443.60479936482062</v>
      </c>
      <c r="CH62" s="15">
        <v>127.44681166503747</v>
      </c>
      <c r="CI62" s="15">
        <v>185.4033467852031</v>
      </c>
      <c r="CJ62" s="15">
        <v>61.223168136211612</v>
      </c>
      <c r="CK62" s="15">
        <v>136.27546828147513</v>
      </c>
      <c r="CL62" s="15">
        <v>294.01837368759379</v>
      </c>
      <c r="CM62" s="15">
        <v>252.54629042485732</v>
      </c>
      <c r="CN62" s="15">
        <v>165.05466666666666</v>
      </c>
      <c r="CO62" s="15">
        <v>421.63502031769497</v>
      </c>
      <c r="CP62" s="15">
        <v>210.74490458446249</v>
      </c>
      <c r="CQ62" s="15">
        <v>183.89197892271665</v>
      </c>
      <c r="CR62" s="15">
        <v>222.98717708820627</v>
      </c>
      <c r="CS62" s="15">
        <v>80.364157432174252</v>
      </c>
      <c r="CT62" s="15">
        <v>100.71506475800956</v>
      </c>
      <c r="CU62" s="15">
        <v>132.98490875912407</v>
      </c>
      <c r="CW62" s="15">
        <v>33.410572000000002</v>
      </c>
      <c r="CX62" s="15">
        <v>749.73810300000014</v>
      </c>
      <c r="CY62" s="15">
        <v>142.95853499999998</v>
      </c>
      <c r="CZ62" s="15">
        <v>5915.2564219999995</v>
      </c>
      <c r="DA62" s="15">
        <v>17.282401999999998</v>
      </c>
      <c r="DB62" s="15">
        <v>100.11255198318651</v>
      </c>
      <c r="DC62" s="15">
        <v>15.029455000000002</v>
      </c>
      <c r="DD62" s="15">
        <v>2.7513670000000006</v>
      </c>
      <c r="DE62" s="15">
        <v>510.33293700000002</v>
      </c>
      <c r="DF62" s="15">
        <v>14.565967333145597</v>
      </c>
      <c r="DG62" s="15">
        <v>110.87100455499998</v>
      </c>
      <c r="DH62" s="15">
        <v>91.396851999999996</v>
      </c>
      <c r="DI62" s="15">
        <v>41.044288000000002</v>
      </c>
      <c r="DJ62" s="15">
        <v>1.5933730000000004</v>
      </c>
      <c r="DK62" s="15">
        <v>1266.4000173205161</v>
      </c>
      <c r="DL62" s="15">
        <v>4.7610990000000006</v>
      </c>
      <c r="DM62" s="15">
        <v>107.79098099999999</v>
      </c>
      <c r="DN62" s="15">
        <v>211.67571699999999</v>
      </c>
      <c r="DO62" s="15">
        <v>18.400887999999995</v>
      </c>
      <c r="DP62" s="15">
        <v>2.4263090000000003</v>
      </c>
      <c r="DQ62" s="15">
        <v>21.091886000000002</v>
      </c>
      <c r="DR62" s="15">
        <v>39.249880999999995</v>
      </c>
      <c r="DS62" s="15">
        <v>146.46373473323334</v>
      </c>
      <c r="DT62" s="15">
        <v>181.944794</v>
      </c>
      <c r="DU62" s="15">
        <v>27.593945000000001</v>
      </c>
      <c r="DV62" s="15">
        <v>680.44161999999994</v>
      </c>
      <c r="DW62" s="15">
        <v>132.51745999999997</v>
      </c>
      <c r="DX62" s="15">
        <v>212.811972</v>
      </c>
      <c r="DY62" s="15">
        <v>190.51551535942613</v>
      </c>
      <c r="DZ62" s="15">
        <v>15.032717233473441</v>
      </c>
      <c r="EA62" s="15">
        <v>194.94423600000002</v>
      </c>
      <c r="EB62" s="15">
        <v>12.550668999999999</v>
      </c>
    </row>
    <row r="63" spans="1:132">
      <c r="A63" t="s">
        <v>168</v>
      </c>
      <c r="B63" s="15">
        <v>20.578605231255764</v>
      </c>
      <c r="C63" s="15">
        <v>511.46442208400373</v>
      </c>
      <c r="D63" s="15">
        <v>127.97709320912799</v>
      </c>
      <c r="E63" s="15">
        <v>7482.461225240002</v>
      </c>
      <c r="F63" s="15">
        <v>87.040202367988527</v>
      </c>
      <c r="G63" s="15">
        <v>75.588011979584081</v>
      </c>
      <c r="H63" s="15">
        <v>22.864426561828122</v>
      </c>
      <c r="I63" s="15">
        <v>1.6207181956697581</v>
      </c>
      <c r="J63" s="15">
        <v>291.20479469523087</v>
      </c>
      <c r="K63" s="15">
        <v>27.658011501012879</v>
      </c>
      <c r="L63" s="15">
        <v>979.45941854707507</v>
      </c>
      <c r="M63" s="15">
        <v>187.22948927613939</v>
      </c>
      <c r="N63" s="15">
        <v>166.87296480000001</v>
      </c>
      <c r="O63" s="15">
        <v>6.729828080780857</v>
      </c>
      <c r="P63" s="15">
        <v>1498.1378532018055</v>
      </c>
      <c r="Q63" s="15">
        <v>19.703768750000002</v>
      </c>
      <c r="R63" s="15">
        <v>242.62956770957723</v>
      </c>
      <c r="S63" s="15">
        <v>203.00922271507363</v>
      </c>
      <c r="T63" s="15">
        <v>33.275199999999991</v>
      </c>
      <c r="U63" s="15">
        <v>6.4103081628032808</v>
      </c>
      <c r="V63" s="15">
        <v>35.021865484109391</v>
      </c>
      <c r="W63" s="15">
        <v>59.006677299104581</v>
      </c>
      <c r="X63" s="15">
        <v>196.46799999999996</v>
      </c>
      <c r="Y63" s="15">
        <v>315.04073269171062</v>
      </c>
      <c r="Z63" s="15">
        <v>100.57840000000002</v>
      </c>
      <c r="AA63" s="15">
        <v>214.31477593571273</v>
      </c>
      <c r="AB63" s="15">
        <v>127.69205983889525</v>
      </c>
      <c r="AC63" s="15">
        <v>435.15049686192464</v>
      </c>
      <c r="AD63" s="15">
        <v>107.09167225733556</v>
      </c>
      <c r="AE63" s="15">
        <v>8.8239327242524919</v>
      </c>
      <c r="AF63" s="15">
        <v>90.90435967302453</v>
      </c>
      <c r="AG63" s="15">
        <v>81.940308000000002</v>
      </c>
      <c r="AI63" s="15">
        <v>96.401961962947027</v>
      </c>
      <c r="AJ63" s="15">
        <v>822.60776638409243</v>
      </c>
      <c r="AK63" s="15">
        <v>279.59876116194465</v>
      </c>
      <c r="AL63" s="15">
        <v>20687.516718743373</v>
      </c>
      <c r="AM63" s="15">
        <v>97.544523557124322</v>
      </c>
      <c r="AN63" s="15">
        <v>135.66461382713965</v>
      </c>
      <c r="AO63" s="15">
        <v>67.545068680570068</v>
      </c>
      <c r="AP63" s="15">
        <v>11.637181836440249</v>
      </c>
      <c r="AQ63" s="15">
        <v>970.17176740627406</v>
      </c>
      <c r="AR63" s="15">
        <v>97.422325687773622</v>
      </c>
      <c r="AS63" s="15">
        <v>1443.7230812760843</v>
      </c>
      <c r="AT63" s="15">
        <v>285.39785057146889</v>
      </c>
      <c r="AU63" s="15">
        <v>272.95286960000004</v>
      </c>
      <c r="AV63" s="15">
        <v>18.716546148797725</v>
      </c>
      <c r="AW63" s="15">
        <v>1609.7528005350275</v>
      </c>
      <c r="AX63" s="15">
        <v>52.75443700000001</v>
      </c>
      <c r="AY63" s="15">
        <v>241.33436828277999</v>
      </c>
      <c r="AZ63" s="15">
        <v>317.45557971715652</v>
      </c>
      <c r="BA63" s="15">
        <v>36.407506680558427</v>
      </c>
      <c r="BB63" s="15">
        <v>33.331870593705517</v>
      </c>
      <c r="BC63" s="15">
        <v>95.754251155949731</v>
      </c>
      <c r="BD63" s="15">
        <v>110.95397500499597</v>
      </c>
      <c r="BE63" s="15">
        <v>254.40124999999998</v>
      </c>
      <c r="BF63" s="15">
        <v>1314.3068612232225</v>
      </c>
      <c r="BG63" s="15">
        <v>384.63066666666668</v>
      </c>
      <c r="BH63" s="15">
        <v>535.95743140519801</v>
      </c>
      <c r="BI63" s="15">
        <v>141.88821305277</v>
      </c>
      <c r="BJ63" s="15">
        <v>408.58512029288704</v>
      </c>
      <c r="BK63" s="15">
        <v>476.27037533985384</v>
      </c>
      <c r="BL63" s="15">
        <v>35.525524714285716</v>
      </c>
      <c r="BM63" s="15">
        <v>285.56161291008175</v>
      </c>
      <c r="BN63" s="15">
        <v>277.0918651059888</v>
      </c>
      <c r="BP63" s="15">
        <v>311.25100000000003</v>
      </c>
      <c r="BQ63" s="15">
        <v>1505.2681251651015</v>
      </c>
      <c r="BR63" s="15">
        <v>90.928141880718755</v>
      </c>
      <c r="BS63" s="15">
        <v>7756.6117151380631</v>
      </c>
      <c r="BT63" s="15">
        <v>160.95683374686956</v>
      </c>
      <c r="BU63" s="15">
        <v>80.215759058505924</v>
      </c>
      <c r="BV63" s="15">
        <v>269.51495792124825</v>
      </c>
      <c r="BW63" s="15">
        <v>40.530181900265227</v>
      </c>
      <c r="BX63" s="15">
        <v>246.73947972456008</v>
      </c>
      <c r="BY63" s="15">
        <v>110.07462589034827</v>
      </c>
      <c r="BZ63" s="15">
        <v>2012.5847067977643</v>
      </c>
      <c r="CA63" s="15">
        <v>332.1042210385213</v>
      </c>
      <c r="CB63" s="15">
        <v>240.42143839999997</v>
      </c>
      <c r="CC63" s="15">
        <v>56.358132953429717</v>
      </c>
      <c r="CD63" s="15">
        <v>655.51521484701561</v>
      </c>
      <c r="CE63" s="15">
        <v>90.016086235489212</v>
      </c>
      <c r="CF63" s="15">
        <v>192.22474325292572</v>
      </c>
      <c r="CG63" s="15">
        <v>447.68922862250002</v>
      </c>
      <c r="CH63" s="15">
        <v>132.89423371335505</v>
      </c>
      <c r="CI63" s="15">
        <v>203.43354412165348</v>
      </c>
      <c r="CJ63" s="15">
        <v>60.624094604582403</v>
      </c>
      <c r="CK63" s="15">
        <v>136.56188751393103</v>
      </c>
      <c r="CL63" s="15">
        <v>278.32499999999999</v>
      </c>
      <c r="CM63" s="15">
        <v>256.83002173238123</v>
      </c>
      <c r="CN63" s="15">
        <v>172.91813333333332</v>
      </c>
      <c r="CO63" s="15">
        <v>443.76384565264601</v>
      </c>
      <c r="CP63" s="15">
        <v>208.62640144665463</v>
      </c>
      <c r="CQ63" s="15">
        <v>185.04144874476987</v>
      </c>
      <c r="CR63" s="15">
        <v>238.75773454327179</v>
      </c>
      <c r="CS63" s="15">
        <v>82.972176079734226</v>
      </c>
      <c r="CT63" s="15">
        <v>106.86532697547686</v>
      </c>
      <c r="CU63" s="15">
        <v>134.46276464885821</v>
      </c>
      <c r="CW63" s="15">
        <v>25.189807999999999</v>
      </c>
      <c r="CX63" s="15">
        <v>707.11150999999995</v>
      </c>
      <c r="CY63" s="15">
        <v>144.395646</v>
      </c>
      <c r="CZ63" s="15">
        <v>5818.1983150000005</v>
      </c>
      <c r="DA63" s="15">
        <v>17.261139</v>
      </c>
      <c r="DB63" s="15">
        <v>95.36145442274433</v>
      </c>
      <c r="DC63" s="15">
        <v>15.394944999999998</v>
      </c>
      <c r="DD63" s="15">
        <v>2.9406710000000005</v>
      </c>
      <c r="DE63" s="15">
        <v>535.447002</v>
      </c>
      <c r="DF63" s="15">
        <v>14.894138404234463</v>
      </c>
      <c r="DG63" s="15">
        <v>111.38585107199999</v>
      </c>
      <c r="DH63" s="15">
        <v>91.89716700000001</v>
      </c>
      <c r="DI63" s="15">
        <v>42.156440000000003</v>
      </c>
      <c r="DJ63" s="15">
        <v>1.7879019999999999</v>
      </c>
      <c r="DK63" s="15">
        <v>1239.9610433037953</v>
      </c>
      <c r="DL63" s="15">
        <v>4.4616770000000008</v>
      </c>
      <c r="DM63" s="15">
        <v>108.568962</v>
      </c>
      <c r="DN63" s="15">
        <v>206.80865200000002</v>
      </c>
      <c r="DO63" s="15">
        <v>19.346194000000001</v>
      </c>
      <c r="DP63" s="15">
        <v>2.0530379999999999</v>
      </c>
      <c r="DQ63" s="15">
        <v>22.712353</v>
      </c>
      <c r="DR63" s="15">
        <v>42.620971999999995</v>
      </c>
      <c r="DS63" s="15">
        <v>130.64425</v>
      </c>
      <c r="DT63" s="15">
        <v>162.27991299999999</v>
      </c>
      <c r="DU63" s="15">
        <v>29.654828999999996</v>
      </c>
      <c r="DV63" s="15">
        <v>642.54817200000002</v>
      </c>
      <c r="DW63" s="15">
        <v>125.37445300000002</v>
      </c>
      <c r="DX63" s="15">
        <v>213.10401000000002</v>
      </c>
      <c r="DY63" s="15">
        <v>182.86359062180006</v>
      </c>
      <c r="DZ63" s="15">
        <v>15.985720099667773</v>
      </c>
      <c r="EA63" s="15">
        <v>198.99173400000001</v>
      </c>
      <c r="EB63" s="15">
        <v>12.690855999999998</v>
      </c>
    </row>
    <row r="64" spans="1:132">
      <c r="A64" s="12" t="s">
        <v>169</v>
      </c>
      <c r="B64" s="15">
        <v>19.620691532599491</v>
      </c>
      <c r="C64" s="15">
        <v>549.14871973005165</v>
      </c>
      <c r="D64" s="15">
        <v>126.36545486288307</v>
      </c>
      <c r="E64" s="15">
        <v>7831.6461684011356</v>
      </c>
      <c r="F64" s="15">
        <v>94.072315189463993</v>
      </c>
      <c r="G64" s="15">
        <v>80.336987754741187</v>
      </c>
      <c r="H64" s="15">
        <v>24.658121522173964</v>
      </c>
      <c r="I64" s="15">
        <v>1.7004355133093594</v>
      </c>
      <c r="J64" s="15">
        <v>298.41530756388852</v>
      </c>
      <c r="K64" s="15">
        <v>29.954492094727556</v>
      </c>
      <c r="L64" s="15">
        <v>1025.5596290372364</v>
      </c>
      <c r="M64" s="15">
        <v>193.26097216027625</v>
      </c>
      <c r="N64" s="15">
        <v>170.0647524</v>
      </c>
      <c r="O64" s="15">
        <v>7.1768194242971477</v>
      </c>
      <c r="P64" s="15">
        <v>1580.6242649602211</v>
      </c>
      <c r="Q64" s="15">
        <v>19.633975</v>
      </c>
      <c r="R64" s="15">
        <v>251.7905925473427</v>
      </c>
      <c r="S64" s="15">
        <v>207.95560673274895</v>
      </c>
      <c r="T64" s="15">
        <v>34.602427999999996</v>
      </c>
      <c r="U64" s="15">
        <v>6.5878515391907921</v>
      </c>
      <c r="V64" s="15">
        <v>36.738705101116814</v>
      </c>
      <c r="W64" s="15">
        <v>63.078925981396807</v>
      </c>
      <c r="X64" s="15">
        <v>207.42870684888223</v>
      </c>
      <c r="Y64" s="15">
        <v>338.88381521563554</v>
      </c>
      <c r="Z64" s="15">
        <v>103.96533333333332</v>
      </c>
      <c r="AA64" s="15">
        <v>219.9918349168646</v>
      </c>
      <c r="AB64" s="15">
        <v>140.80307481673751</v>
      </c>
      <c r="AC64" s="15">
        <v>449.60947138024795</v>
      </c>
      <c r="AD64" s="15">
        <v>110.10055924178585</v>
      </c>
      <c r="AE64" s="15">
        <v>9.1247359381708879</v>
      </c>
      <c r="AF64" s="15">
        <v>90.573569482288832</v>
      </c>
      <c r="AG64" s="15">
        <v>84.502431999999999</v>
      </c>
      <c r="AI64" s="15">
        <v>83.644972270919553</v>
      </c>
      <c r="AJ64" s="15">
        <v>862.32929734021434</v>
      </c>
      <c r="AK64" s="15">
        <v>277.62983535226016</v>
      </c>
      <c r="AL64" s="15">
        <v>21187.151457813714</v>
      </c>
      <c r="AM64" s="15">
        <v>102.09020548405014</v>
      </c>
      <c r="AN64" s="15">
        <v>139.89390389461121</v>
      </c>
      <c r="AO64" s="15">
        <v>68.687043927281096</v>
      </c>
      <c r="AP64" s="15">
        <v>12.779536921300396</v>
      </c>
      <c r="AQ64" s="15">
        <v>977.52818800565024</v>
      </c>
      <c r="AR64" s="15">
        <v>103.07872362081835</v>
      </c>
      <c r="AS64" s="15">
        <v>1510.0409967168951</v>
      </c>
      <c r="AT64" s="15">
        <v>295.75417962736492</v>
      </c>
      <c r="AU64" s="15">
        <v>280.48271779999999</v>
      </c>
      <c r="AV64" s="15">
        <v>18.794551488538243</v>
      </c>
      <c r="AW64" s="15">
        <v>1685.2739536492563</v>
      </c>
      <c r="AX64" s="15">
        <v>48.950416000000004</v>
      </c>
      <c r="AY64" s="15">
        <v>253.24984728161269</v>
      </c>
      <c r="AZ64" s="15">
        <v>326.24185468978834</v>
      </c>
      <c r="BA64" s="15">
        <v>38.40589947935851</v>
      </c>
      <c r="BB64" s="15">
        <v>35.224957208083303</v>
      </c>
      <c r="BC64" s="15">
        <v>97.931287040748558</v>
      </c>
      <c r="BD64" s="15">
        <v>118.19790890619582</v>
      </c>
      <c r="BE64" s="15">
        <v>267.14379756168211</v>
      </c>
      <c r="BF64" s="15">
        <v>1362.449151994831</v>
      </c>
      <c r="BG64" s="15">
        <v>396.36159999999995</v>
      </c>
      <c r="BH64" s="15">
        <v>573.51766627078382</v>
      </c>
      <c r="BI64" s="15">
        <v>149.90202230525685</v>
      </c>
      <c r="BJ64" s="15">
        <v>416.48103070902692</v>
      </c>
      <c r="BK64" s="15">
        <v>471.02263373447374</v>
      </c>
      <c r="BL64" s="15">
        <v>35.857432302705028</v>
      </c>
      <c r="BM64" s="15">
        <v>284.41937206267033</v>
      </c>
      <c r="BN64" s="15">
        <v>287.9437278286577</v>
      </c>
      <c r="BP64" s="15">
        <v>323.06499999999994</v>
      </c>
      <c r="BQ64" s="15">
        <v>1597.1861353711793</v>
      </c>
      <c r="BR64" s="15">
        <v>86.869113104670831</v>
      </c>
      <c r="BS64" s="15">
        <v>8129.4195980619834</v>
      </c>
      <c r="BT64" s="15">
        <v>169.69875409655981</v>
      </c>
      <c r="BU64" s="15">
        <v>80.865567393130291</v>
      </c>
      <c r="BV64" s="15">
        <v>279.28240726316511</v>
      </c>
      <c r="BW64" s="15">
        <v>40.394853353091058</v>
      </c>
      <c r="BX64" s="15">
        <v>244.49235905997176</v>
      </c>
      <c r="BY64" s="15">
        <v>112.92922575829544</v>
      </c>
      <c r="BZ64" s="15">
        <v>2058.80405196846</v>
      </c>
      <c r="CA64" s="15">
        <v>343.30181972519966</v>
      </c>
      <c r="CB64" s="15">
        <v>242.43501039999998</v>
      </c>
      <c r="CC64" s="15">
        <v>59.691198673732195</v>
      </c>
      <c r="CD64" s="15">
        <v>654.40997924593569</v>
      </c>
      <c r="CE64" s="15">
        <v>87.215909090909079</v>
      </c>
      <c r="CF64" s="15">
        <v>193.7688454489921</v>
      </c>
      <c r="CG64" s="15">
        <v>468.65360940716988</v>
      </c>
      <c r="CH64" s="15">
        <v>138.38316938110751</v>
      </c>
      <c r="CI64" s="15">
        <v>219.22031726678358</v>
      </c>
      <c r="CJ64" s="15">
        <v>63.012073649260486</v>
      </c>
      <c r="CK64" s="15">
        <v>142.18571653791579</v>
      </c>
      <c r="CL64" s="15">
        <v>286.84098270005535</v>
      </c>
      <c r="CM64" s="15">
        <v>259.40575028266841</v>
      </c>
      <c r="CN64" s="15">
        <v>180.78133333333332</v>
      </c>
      <c r="CO64" s="15">
        <v>475.87143705463188</v>
      </c>
      <c r="CP64" s="15">
        <v>231.1583330956388</v>
      </c>
      <c r="CQ64" s="15">
        <v>190.26785832725344</v>
      </c>
      <c r="CR64" s="15">
        <v>250.68763529025918</v>
      </c>
      <c r="CS64" s="15">
        <v>85.800772863890074</v>
      </c>
      <c r="CT64" s="15">
        <v>113.0841961852861</v>
      </c>
      <c r="CU64" s="15">
        <v>135.71614199395768</v>
      </c>
      <c r="CW64" s="15">
        <v>18.182964999999999</v>
      </c>
      <c r="CX64" s="15">
        <v>743.03973300000007</v>
      </c>
      <c r="CY64" s="15">
        <v>136.97610299999999</v>
      </c>
      <c r="CZ64" s="15">
        <v>6175.4139720000003</v>
      </c>
      <c r="DA64" s="15">
        <v>17.847558999999997</v>
      </c>
      <c r="DB64" s="15">
        <v>98.474647451483122</v>
      </c>
      <c r="DC64" s="15">
        <v>16.163636</v>
      </c>
      <c r="DD64" s="15">
        <v>2.8483249999999996</v>
      </c>
      <c r="DE64" s="15">
        <v>564.34776599999998</v>
      </c>
      <c r="DF64" s="15">
        <v>15.138766370360321</v>
      </c>
      <c r="DG64" s="15">
        <v>104.062583428</v>
      </c>
      <c r="DH64" s="15">
        <v>93.486594000000011</v>
      </c>
      <c r="DI64" s="15">
        <v>44.401845999999992</v>
      </c>
      <c r="DJ64" s="15">
        <v>1.8992070000000001</v>
      </c>
      <c r="DK64" s="15">
        <v>1294.9906606710481</v>
      </c>
      <c r="DL64" s="15">
        <v>4.2484019999999996</v>
      </c>
      <c r="DM64" s="15">
        <v>105.72673800000001</v>
      </c>
      <c r="DN64" s="15">
        <v>220.44006099999999</v>
      </c>
      <c r="DO64" s="15">
        <v>20.321715000000001</v>
      </c>
      <c r="DP64" s="15">
        <v>2.9806479999999995</v>
      </c>
      <c r="DQ64" s="15">
        <v>29.003521000000006</v>
      </c>
      <c r="DR64" s="15">
        <v>43.265425999999998</v>
      </c>
      <c r="DS64" s="15">
        <v>129.02361955920691</v>
      </c>
      <c r="DT64" s="15">
        <v>196.443209</v>
      </c>
      <c r="DU64" s="15">
        <v>31.495723999999999</v>
      </c>
      <c r="DV64" s="15">
        <v>645.07060300000001</v>
      </c>
      <c r="DW64" s="15">
        <v>134.305306</v>
      </c>
      <c r="DX64" s="15">
        <v>224.28473799999998</v>
      </c>
      <c r="DY64" s="15">
        <v>172.31297525039733</v>
      </c>
      <c r="DZ64" s="15">
        <v>17.056404036066979</v>
      </c>
      <c r="EA64" s="15">
        <v>201.83755300000001</v>
      </c>
      <c r="EB64" s="15">
        <v>12.897795</v>
      </c>
    </row>
    <row r="65" spans="1:132">
      <c r="A65" s="12" t="s">
        <v>264</v>
      </c>
      <c r="B65" s="15">
        <v>19.092670430398957</v>
      </c>
      <c r="C65" s="15">
        <v>432.61503539550625</v>
      </c>
      <c r="D65" s="15">
        <v>113.13316908897554</v>
      </c>
      <c r="E65" s="15">
        <v>7884.2909768387171</v>
      </c>
      <c r="F65" s="15">
        <v>79.304775868982816</v>
      </c>
      <c r="G65" s="15">
        <v>73.6011305777172</v>
      </c>
      <c r="H65" s="15">
        <v>27.097747513117273</v>
      </c>
      <c r="I65" s="15">
        <v>2.0023519467872042</v>
      </c>
      <c r="J65" s="15">
        <v>301.00567375886521</v>
      </c>
      <c r="K65" s="15">
        <v>27.848616504112272</v>
      </c>
      <c r="L65" s="15">
        <v>1009.4334093863583</v>
      </c>
      <c r="M65" s="15">
        <v>166.27131404655708</v>
      </c>
      <c r="N65" s="15">
        <v>166.09470900000005</v>
      </c>
      <c r="O65" s="15">
        <v>6.9431945784340883</v>
      </c>
      <c r="P65" s="15">
        <v>1514.0616888450797</v>
      </c>
      <c r="Q65" s="15">
        <v>21.06198225</v>
      </c>
      <c r="R65" s="15">
        <v>239.44311446833237</v>
      </c>
      <c r="S65" s="15">
        <v>169.52199283776082</v>
      </c>
      <c r="T65" s="15">
        <v>33.242576999999997</v>
      </c>
      <c r="U65" s="15">
        <v>6.345325268725289</v>
      </c>
      <c r="V65" s="15">
        <v>35.800997818181813</v>
      </c>
      <c r="W65" s="15">
        <v>61.257117584828769</v>
      </c>
      <c r="X65" s="15">
        <v>194.00689721699703</v>
      </c>
      <c r="Y65" s="15">
        <v>280.28993953428534</v>
      </c>
      <c r="Z65" s="15">
        <v>104.87226666666666</v>
      </c>
      <c r="AA65" s="15">
        <v>204.41566645609601</v>
      </c>
      <c r="AB65" s="15">
        <v>112.51592196420285</v>
      </c>
      <c r="AC65" s="15">
        <v>414.98386948670077</v>
      </c>
      <c r="AD65" s="15">
        <v>106.75058917331739</v>
      </c>
      <c r="AE65" s="15">
        <v>8.0012615823235915</v>
      </c>
      <c r="AF65" s="15">
        <v>89.986103542234332</v>
      </c>
      <c r="AG65" s="15">
        <v>84.477702750000006</v>
      </c>
      <c r="AI65" s="15">
        <v>85.113571687482121</v>
      </c>
      <c r="AJ65" s="15">
        <v>746.54855340104666</v>
      </c>
      <c r="AK65" s="15">
        <v>262.86147347276381</v>
      </c>
      <c r="AL65" s="15">
        <v>21935.349112927128</v>
      </c>
      <c r="AM65" s="15">
        <v>87.478667883615714</v>
      </c>
      <c r="AN65" s="15">
        <v>126.72978390730867</v>
      </c>
      <c r="AO65" s="15">
        <v>71.844622006682528</v>
      </c>
      <c r="AP65" s="15">
        <v>12.475428193851865</v>
      </c>
      <c r="AQ65" s="15">
        <v>1023.2909090909092</v>
      </c>
      <c r="AR65" s="15">
        <v>99.616433790931595</v>
      </c>
      <c r="AS65" s="15">
        <v>1486.2966598572682</v>
      </c>
      <c r="AT65" s="15">
        <v>269.86132895460383</v>
      </c>
      <c r="AU65" s="15">
        <v>266.71931549999999</v>
      </c>
      <c r="AV65" s="15">
        <v>18.798493121536303</v>
      </c>
      <c r="AW65" s="15">
        <v>1655.8518974864464</v>
      </c>
      <c r="AX65" s="15">
        <v>43.393756000000003</v>
      </c>
      <c r="AY65" s="15">
        <v>242.06461359674603</v>
      </c>
      <c r="AZ65" s="15">
        <v>304.69815670162717</v>
      </c>
      <c r="BA65" s="15">
        <v>33.212128111092966</v>
      </c>
      <c r="BB65" s="15">
        <v>32.892621239369007</v>
      </c>
      <c r="BC65" s="15">
        <v>98.869704363636359</v>
      </c>
      <c r="BD65" s="15">
        <v>121.54661372604026</v>
      </c>
      <c r="BE65" s="15">
        <v>258.40640524767275</v>
      </c>
      <c r="BF65" s="15">
        <v>1179.6968609288563</v>
      </c>
      <c r="BG65" s="15">
        <v>436.84053333333338</v>
      </c>
      <c r="BH65" s="15">
        <v>553.86186565592755</v>
      </c>
      <c r="BI65" s="15">
        <v>125.69092098568005</v>
      </c>
      <c r="BJ65" s="15">
        <v>398.07091916378442</v>
      </c>
      <c r="BK65" s="15">
        <v>467.56466493402957</v>
      </c>
      <c r="BL65" s="15">
        <v>32.64068133927298</v>
      </c>
      <c r="BM65" s="15">
        <v>288.12760177656673</v>
      </c>
      <c r="BN65" s="15">
        <v>292.15689149124762</v>
      </c>
      <c r="BP65" s="15">
        <v>323.38099999999991</v>
      </c>
      <c r="BQ65" s="15">
        <v>1235.0132733148657</v>
      </c>
      <c r="BR65" s="15">
        <v>78.44400567174759</v>
      </c>
      <c r="BS65" s="15">
        <v>8466.5084473049083</v>
      </c>
      <c r="BT65" s="15">
        <v>152.63731933349899</v>
      </c>
      <c r="BU65" s="15">
        <v>80.51665798019485</v>
      </c>
      <c r="BV65" s="15">
        <v>296.88058198772757</v>
      </c>
      <c r="BW65" s="15">
        <v>45.039780974955441</v>
      </c>
      <c r="BX65" s="15">
        <v>238.98181818181823</v>
      </c>
      <c r="BY65" s="15">
        <v>102.01571529030484</v>
      </c>
      <c r="BZ65" s="15">
        <v>2005.9274931684931</v>
      </c>
      <c r="CA65" s="15">
        <v>316.15298423657367</v>
      </c>
      <c r="CB65" s="15">
        <v>238.79441850000003</v>
      </c>
      <c r="CC65" s="15">
        <v>60.721841479373026</v>
      </c>
      <c r="CD65" s="15">
        <v>677.69935929029077</v>
      </c>
      <c r="CE65" s="15">
        <v>73.786572919029254</v>
      </c>
      <c r="CF65" s="15">
        <v>191.46775130737942</v>
      </c>
      <c r="CG65" s="15">
        <v>402.04102551016064</v>
      </c>
      <c r="CH65" s="15">
        <v>125.10129432132963</v>
      </c>
      <c r="CI65" s="15">
        <v>209.44319172279918</v>
      </c>
      <c r="CJ65" s="15">
        <v>63.852727272727265</v>
      </c>
      <c r="CK65" s="15">
        <v>151.41376557479822</v>
      </c>
      <c r="CL65" s="15">
        <v>280.55973568706884</v>
      </c>
      <c r="CM65" s="15">
        <v>218.20030876109607</v>
      </c>
      <c r="CN65" s="15">
        <v>192.48746666666668</v>
      </c>
      <c r="CO65" s="15">
        <v>460.62890433073625</v>
      </c>
      <c r="CP65" s="15">
        <v>187.15495887408369</v>
      </c>
      <c r="CQ65" s="15">
        <v>177.79327232101863</v>
      </c>
      <c r="CR65" s="15">
        <v>243.37395064283908</v>
      </c>
      <c r="CS65" s="15">
        <v>80.383107626514629</v>
      </c>
      <c r="CT65" s="15">
        <v>120.43031335149864</v>
      </c>
      <c r="CU65" s="15">
        <v>135.2957710587736</v>
      </c>
      <c r="CW65" s="15">
        <v>24.616056999999998</v>
      </c>
      <c r="CX65" s="15">
        <v>655.79706600000009</v>
      </c>
      <c r="CY65" s="15">
        <v>120.06620099999999</v>
      </c>
      <c r="CZ65" s="15">
        <v>6167.156359999999</v>
      </c>
      <c r="DA65" s="15">
        <v>21.325201999999997</v>
      </c>
      <c r="DB65" s="15">
        <v>91.371727538788448</v>
      </c>
      <c r="DC65" s="15">
        <v>16.532547999999998</v>
      </c>
      <c r="DD65" s="15">
        <v>2.9072610000000001</v>
      </c>
      <c r="DE65" s="15">
        <v>570.02190500000006</v>
      </c>
      <c r="DF65" s="15">
        <v>13.182804904148959</v>
      </c>
      <c r="DG65" s="15">
        <v>111.89560813800001</v>
      </c>
      <c r="DH65" s="15">
        <v>83.043046000000004</v>
      </c>
      <c r="DI65" s="15">
        <v>44.330233</v>
      </c>
      <c r="DJ65" s="15">
        <v>1.8612990000000003</v>
      </c>
      <c r="DK65" s="15">
        <v>1271.3841793987185</v>
      </c>
      <c r="DL65" s="15">
        <v>2.9279610000000003</v>
      </c>
      <c r="DM65" s="15">
        <v>106.89946100000002</v>
      </c>
      <c r="DN65" s="15">
        <v>184.71032200000002</v>
      </c>
      <c r="DO65" s="15">
        <v>20.841045999999999</v>
      </c>
      <c r="DP65" s="15">
        <v>3.6699919999999997</v>
      </c>
      <c r="DQ65" s="15">
        <v>28.953844999999998</v>
      </c>
      <c r="DR65" s="15">
        <v>43.498202999999997</v>
      </c>
      <c r="DS65" s="15">
        <v>120.50812714030772</v>
      </c>
      <c r="DT65" s="15">
        <v>163.19730700000002</v>
      </c>
      <c r="DU65" s="15">
        <v>36.067381000000012</v>
      </c>
      <c r="DV65" s="15">
        <v>664.07921799999997</v>
      </c>
      <c r="DW65" s="15">
        <v>111.121662</v>
      </c>
      <c r="DX65" s="15">
        <v>196.395972</v>
      </c>
      <c r="DY65" s="15">
        <v>169.39085842207353</v>
      </c>
      <c r="DZ65" s="15">
        <v>16.038292943692088</v>
      </c>
      <c r="EA65" s="15">
        <v>208.38882000000001</v>
      </c>
      <c r="EB65" s="15">
        <v>13.485324</v>
      </c>
    </row>
    <row r="66" spans="1:132">
      <c r="A66" s="12" t="s">
        <v>265</v>
      </c>
      <c r="B66" s="15">
        <v>17.674584105797173</v>
      </c>
      <c r="C66" s="15">
        <v>409.37450919517147</v>
      </c>
      <c r="D66" s="15">
        <v>116.80336861188692</v>
      </c>
      <c r="E66" s="15">
        <v>8221.9111519175076</v>
      </c>
      <c r="F66" s="15">
        <v>86.898771984431676</v>
      </c>
      <c r="G66" s="15">
        <v>77.855647221407935</v>
      </c>
      <c r="H66" s="15">
        <v>27.598573630741235</v>
      </c>
      <c r="I66" s="15">
        <v>1.6670430885414826</v>
      </c>
      <c r="J66" s="15">
        <v>304.39073787409706</v>
      </c>
      <c r="K66" s="15">
        <v>29.611732687285656</v>
      </c>
      <c r="L66" s="15">
        <v>995.64235306579099</v>
      </c>
      <c r="M66" s="15">
        <v>185.32478758215635</v>
      </c>
      <c r="N66" s="15">
        <v>171.64682549999998</v>
      </c>
      <c r="O66" s="15">
        <v>6.911467208651735</v>
      </c>
      <c r="P66" s="15">
        <v>1569.3448877805488</v>
      </c>
      <c r="Q66" s="15">
        <v>22.489989500000004</v>
      </c>
      <c r="R66" s="15">
        <v>242.85817757009346</v>
      </c>
      <c r="S66" s="15">
        <v>172.73060096206169</v>
      </c>
      <c r="T66" s="15">
        <v>31.882725999999998</v>
      </c>
      <c r="U66" s="15">
        <v>6.1390765638444611</v>
      </c>
      <c r="V66" s="15">
        <v>33.820440429136085</v>
      </c>
      <c r="W66" s="15">
        <v>61.329357886501782</v>
      </c>
      <c r="X66" s="15">
        <v>201.34703311058632</v>
      </c>
      <c r="Y66" s="15">
        <v>310.46477483917079</v>
      </c>
      <c r="Z66" s="15">
        <v>104.87253333333332</v>
      </c>
      <c r="AA66" s="15">
        <v>206.02856732701693</v>
      </c>
      <c r="AB66" s="15">
        <v>113.99846521342765</v>
      </c>
      <c r="AC66" s="15">
        <v>442.3902431128808</v>
      </c>
      <c r="AD66" s="15">
        <v>113.16239240108933</v>
      </c>
      <c r="AE66" s="15">
        <v>8.174582240539527</v>
      </c>
      <c r="AF66" s="15">
        <v>88.477384196185284</v>
      </c>
      <c r="AG66" s="15">
        <v>84.452973499999999</v>
      </c>
      <c r="AI66" s="15">
        <v>85.578843056144891</v>
      </c>
      <c r="AJ66" s="15">
        <v>738.03897218620455</v>
      </c>
      <c r="AK66" s="15">
        <v>287.36022343083937</v>
      </c>
      <c r="AL66" s="15">
        <v>22617.13440214704</v>
      </c>
      <c r="AM66" s="15">
        <v>97.422461564655706</v>
      </c>
      <c r="AN66" s="15">
        <v>131.6212990493739</v>
      </c>
      <c r="AO66" s="15">
        <v>74.926806313175987</v>
      </c>
      <c r="AP66" s="15">
        <v>12.096214317253059</v>
      </c>
      <c r="AQ66" s="15">
        <v>1008.3519091847267</v>
      </c>
      <c r="AR66" s="15">
        <v>102.37886606047259</v>
      </c>
      <c r="AS66" s="15">
        <v>1465.9906126285964</v>
      </c>
      <c r="AT66" s="15">
        <v>293.80807859040692</v>
      </c>
      <c r="AU66" s="15">
        <v>270.56770549999999</v>
      </c>
      <c r="AV66" s="15">
        <v>18.836631248098989</v>
      </c>
      <c r="AW66" s="15">
        <v>1720.591604322527</v>
      </c>
      <c r="AX66" s="15">
        <v>40.041331</v>
      </c>
      <c r="AY66" s="15">
        <v>244.24532710280369</v>
      </c>
      <c r="AZ66" s="15">
        <v>304.96066865463729</v>
      </c>
      <c r="BA66" s="15">
        <v>35.537670119923021</v>
      </c>
      <c r="BB66" s="15">
        <v>32.350443178259404</v>
      </c>
      <c r="BC66" s="15">
        <v>105.13656607735743</v>
      </c>
      <c r="BD66" s="15">
        <v>121.73080120507112</v>
      </c>
      <c r="BE66" s="15">
        <v>264.97538059589004</v>
      </c>
      <c r="BF66" s="15">
        <v>1300.2137955682631</v>
      </c>
      <c r="BG66" s="15">
        <v>457.20240000000001</v>
      </c>
      <c r="BH66" s="15">
        <v>565.89362618432392</v>
      </c>
      <c r="BI66" s="15">
        <v>126.68613037608044</v>
      </c>
      <c r="BJ66" s="15">
        <v>423.20203295458219</v>
      </c>
      <c r="BK66" s="15">
        <v>489.14122233822741</v>
      </c>
      <c r="BL66" s="15">
        <v>31.9479525384039</v>
      </c>
      <c r="BM66" s="15">
        <v>285.91400891008175</v>
      </c>
      <c r="BN66" s="15">
        <v>305.82980955044201</v>
      </c>
      <c r="BP66" s="15">
        <v>324.55200000000002</v>
      </c>
      <c r="BQ66" s="15">
        <v>1223.5244808882885</v>
      </c>
      <c r="BR66" s="15">
        <v>93.117046401097568</v>
      </c>
      <c r="BS66" s="15">
        <v>8935.6114132353978</v>
      </c>
      <c r="BT66" s="15">
        <v>168.34716393848217</v>
      </c>
      <c r="BU66" s="15">
        <v>102.14284517777125</v>
      </c>
      <c r="BV66" s="15">
        <v>301.20860650409526</v>
      </c>
      <c r="BW66" s="15">
        <v>47.059851078095768</v>
      </c>
      <c r="BX66" s="15">
        <v>254.39950980392155</v>
      </c>
      <c r="BY66" s="15">
        <v>110.54368687663217</v>
      </c>
      <c r="BZ66" s="15">
        <v>2087.6536205595353</v>
      </c>
      <c r="CA66" s="15">
        <v>371.94996182352116</v>
      </c>
      <c r="CB66" s="15">
        <v>263.38867149999999</v>
      </c>
      <c r="CC66" s="15">
        <v>62.57276900546367</v>
      </c>
      <c r="CD66" s="15">
        <v>722.41679135494599</v>
      </c>
      <c r="CE66" s="15">
        <v>66.256637168141594</v>
      </c>
      <c r="CF66" s="15">
        <v>199.5488317757009</v>
      </c>
      <c r="CG66" s="15">
        <v>424.03944017587008</v>
      </c>
      <c r="CH66" s="15">
        <v>132.51939473684209</v>
      </c>
      <c r="CI66" s="15">
        <v>213.53193621444967</v>
      </c>
      <c r="CJ66" s="15">
        <v>64.999576510446076</v>
      </c>
      <c r="CK66" s="15">
        <v>165.34184870915331</v>
      </c>
      <c r="CL66" s="15">
        <v>342.36848716273926</v>
      </c>
      <c r="CM66" s="15">
        <v>249.03359542530384</v>
      </c>
      <c r="CN66" s="15">
        <v>204.19333333333336</v>
      </c>
      <c r="CO66" s="15">
        <v>491.50445018662077</v>
      </c>
      <c r="CP66" s="15">
        <v>203.66029287882111</v>
      </c>
      <c r="CQ66" s="15">
        <v>205.53928328639412</v>
      </c>
      <c r="CR66" s="15">
        <v>271.34590375783944</v>
      </c>
      <c r="CS66" s="15">
        <v>85.020232296740346</v>
      </c>
      <c r="CT66" s="15">
        <v>127.77643051771116</v>
      </c>
      <c r="CU66" s="15">
        <v>139.33807630954948</v>
      </c>
      <c r="CW66" s="15">
        <v>27.969398000000002</v>
      </c>
      <c r="CX66" s="15">
        <v>650.96660700000007</v>
      </c>
      <c r="CY66" s="15">
        <v>141.175612</v>
      </c>
      <c r="CZ66" s="15">
        <v>6293.0492639999993</v>
      </c>
      <c r="DA66" s="15">
        <v>20.206873000000002</v>
      </c>
      <c r="DB66" s="15">
        <v>91.926504459985765</v>
      </c>
      <c r="DC66" s="15">
        <v>16.201187999999998</v>
      </c>
      <c r="DD66" s="15">
        <v>2.8300189999999992</v>
      </c>
      <c r="DE66" s="15">
        <v>530.61078799999996</v>
      </c>
      <c r="DF66" s="15">
        <v>14.348551112229805</v>
      </c>
      <c r="DG66" s="15">
        <v>98.70490357300001</v>
      </c>
      <c r="DH66" s="15">
        <v>90.804268000000008</v>
      </c>
      <c r="DI66" s="15">
        <v>40.492968000000005</v>
      </c>
      <c r="DJ66" s="15">
        <v>1.7481070000000003</v>
      </c>
      <c r="DK66" s="15">
        <v>1325.2430590191188</v>
      </c>
      <c r="DL66" s="15">
        <v>2.434043</v>
      </c>
      <c r="DM66" s="15">
        <v>96.804563999999999</v>
      </c>
      <c r="DN66" s="15">
        <v>187.64487400000002</v>
      </c>
      <c r="DO66" s="15">
        <v>19.438682999999997</v>
      </c>
      <c r="DP66" s="15">
        <v>3.7519369999999999</v>
      </c>
      <c r="DQ66" s="15">
        <v>28.865486999999998</v>
      </c>
      <c r="DR66" s="15">
        <v>41.189858000000001</v>
      </c>
      <c r="DS66" s="15">
        <v>141.07596844696778</v>
      </c>
      <c r="DT66" s="15">
        <v>155.93795299999999</v>
      </c>
      <c r="DU66" s="15">
        <v>35.314991999999997</v>
      </c>
      <c r="DV66" s="15">
        <v>622.24317299999996</v>
      </c>
      <c r="DW66" s="15">
        <v>113.67200099999999</v>
      </c>
      <c r="DX66" s="15">
        <v>207.63049000000001</v>
      </c>
      <c r="DY66" s="15">
        <v>183.46245153942189</v>
      </c>
      <c r="DZ66" s="15">
        <v>15.14530460846759</v>
      </c>
      <c r="EA66" s="15">
        <v>198.87317699999997</v>
      </c>
      <c r="EB66" s="15">
        <v>13.892163000000002</v>
      </c>
    </row>
    <row r="67" spans="1:132">
      <c r="A67" s="12" t="s">
        <v>266</v>
      </c>
      <c r="B67" s="15">
        <v>17.892277032187671</v>
      </c>
      <c r="C67" s="15">
        <v>412.4212821785689</v>
      </c>
      <c r="D67" s="15">
        <v>121.61784284730898</v>
      </c>
      <c r="E67" s="15">
        <v>8919.1891455338391</v>
      </c>
      <c r="F67" s="15">
        <v>83.325102218647359</v>
      </c>
      <c r="G67" s="15">
        <v>81.419209088170746</v>
      </c>
      <c r="H67" s="15">
        <v>31.48262102478542</v>
      </c>
      <c r="I67" s="15">
        <v>1.6919880056815193</v>
      </c>
      <c r="J67" s="15">
        <v>311.09249226006187</v>
      </c>
      <c r="K67" s="15">
        <v>31.410809248554912</v>
      </c>
      <c r="L67" s="15">
        <v>1021.2117943575707</v>
      </c>
      <c r="M67" s="15">
        <v>182.07966718058719</v>
      </c>
      <c r="N67" s="15">
        <v>174.93219140000002</v>
      </c>
      <c r="O67" s="15">
        <v>7.2313530328027502</v>
      </c>
      <c r="P67" s="15">
        <v>1659.3160324925182</v>
      </c>
      <c r="Q67" s="15">
        <v>23.917996750000004</v>
      </c>
      <c r="R67" s="15">
        <v>257.05158109895393</v>
      </c>
      <c r="S67" s="15">
        <v>177.94409835554583</v>
      </c>
      <c r="T67" s="15">
        <v>30.522874999999999</v>
      </c>
      <c r="U67" s="15">
        <v>6.2513528796557187</v>
      </c>
      <c r="V67" s="15">
        <v>32.827772683062392</v>
      </c>
      <c r="W67" s="15">
        <v>61.70259403693386</v>
      </c>
      <c r="X67" s="15">
        <v>208.70350250918307</v>
      </c>
      <c r="Y67" s="15">
        <v>285.72633032128516</v>
      </c>
      <c r="Z67" s="15">
        <v>109.69093333333332</v>
      </c>
      <c r="AA67" s="15">
        <v>211.01738241308794</v>
      </c>
      <c r="AB67" s="15">
        <v>118.79324679026567</v>
      </c>
      <c r="AC67" s="15">
        <v>438.31508623412719</v>
      </c>
      <c r="AD67" s="15">
        <v>112.74574570860068</v>
      </c>
      <c r="AE67" s="15">
        <v>7.8391872791519432</v>
      </c>
      <c r="AF67" s="15">
        <v>89.007629427792935</v>
      </c>
      <c r="AG67" s="15">
        <v>84.428244249999977</v>
      </c>
      <c r="AI67" s="15">
        <v>83.147935594834962</v>
      </c>
      <c r="AJ67" s="15">
        <v>740.7529607829232</v>
      </c>
      <c r="AK67" s="15">
        <v>297.03082502613262</v>
      </c>
      <c r="AL67" s="15">
        <v>23817.8332183081</v>
      </c>
      <c r="AM67" s="15">
        <v>95.047282762816664</v>
      </c>
      <c r="AN67" s="15">
        <v>135.89130341236714</v>
      </c>
      <c r="AO67" s="15">
        <v>79.55956693420795</v>
      </c>
      <c r="AP67" s="15">
        <v>11.984257007592895</v>
      </c>
      <c r="AQ67" s="15">
        <v>1056.078173374613</v>
      </c>
      <c r="AR67" s="15">
        <v>107.55553307642903</v>
      </c>
      <c r="AS67" s="15">
        <v>1503.6392314154859</v>
      </c>
      <c r="AT67" s="15">
        <v>285.28560537605574</v>
      </c>
      <c r="AU67" s="15">
        <v>278.3372612</v>
      </c>
      <c r="AV67" s="15">
        <v>18.715387064305929</v>
      </c>
      <c r="AW67" s="15">
        <v>1809.9975203078238</v>
      </c>
      <c r="AX67" s="15">
        <v>39.923557000000002</v>
      </c>
      <c r="AY67" s="15">
        <v>250.32487675844655</v>
      </c>
      <c r="AZ67" s="15">
        <v>301.17641034318467</v>
      </c>
      <c r="BA67" s="15">
        <v>34.959805098788358</v>
      </c>
      <c r="BB67" s="15">
        <v>32.568357623461019</v>
      </c>
      <c r="BC67" s="15">
        <v>107.48004306127552</v>
      </c>
      <c r="BD67" s="15">
        <v>124.2520903471577</v>
      </c>
      <c r="BE67" s="15">
        <v>272.48098711780221</v>
      </c>
      <c r="BF67" s="15">
        <v>1199.8003263052208</v>
      </c>
      <c r="BG67" s="15">
        <v>471.62986666666666</v>
      </c>
      <c r="BH67" s="15">
        <v>576.12766579024242</v>
      </c>
      <c r="BI67" s="15">
        <v>124.30953596921502</v>
      </c>
      <c r="BJ67" s="15">
        <v>414.43777244298445</v>
      </c>
      <c r="BK67" s="15">
        <v>464.42051042539708</v>
      </c>
      <c r="BL67" s="15">
        <v>29.63388093992933</v>
      </c>
      <c r="BM67" s="15">
        <v>280.70227293460488</v>
      </c>
      <c r="BN67" s="15">
        <v>315.67369222475838</v>
      </c>
      <c r="BP67" s="15">
        <v>332.24800000000005</v>
      </c>
      <c r="BQ67" s="15">
        <v>1202.8164669172399</v>
      </c>
      <c r="BR67" s="15">
        <v>96.754401754072859</v>
      </c>
      <c r="BS67" s="15">
        <v>9769.7923672192774</v>
      </c>
      <c r="BT67" s="15">
        <v>170.68872037206043</v>
      </c>
      <c r="BU67" s="15">
        <v>100.47519256422395</v>
      </c>
      <c r="BV67" s="15">
        <v>320.81561284756367</v>
      </c>
      <c r="BW67" s="15">
        <v>50.55394812983323</v>
      </c>
      <c r="BX67" s="15">
        <v>269.39783281733747</v>
      </c>
      <c r="BY67" s="15">
        <v>117.75950545921647</v>
      </c>
      <c r="BZ67" s="15">
        <v>2224.0383208217022</v>
      </c>
      <c r="CA67" s="15">
        <v>386.60386432497648</v>
      </c>
      <c r="CB67" s="15">
        <v>280.08812619999998</v>
      </c>
      <c r="CC67" s="15">
        <v>64.274599758518676</v>
      </c>
      <c r="CD67" s="15">
        <v>754.21162890123981</v>
      </c>
      <c r="CE67" s="15">
        <v>61.438833260774921</v>
      </c>
      <c r="CF67" s="15">
        <v>210.23830708188046</v>
      </c>
      <c r="CG67" s="15">
        <v>438.23696526296567</v>
      </c>
      <c r="CH67" s="15">
        <v>132.59169488188974</v>
      </c>
      <c r="CI67" s="15">
        <v>222.40747099765179</v>
      </c>
      <c r="CJ67" s="15">
        <v>66.962137001528419</v>
      </c>
      <c r="CK67" s="15">
        <v>180.66952955741255</v>
      </c>
      <c r="CL67" s="15">
        <v>357.99058409643538</v>
      </c>
      <c r="CM67" s="15">
        <v>237.95456827309235</v>
      </c>
      <c r="CN67" s="15">
        <v>215.89946666666668</v>
      </c>
      <c r="CO67" s="15">
        <v>504.0527315220566</v>
      </c>
      <c r="CP67" s="15">
        <v>225.69111726070997</v>
      </c>
      <c r="CQ67" s="15">
        <v>212.50957104049525</v>
      </c>
      <c r="CR67" s="15">
        <v>265.24086602133059</v>
      </c>
      <c r="CS67" s="15">
        <v>82.877031802120158</v>
      </c>
      <c r="CT67" s="15">
        <v>135.1225476839237</v>
      </c>
      <c r="CU67" s="15">
        <v>140.73677830290009</v>
      </c>
      <c r="CW67" s="15">
        <v>28.021966999999997</v>
      </c>
      <c r="CX67" s="15">
        <v>641.95892700000002</v>
      </c>
      <c r="CY67" s="15">
        <v>141.74444800000001</v>
      </c>
      <c r="CZ67" s="15">
        <v>6876.9205790000005</v>
      </c>
      <c r="DA67" s="15">
        <v>18.636965</v>
      </c>
      <c r="DB67" s="15">
        <v>94.159645423641294</v>
      </c>
      <c r="DC67" s="15">
        <v>15.327706000000001</v>
      </c>
      <c r="DD67" s="15">
        <v>2.9889329999999998</v>
      </c>
      <c r="DE67" s="15">
        <v>561.11029899999994</v>
      </c>
      <c r="DF67" s="15">
        <v>14.127488760436739</v>
      </c>
      <c r="DG67" s="15">
        <v>94.425536421999993</v>
      </c>
      <c r="DH67" s="15">
        <v>86.185670000000016</v>
      </c>
      <c r="DI67" s="15">
        <v>39.976877999999999</v>
      </c>
      <c r="DJ67" s="15">
        <v>1.7382439999999997</v>
      </c>
      <c r="DK67" s="15">
        <v>1376.2090637024371</v>
      </c>
      <c r="DL67" s="15">
        <v>2.2273609999999997</v>
      </c>
      <c r="DM67" s="15">
        <v>94.825582999999995</v>
      </c>
      <c r="DN67" s="15">
        <v>190.210072</v>
      </c>
      <c r="DO67" s="15">
        <v>19.634011999999998</v>
      </c>
      <c r="DP67" s="15">
        <v>3.4360619999999993</v>
      </c>
      <c r="DQ67" s="15">
        <v>28.173729000000002</v>
      </c>
      <c r="DR67" s="15">
        <v>43.214809000000002</v>
      </c>
      <c r="DS67" s="15">
        <v>154.56464379947229</v>
      </c>
      <c r="DT67" s="15">
        <v>150.70686699999999</v>
      </c>
      <c r="DU67" s="15">
        <v>33.997658000000001</v>
      </c>
      <c r="DV67" s="15">
        <v>634.83100200000001</v>
      </c>
      <c r="DW67" s="15">
        <v>114.071719</v>
      </c>
      <c r="DX67" s="15">
        <v>203.04653799999997</v>
      </c>
      <c r="DY67" s="15">
        <v>185.43128962706569</v>
      </c>
      <c r="DZ67" s="15">
        <v>15.326972438162546</v>
      </c>
      <c r="EA67" s="15">
        <v>200.04040700000004</v>
      </c>
      <c r="EB67" s="15">
        <v>14.418186</v>
      </c>
    </row>
    <row r="68" spans="1:132">
      <c r="A68" s="12" t="s">
        <v>275</v>
      </c>
      <c r="B68" s="15">
        <v>18.91745311901391</v>
      </c>
      <c r="C68" s="15">
        <v>471.60899853744894</v>
      </c>
      <c r="D68" s="15">
        <v>136.58768488836398</v>
      </c>
      <c r="E68" s="15">
        <v>9570.0026054039154</v>
      </c>
      <c r="F68" s="15">
        <v>94.187371595047352</v>
      </c>
      <c r="G68" s="15">
        <v>89.977696731659421</v>
      </c>
      <c r="H68" s="15">
        <v>32.890377897745317</v>
      </c>
      <c r="I68" s="15">
        <v>1.6591437797298707</v>
      </c>
      <c r="J68" s="15">
        <v>316.1613568941055</v>
      </c>
      <c r="K68" s="15">
        <v>33.936171643798758</v>
      </c>
      <c r="L68" s="15">
        <v>1057.5417636269062</v>
      </c>
      <c r="M68" s="15">
        <v>194.89448514711094</v>
      </c>
      <c r="N68" s="15">
        <v>189.99083299999998</v>
      </c>
      <c r="O68" s="15">
        <v>7.2794944674458657</v>
      </c>
      <c r="P68" s="15">
        <v>1839.5195618153366</v>
      </c>
      <c r="Q68" s="15">
        <v>25.346003999999997</v>
      </c>
      <c r="R68" s="15">
        <v>269.72713680538249</v>
      </c>
      <c r="S68" s="15">
        <v>201.98804934657397</v>
      </c>
      <c r="T68" s="15">
        <v>29.163023999999997</v>
      </c>
      <c r="U68" s="15">
        <v>7.0654289689828991</v>
      </c>
      <c r="V68" s="15">
        <v>32.954336600855996</v>
      </c>
      <c r="W68" s="15">
        <v>63.594279915063701</v>
      </c>
      <c r="X68" s="15">
        <v>215.33285440613025</v>
      </c>
      <c r="Y68" s="15">
        <v>319.14795614510024</v>
      </c>
      <c r="Z68" s="15">
        <v>113.07439999999998</v>
      </c>
      <c r="AA68" s="15">
        <v>221.46433703955827</v>
      </c>
      <c r="AB68" s="15">
        <v>138.52335735596637</v>
      </c>
      <c r="AC68" s="15">
        <v>471.21723208043414</v>
      </c>
      <c r="AD68" s="15">
        <v>124.01344203835528</v>
      </c>
      <c r="AE68" s="15">
        <v>7.3035514679872655</v>
      </c>
      <c r="AF68" s="15">
        <v>89.77493188010898</v>
      </c>
      <c r="AG68" s="15">
        <v>84.403515000000013</v>
      </c>
      <c r="AH68" s="37"/>
      <c r="AI68" s="15">
        <v>82.947590876759392</v>
      </c>
      <c r="AJ68" s="15">
        <v>794.24505426833969</v>
      </c>
      <c r="AK68" s="15">
        <v>310.22011697879759</v>
      </c>
      <c r="AL68" s="15">
        <v>24898.1726923018</v>
      </c>
      <c r="AM68" s="15">
        <v>109.22116620538966</v>
      </c>
      <c r="AN68" s="15">
        <v>146.12507598073597</v>
      </c>
      <c r="AO68" s="15">
        <v>80.975844648777382</v>
      </c>
      <c r="AP68" s="15">
        <v>13.183195643901254</v>
      </c>
      <c r="AQ68" s="15">
        <v>1007.7361021540049</v>
      </c>
      <c r="AR68" s="15">
        <v>115.66970002690343</v>
      </c>
      <c r="AS68" s="15">
        <v>1557.1317244777833</v>
      </c>
      <c r="AT68" s="15">
        <v>288.8137875930521</v>
      </c>
      <c r="AU68" s="15">
        <v>307.49969500000003</v>
      </c>
      <c r="AV68" s="15">
        <v>18.867026968160339</v>
      </c>
      <c r="AW68" s="15">
        <v>1962.3085703765073</v>
      </c>
      <c r="AX68" s="15">
        <v>40.029252000000007</v>
      </c>
      <c r="AY68" s="15">
        <v>259.23747819586345</v>
      </c>
      <c r="AZ68" s="15">
        <v>316.9226064856357</v>
      </c>
      <c r="BA68" s="15">
        <v>37.847080082597607</v>
      </c>
      <c r="BB68" s="15">
        <v>35.53041896133999</v>
      </c>
      <c r="BC68" s="15">
        <v>106.24461086414472</v>
      </c>
      <c r="BD68" s="15">
        <v>127.4081415870597</v>
      </c>
      <c r="BE68" s="15">
        <v>286.31784802043421</v>
      </c>
      <c r="BF68" s="15">
        <v>1332.7499593936113</v>
      </c>
      <c r="BG68" s="15">
        <v>488.28693333333325</v>
      </c>
      <c r="BH68" s="15">
        <v>616.90416761213226</v>
      </c>
      <c r="BI68" s="15">
        <v>138.9836927646009</v>
      </c>
      <c r="BJ68" s="15">
        <v>446.76628824449847</v>
      </c>
      <c r="BK68" s="15">
        <v>491.6948129193832</v>
      </c>
      <c r="BL68" s="15">
        <v>29.228243381676691</v>
      </c>
      <c r="BM68" s="15">
        <v>283.58298966212533</v>
      </c>
      <c r="BN68" s="15">
        <v>331.24765177412377</v>
      </c>
      <c r="BO68" s="37"/>
      <c r="BP68" s="15">
        <v>335.58199999999999</v>
      </c>
      <c r="BQ68" s="15">
        <v>1405.9221768916943</v>
      </c>
      <c r="BR68" s="15">
        <v>108.31026095270231</v>
      </c>
      <c r="BS68" s="15">
        <v>10698.534230409661</v>
      </c>
      <c r="BT68" s="15">
        <v>197.3372687545521</v>
      </c>
      <c r="BU68" s="15">
        <v>106.00860335717961</v>
      </c>
      <c r="BV68" s="15">
        <v>333.36506827564307</v>
      </c>
      <c r="BW68" s="15">
        <v>53.796916773723126</v>
      </c>
      <c r="BX68" s="15">
        <v>295.3074938733393</v>
      </c>
      <c r="BY68" s="15">
        <v>134.55239440408934</v>
      </c>
      <c r="BZ68" s="15">
        <v>2335.0527691844386</v>
      </c>
      <c r="CA68" s="15">
        <v>428.98780063807169</v>
      </c>
      <c r="CB68" s="15">
        <v>310.77856800000001</v>
      </c>
      <c r="CC68" s="15">
        <v>66.70049096838018</v>
      </c>
      <c r="CD68" s="15">
        <v>797.40660959219372</v>
      </c>
      <c r="CE68" s="15">
        <v>58.091490408263653</v>
      </c>
      <c r="CF68" s="15">
        <v>219.17767256416644</v>
      </c>
      <c r="CG68" s="15">
        <v>486.3541483906219</v>
      </c>
      <c r="CH68" s="15">
        <v>139.62039370078742</v>
      </c>
      <c r="CI68" s="15">
        <v>236.63616843432956</v>
      </c>
      <c r="CJ68" s="15">
        <v>69.501035482534874</v>
      </c>
      <c r="CK68" s="15">
        <v>192.97695478391205</v>
      </c>
      <c r="CL68" s="15">
        <v>375.20992975734356</v>
      </c>
      <c r="CM68" s="15">
        <v>295.39983757444509</v>
      </c>
      <c r="CN68" s="15">
        <v>227.60533333333328</v>
      </c>
      <c r="CO68" s="15">
        <v>533.03154073065582</v>
      </c>
      <c r="CP68" s="15">
        <v>267.05359453973267</v>
      </c>
      <c r="CQ68" s="15">
        <v>234.52062456303892</v>
      </c>
      <c r="CR68" s="15">
        <v>290.27979066570487</v>
      </c>
      <c r="CS68" s="15">
        <v>90.268128758401133</v>
      </c>
      <c r="CT68" s="15">
        <v>142.46866485013624</v>
      </c>
      <c r="CU68" s="15">
        <v>143.63264171354393</v>
      </c>
      <c r="CV68" s="37"/>
      <c r="CW68" s="15">
        <v>23.354147999999995</v>
      </c>
      <c r="CX68" s="15">
        <v>707.99769100000003</v>
      </c>
      <c r="CY68" s="15">
        <v>147.52921000000001</v>
      </c>
      <c r="CZ68" s="15">
        <v>7300.1567320000013</v>
      </c>
      <c r="DA68" s="15">
        <v>17.593107</v>
      </c>
      <c r="DB68" s="15">
        <v>110.12011969888252</v>
      </c>
      <c r="DC68" s="15">
        <v>16.418863000000002</v>
      </c>
      <c r="DD68" s="15">
        <v>2.905249</v>
      </c>
      <c r="DE68" s="15">
        <v>598.81427799999994</v>
      </c>
      <c r="DF68" s="15">
        <v>14.131355932203387</v>
      </c>
      <c r="DG68" s="15">
        <v>98.088817137000007</v>
      </c>
      <c r="DH68" s="15">
        <v>90.241583000000006</v>
      </c>
      <c r="DI68" s="15">
        <v>46.974831999999999</v>
      </c>
      <c r="DJ68" s="15">
        <v>1.691041</v>
      </c>
      <c r="DK68" s="15">
        <v>1491.0299180705147</v>
      </c>
      <c r="DL68" s="15">
        <v>1.9488559999999997</v>
      </c>
      <c r="DM68" s="15">
        <v>97.667583999999991</v>
      </c>
      <c r="DN68" s="15">
        <v>202.854029</v>
      </c>
      <c r="DO68" s="15">
        <v>22.637859999999996</v>
      </c>
      <c r="DP68" s="15">
        <v>3.2773479999999999</v>
      </c>
      <c r="DQ68" s="15">
        <v>27.923929000000001</v>
      </c>
      <c r="DR68" s="15">
        <v>45.666373999999998</v>
      </c>
      <c r="DS68" s="15">
        <v>149.76027032779908</v>
      </c>
      <c r="DT68" s="15">
        <v>158.56519200000002</v>
      </c>
      <c r="DU68" s="15">
        <v>37.509675999999999</v>
      </c>
      <c r="DV68" s="15">
        <v>691.29388300000005</v>
      </c>
      <c r="DW68" s="15">
        <v>119.71367100000001</v>
      </c>
      <c r="DX68" s="15">
        <v>201.55047300000004</v>
      </c>
      <c r="DY68" s="15">
        <v>199.78222700112971</v>
      </c>
      <c r="DZ68" s="15">
        <v>16.342232755571274</v>
      </c>
      <c r="EA68" s="15">
        <v>202.06538100000003</v>
      </c>
      <c r="EB68" s="15">
        <v>14.223335000000001</v>
      </c>
    </row>
    <row r="69" spans="1:132">
      <c r="A69" s="12" t="s">
        <v>279</v>
      </c>
      <c r="B69" s="15">
        <v>17.953581257762224</v>
      </c>
      <c r="C69" s="15">
        <v>440.90661751799189</v>
      </c>
      <c r="D69" s="15">
        <v>135.3155045006898</v>
      </c>
      <c r="E69" s="15">
        <v>9889.8117571865532</v>
      </c>
      <c r="F69" s="15">
        <v>87.565279870267148</v>
      </c>
      <c r="G69" s="15">
        <v>87.617313298945945</v>
      </c>
      <c r="H69" s="15">
        <v>34.55775949294592</v>
      </c>
      <c r="I69" s="15">
        <v>1.7909160731741376</v>
      </c>
      <c r="J69" s="15">
        <v>321.50919614147909</v>
      </c>
      <c r="K69" s="15">
        <v>33.521888522896077</v>
      </c>
      <c r="L69" s="15">
        <v>1094.8220801306036</v>
      </c>
      <c r="M69" s="15">
        <v>189.12191888553386</v>
      </c>
      <c r="N69" s="15">
        <v>186.60077900000002</v>
      </c>
      <c r="O69" s="15">
        <v>7.6236445321060717</v>
      </c>
      <c r="P69" s="15">
        <v>1812.4779112917477</v>
      </c>
      <c r="Q69" s="15">
        <v>26.457072749999998</v>
      </c>
      <c r="R69" s="15">
        <v>261.94566001442655</v>
      </c>
      <c r="S69" s="15">
        <v>197.99749571699658</v>
      </c>
      <c r="T69" s="15">
        <v>29.865428999999999</v>
      </c>
      <c r="U69" s="15">
        <v>7.78558653980856</v>
      </c>
      <c r="V69" s="15">
        <v>31.499073235685756</v>
      </c>
      <c r="W69" s="15">
        <v>62.398379482523822</v>
      </c>
      <c r="X69" s="15">
        <v>204.93043653594111</v>
      </c>
      <c r="Y69" s="15">
        <v>322.70355350066052</v>
      </c>
      <c r="Z69" s="15">
        <v>117.65173333333333</v>
      </c>
      <c r="AA69" s="15">
        <v>220.75341448931118</v>
      </c>
      <c r="AB69" s="15">
        <v>139.23284911820571</v>
      </c>
      <c r="AC69" s="15">
        <v>454.61045342863525</v>
      </c>
      <c r="AD69" s="15">
        <v>113.30679906401873</v>
      </c>
      <c r="AE69" s="15">
        <v>7.6588705629257783</v>
      </c>
      <c r="AF69" s="15">
        <v>90.176839237057237</v>
      </c>
      <c r="AG69" s="15">
        <v>87.548824249999996</v>
      </c>
      <c r="AH69" s="37"/>
      <c r="AI69" s="15">
        <v>80.242399600372607</v>
      </c>
      <c r="AJ69" s="15">
        <v>765.96822889239945</v>
      </c>
      <c r="AK69" s="15">
        <v>304.34027400254064</v>
      </c>
      <c r="AL69" s="15">
        <v>25681.490420464746</v>
      </c>
      <c r="AM69" s="15">
        <v>101.09087133487296</v>
      </c>
      <c r="AN69" s="15">
        <v>140.21964566046196</v>
      </c>
      <c r="AO69" s="15">
        <v>82.954845387309646</v>
      </c>
      <c r="AP69" s="15">
        <v>12.666983956011732</v>
      </c>
      <c r="AQ69" s="15">
        <v>1039.6940192926043</v>
      </c>
      <c r="AR69" s="15">
        <v>118.94257895756637</v>
      </c>
      <c r="AS69" s="15">
        <v>1612.0235222093736</v>
      </c>
      <c r="AT69" s="15">
        <v>284.14882480098817</v>
      </c>
      <c r="AU69" s="15">
        <v>303.3740416</v>
      </c>
      <c r="AV69" s="15">
        <v>18.805498941266713</v>
      </c>
      <c r="AW69" s="15">
        <v>1923.3806326206047</v>
      </c>
      <c r="AX69" s="15">
        <v>40.002117999999996</v>
      </c>
      <c r="AY69" s="15">
        <v>251.96032700168308</v>
      </c>
      <c r="AZ69" s="15">
        <v>307.2824161477721</v>
      </c>
      <c r="BA69" s="15">
        <v>39.899355078077086</v>
      </c>
      <c r="BB69" s="15">
        <v>37.47022563486442</v>
      </c>
      <c r="BC69" s="15">
        <v>105.54198761384819</v>
      </c>
      <c r="BD69" s="15">
        <v>122.73169903181612</v>
      </c>
      <c r="BE69" s="15">
        <v>274.53498336525854</v>
      </c>
      <c r="BF69" s="15">
        <v>1297.3948877146634</v>
      </c>
      <c r="BG69" s="15">
        <v>510.71626666666668</v>
      </c>
      <c r="BH69" s="15">
        <v>592.14667458432302</v>
      </c>
      <c r="BI69" s="15">
        <v>137.83448359774772</v>
      </c>
      <c r="BJ69" s="15">
        <v>433.93318229681864</v>
      </c>
      <c r="BK69" s="15">
        <v>464.86183356332879</v>
      </c>
      <c r="BL69" s="15">
        <v>29.326814451416279</v>
      </c>
      <c r="BM69" s="15">
        <v>283.28465582561307</v>
      </c>
      <c r="BN69" s="15">
        <v>342.44301881734629</v>
      </c>
      <c r="BO69" s="37"/>
      <c r="BP69" s="15">
        <v>335.55599999999998</v>
      </c>
      <c r="BQ69" s="15">
        <v>1329.1516587677722</v>
      </c>
      <c r="BR69" s="15">
        <v>102.33774296212317</v>
      </c>
      <c r="BS69" s="15">
        <v>11079.159679211114</v>
      </c>
      <c r="BT69" s="15">
        <v>189.65132449001982</v>
      </c>
      <c r="BU69" s="15">
        <v>114.74640053823725</v>
      </c>
      <c r="BV69" s="15">
        <v>345.02898633728506</v>
      </c>
      <c r="BW69" s="15">
        <v>57.023285853931007</v>
      </c>
      <c r="BX69" s="15">
        <v>294.04964630225078</v>
      </c>
      <c r="BY69" s="15">
        <v>129.59281147064524</v>
      </c>
      <c r="BZ69" s="15">
        <v>2408.5478538874909</v>
      </c>
      <c r="CA69" s="15">
        <v>440.86504000823487</v>
      </c>
      <c r="CB69" s="15">
        <v>312.37404060000006</v>
      </c>
      <c r="CC69" s="15">
        <v>68.604851523120743</v>
      </c>
      <c r="CD69" s="15">
        <v>795.96377451846615</v>
      </c>
      <c r="CE69" s="15">
        <v>55.376443418013849</v>
      </c>
      <c r="CF69" s="15">
        <v>220.60230824717482</v>
      </c>
      <c r="CG69" s="15">
        <v>487.55706222366746</v>
      </c>
      <c r="CH69" s="15">
        <v>147.03362139107611</v>
      </c>
      <c r="CI69" s="15">
        <v>254.0966105999924</v>
      </c>
      <c r="CJ69" s="15">
        <v>71.491677762982704</v>
      </c>
      <c r="CK69" s="15">
        <v>200.4710673461808</v>
      </c>
      <c r="CL69" s="15">
        <v>368.4557415062003</v>
      </c>
      <c r="CM69" s="15">
        <v>296.95891677675036</v>
      </c>
      <c r="CN69" s="15">
        <v>233.23813333333331</v>
      </c>
      <c r="CO69" s="15">
        <v>540.94121140142511</v>
      </c>
      <c r="CP69" s="15">
        <v>271.74959611185841</v>
      </c>
      <c r="CQ69" s="15">
        <v>235.29841411659595</v>
      </c>
      <c r="CR69" s="15">
        <v>261.60048359032817</v>
      </c>
      <c r="CS69" s="15">
        <v>90.153460021513084</v>
      </c>
      <c r="CT69" s="15">
        <v>143.33113079019074</v>
      </c>
      <c r="CU69" s="15">
        <v>144.08561955343595</v>
      </c>
      <c r="CV69" s="37"/>
      <c r="CW69" s="15">
        <v>22.996002999999998</v>
      </c>
      <c r="CX69" s="15">
        <v>642.23444499999994</v>
      </c>
      <c r="CY69" s="15">
        <v>146.588708</v>
      </c>
      <c r="CZ69" s="15">
        <v>7579.5215889999999</v>
      </c>
      <c r="DA69" s="15">
        <v>17.245694999999998</v>
      </c>
      <c r="DB69" s="15">
        <v>105.14514465126707</v>
      </c>
      <c r="DC69" s="15">
        <v>16.531314999999999</v>
      </c>
      <c r="DD69" s="15">
        <v>3.0227329999999997</v>
      </c>
      <c r="DE69" s="15">
        <v>594.46063400000003</v>
      </c>
      <c r="DF69" s="15">
        <v>13.556158367241489</v>
      </c>
      <c r="DG69" s="15">
        <v>99.498858906999999</v>
      </c>
      <c r="DH69" s="15">
        <v>87.611173999999991</v>
      </c>
      <c r="DI69" s="15">
        <v>43.860462000000005</v>
      </c>
      <c r="DJ69" s="15">
        <v>1.7942899999999999</v>
      </c>
      <c r="DK69" s="15">
        <v>1446.337073687931</v>
      </c>
      <c r="DL69" s="15">
        <v>1.814006</v>
      </c>
      <c r="DM69" s="15">
        <v>103.575862</v>
      </c>
      <c r="DN69" s="15">
        <v>193.51306600000001</v>
      </c>
      <c r="DO69" s="15">
        <v>22.216461000000002</v>
      </c>
      <c r="DP69" s="15">
        <v>2.88354</v>
      </c>
      <c r="DQ69" s="15">
        <v>28.030021999999999</v>
      </c>
      <c r="DR69" s="15">
        <v>44.865816999999993</v>
      </c>
      <c r="DS69" s="15">
        <v>154.96799072487147</v>
      </c>
      <c r="DT69" s="15">
        <v>160.55883900000001</v>
      </c>
      <c r="DU69" s="15">
        <v>39.890594</v>
      </c>
      <c r="DV69" s="15">
        <v>712.72532499999988</v>
      </c>
      <c r="DW69" s="15">
        <v>117.72012700000001</v>
      </c>
      <c r="DX69" s="15">
        <v>179.30653100000001</v>
      </c>
      <c r="DY69" s="15">
        <v>193.81247015059694</v>
      </c>
      <c r="DZ69" s="15">
        <v>18.387215489422729</v>
      </c>
      <c r="EA69" s="15">
        <v>214.281531</v>
      </c>
      <c r="EB69" s="15">
        <v>14.887577999999998</v>
      </c>
    </row>
    <row r="70" spans="1:132">
      <c r="A70" s="12" t="s">
        <v>280</v>
      </c>
      <c r="B70" s="15">
        <v>17.886714010842994</v>
      </c>
      <c r="C70" s="15">
        <v>524.50328875027492</v>
      </c>
      <c r="D70" s="15">
        <v>137.91986998150364</v>
      </c>
      <c r="E70" s="15">
        <v>10369.921518242749</v>
      </c>
      <c r="F70" s="15">
        <v>89.327730942563491</v>
      </c>
      <c r="G70" s="15">
        <v>93.300387144922823</v>
      </c>
      <c r="H70" s="15">
        <v>35.49960500496929</v>
      </c>
      <c r="I70" s="15">
        <v>1.9113390327887467</v>
      </c>
      <c r="J70" s="15">
        <v>329.45178318527098</v>
      </c>
      <c r="K70" s="15">
        <v>36.730158086745021</v>
      </c>
      <c r="L70" s="15">
        <v>1071.9649207758318</v>
      </c>
      <c r="M70" s="15">
        <v>191.71772350993376</v>
      </c>
      <c r="N70" s="15">
        <v>197.09646119999996</v>
      </c>
      <c r="O70" s="15">
        <v>7.8888749188687983</v>
      </c>
      <c r="P70" s="15">
        <v>1870.3860225557235</v>
      </c>
      <c r="Q70" s="15">
        <v>27.568141499999999</v>
      </c>
      <c r="R70" s="15">
        <v>263.28575211226928</v>
      </c>
      <c r="S70" s="15">
        <v>208.04930640771207</v>
      </c>
      <c r="T70" s="15">
        <v>30.567833999999998</v>
      </c>
      <c r="U70" s="15">
        <v>8.0019270843581811</v>
      </c>
      <c r="V70" s="15">
        <v>31.04252364295893</v>
      </c>
      <c r="W70" s="15">
        <v>62.371123928806853</v>
      </c>
      <c r="X70" s="15">
        <v>216.30024976994878</v>
      </c>
      <c r="Y70" s="15">
        <v>357.12270277739395</v>
      </c>
      <c r="Z70" s="15">
        <v>122.23599999999998</v>
      </c>
      <c r="AA70" s="15">
        <v>224.12377268670039</v>
      </c>
      <c r="AB70" s="15">
        <v>145.36448820495599</v>
      </c>
      <c r="AC70" s="15">
        <v>449.17333790908805</v>
      </c>
      <c r="AD70" s="15">
        <v>111.88381498909675</v>
      </c>
      <c r="AE70" s="15">
        <v>8.356361295069906</v>
      </c>
      <c r="AF70" s="15">
        <v>91.693188010899178</v>
      </c>
      <c r="AG70" s="15">
        <v>90.694133500000007</v>
      </c>
      <c r="AH70" s="37"/>
      <c r="AI70" s="15">
        <v>80.412035519970246</v>
      </c>
      <c r="AJ70" s="15">
        <v>850.03778564145614</v>
      </c>
      <c r="AK70" s="15">
        <v>301.77740044608851</v>
      </c>
      <c r="AL70" s="15">
        <v>26557.075741861572</v>
      </c>
      <c r="AM70" s="15">
        <v>102.57057899682431</v>
      </c>
      <c r="AN70" s="15">
        <v>144.84467559121228</v>
      </c>
      <c r="AO70" s="15">
        <v>87.450911246018194</v>
      </c>
      <c r="AP70" s="15">
        <v>11.712175045909719</v>
      </c>
      <c r="AQ70" s="15">
        <v>1088.5809192738509</v>
      </c>
      <c r="AR70" s="15">
        <v>126.64512228077284</v>
      </c>
      <c r="AS70" s="15">
        <v>1578.3684663599925</v>
      </c>
      <c r="AT70" s="15">
        <v>288.49545943708608</v>
      </c>
      <c r="AU70" s="15">
        <v>321.42681389999996</v>
      </c>
      <c r="AV70" s="15">
        <v>19.100513412610102</v>
      </c>
      <c r="AW70" s="15">
        <v>1984.8489476955867</v>
      </c>
      <c r="AX70" s="15">
        <v>40.032006000000003</v>
      </c>
      <c r="AY70" s="15">
        <v>252.91962544833061</v>
      </c>
      <c r="AZ70" s="15">
        <v>320.08781630787723</v>
      </c>
      <c r="BA70" s="15">
        <v>38.044101003637032</v>
      </c>
      <c r="BB70" s="15">
        <v>37.304393131825009</v>
      </c>
      <c r="BC70" s="15">
        <v>106.82524998976552</v>
      </c>
      <c r="BD70" s="15">
        <v>123.38214913645352</v>
      </c>
      <c r="BE70" s="15">
        <v>288.51636650453531</v>
      </c>
      <c r="BF70" s="15">
        <v>1374.8277186679566</v>
      </c>
      <c r="BG70" s="15">
        <v>533.07119999999998</v>
      </c>
      <c r="BH70" s="15">
        <v>636.61856590300511</v>
      </c>
      <c r="BI70" s="15">
        <v>138.44190652138923</v>
      </c>
      <c r="BJ70" s="15">
        <v>430.47883193460837</v>
      </c>
      <c r="BK70" s="15">
        <v>466.81911052450357</v>
      </c>
      <c r="BL70" s="15">
        <v>31.10841849963208</v>
      </c>
      <c r="BM70" s="15">
        <v>283.70808728337875</v>
      </c>
      <c r="BN70" s="15">
        <v>357.31704462392383</v>
      </c>
      <c r="BO70" s="37"/>
      <c r="BP70" s="15">
        <v>343.52400000000006</v>
      </c>
      <c r="BQ70" s="15">
        <v>1533.4214998300645</v>
      </c>
      <c r="BR70" s="15">
        <v>101.38720351430746</v>
      </c>
      <c r="BS70" s="15">
        <v>11733.889258680203</v>
      </c>
      <c r="BT70" s="15">
        <v>197.9074166748743</v>
      </c>
      <c r="BU70" s="15">
        <v>119.35645319277953</v>
      </c>
      <c r="BV70" s="15">
        <v>356.44765678754356</v>
      </c>
      <c r="BW70" s="15">
        <v>59.603130531357365</v>
      </c>
      <c r="BX70" s="15">
        <v>294.57873052658681</v>
      </c>
      <c r="BY70" s="15">
        <v>135.29597351709225</v>
      </c>
      <c r="BZ70" s="15">
        <v>2454.9363113012132</v>
      </c>
      <c r="CA70" s="15">
        <v>453.56042715231774</v>
      </c>
      <c r="CB70" s="15">
        <v>328.67413489999996</v>
      </c>
      <c r="CC70" s="15">
        <v>71.806054705609654</v>
      </c>
      <c r="CD70" s="15">
        <v>816.85205576769386</v>
      </c>
      <c r="CE70" s="15">
        <v>53.743157271785769</v>
      </c>
      <c r="CF70" s="15">
        <v>230.69783116289148</v>
      </c>
      <c r="CG70" s="15">
        <v>508.72254793538252</v>
      </c>
      <c r="CH70" s="15">
        <v>143.47007070583933</v>
      </c>
      <c r="CI70" s="15">
        <v>252.6809069483578</v>
      </c>
      <c r="CJ70" s="15">
        <v>73.896748283456404</v>
      </c>
      <c r="CK70" s="15">
        <v>209.34040252142387</v>
      </c>
      <c r="CL70" s="15">
        <v>383.66215327987373</v>
      </c>
      <c r="CM70" s="15">
        <v>321.7905209340887</v>
      </c>
      <c r="CN70" s="15">
        <v>238.87066666666666</v>
      </c>
      <c r="CO70" s="15">
        <v>553.63135971437066</v>
      </c>
      <c r="CP70" s="15">
        <v>289.42721782517725</v>
      </c>
      <c r="CQ70" s="15">
        <v>242.04795182978194</v>
      </c>
      <c r="CR70" s="15">
        <v>267.65984276368641</v>
      </c>
      <c r="CS70" s="15">
        <v>92.512141280353219</v>
      </c>
      <c r="CT70" s="15">
        <v>144.19359673024525</v>
      </c>
      <c r="CU70" s="15">
        <v>144.63461334492499</v>
      </c>
      <c r="CV70" s="37"/>
      <c r="CW70" s="15">
        <v>24.129178000000003</v>
      </c>
      <c r="CX70" s="15">
        <v>718.52465099999995</v>
      </c>
      <c r="CY70" s="15">
        <v>151.86445000000001</v>
      </c>
      <c r="CZ70" s="15">
        <v>7863.0266730000003</v>
      </c>
      <c r="DA70" s="15">
        <v>16.723096000000002</v>
      </c>
      <c r="DB70" s="15">
        <v>110.56784364942396</v>
      </c>
      <c r="DC70" s="15">
        <v>17.057756000000005</v>
      </c>
      <c r="DD70" s="15">
        <v>3.5965199999999995</v>
      </c>
      <c r="DE70" s="15">
        <v>613.04290000000003</v>
      </c>
      <c r="DF70" s="15">
        <v>15.149979732468582</v>
      </c>
      <c r="DG70" s="15">
        <v>97.005629906999999</v>
      </c>
      <c r="DH70" s="15">
        <v>90.788514000000006</v>
      </c>
      <c r="DI70" s="15">
        <v>44.597749000000007</v>
      </c>
      <c r="DJ70" s="15">
        <v>1.571169</v>
      </c>
      <c r="DK70" s="15">
        <v>1493.5446230352545</v>
      </c>
      <c r="DL70" s="15">
        <v>1.6650299999999998</v>
      </c>
      <c r="DM70" s="15">
        <v>95.00770900000002</v>
      </c>
      <c r="DN70" s="15">
        <v>193.30980799999998</v>
      </c>
      <c r="DO70" s="15">
        <v>22.302769999999999</v>
      </c>
      <c r="DP70" s="15">
        <v>3.1672039999999999</v>
      </c>
      <c r="DQ70" s="15">
        <v>28.869579999999999</v>
      </c>
      <c r="DR70" s="15">
        <v>44.701822</v>
      </c>
      <c r="DS70" s="15">
        <v>171.82621269883003</v>
      </c>
      <c r="DT70" s="15">
        <v>160.97859299999999</v>
      </c>
      <c r="DU70" s="15">
        <v>41.073149999999998</v>
      </c>
      <c r="DV70" s="15">
        <v>693.07744500000001</v>
      </c>
      <c r="DW70" s="15">
        <v>118.155902</v>
      </c>
      <c r="DX70" s="15">
        <v>178.60669099999996</v>
      </c>
      <c r="DY70" s="15">
        <v>181.42136462756804</v>
      </c>
      <c r="DZ70" s="15">
        <v>18.629388520971304</v>
      </c>
      <c r="EA70" s="15">
        <v>219.71640799999997</v>
      </c>
      <c r="EB70" s="15">
        <v>16.244981999999997</v>
      </c>
    </row>
    <row r="71" spans="1:132">
      <c r="A71" s="12" t="s">
        <v>281</v>
      </c>
      <c r="B71" s="15">
        <v>18.800462418591898</v>
      </c>
      <c r="C71" s="15">
        <v>510.62583883363061</v>
      </c>
      <c r="D71" s="15">
        <v>129.22281262833036</v>
      </c>
      <c r="E71" s="15">
        <v>10604.049094890061</v>
      </c>
      <c r="F71" s="15">
        <v>90.21726532592028</v>
      </c>
      <c r="G71" s="15">
        <v>93.686376021798381</v>
      </c>
      <c r="H71" s="15">
        <v>37.334567477130165</v>
      </c>
      <c r="I71" s="15">
        <v>2.0156227145503167</v>
      </c>
      <c r="J71" s="15">
        <v>335.52150468609574</v>
      </c>
      <c r="K71" s="15">
        <v>36.510027039206847</v>
      </c>
      <c r="L71" s="15">
        <v>1083.8312436872939</v>
      </c>
      <c r="M71" s="15">
        <v>197.71244656461869</v>
      </c>
      <c r="N71" s="15">
        <v>205.79193359999999</v>
      </c>
      <c r="O71" s="15">
        <v>7.7207009032818643</v>
      </c>
      <c r="P71" s="15">
        <v>1822.539864864865</v>
      </c>
      <c r="Q71" s="15">
        <v>28.679210249999997</v>
      </c>
      <c r="R71" s="15">
        <v>263.58166189111756</v>
      </c>
      <c r="S71" s="15">
        <v>207.79025903673789</v>
      </c>
      <c r="T71" s="15">
        <v>31.270239</v>
      </c>
      <c r="U71" s="15">
        <v>7.6475345955878913</v>
      </c>
      <c r="V71" s="15">
        <v>29.368570047141304</v>
      </c>
      <c r="W71" s="15">
        <v>59.484918720866332</v>
      </c>
      <c r="X71" s="15">
        <v>210.66549780839071</v>
      </c>
      <c r="Y71" s="15">
        <v>372.77970038482681</v>
      </c>
      <c r="Z71" s="15">
        <v>128.08986666666667</v>
      </c>
      <c r="AA71" s="15">
        <v>224.68591580339432</v>
      </c>
      <c r="AB71" s="15">
        <v>137.78506269499431</v>
      </c>
      <c r="AC71" s="15">
        <v>426.59268321443312</v>
      </c>
      <c r="AD71" s="15">
        <v>116.07677333709927</v>
      </c>
      <c r="AE71" s="15">
        <v>9.0423852520692254</v>
      </c>
      <c r="AF71" s="15">
        <v>93.681471389645779</v>
      </c>
      <c r="AG71" s="15">
        <v>93.839442749999989</v>
      </c>
      <c r="AH71" s="37"/>
      <c r="AI71" s="15">
        <v>81.665410835075775</v>
      </c>
      <c r="AJ71" s="15">
        <v>829.06528653637542</v>
      </c>
      <c r="AK71" s="15">
        <v>294.0327617317289</v>
      </c>
      <c r="AL71" s="15">
        <v>26758.543960280014</v>
      </c>
      <c r="AM71" s="15">
        <v>103.01300916895282</v>
      </c>
      <c r="AN71" s="15">
        <v>140.14473206176203</v>
      </c>
      <c r="AO71" s="15">
        <v>88.850521365344733</v>
      </c>
      <c r="AP71" s="15">
        <v>11.673261047945781</v>
      </c>
      <c r="AQ71" s="15">
        <v>1042.8191038644243</v>
      </c>
      <c r="AR71" s="15">
        <v>128.68731088649969</v>
      </c>
      <c r="AS71" s="15">
        <v>1595.8405359908427</v>
      </c>
      <c r="AT71" s="15">
        <v>288.82349073879919</v>
      </c>
      <c r="AU71" s="15">
        <v>334.81481180000003</v>
      </c>
      <c r="AV71" s="15">
        <v>19.379867395108882</v>
      </c>
      <c r="AW71" s="15">
        <v>1942.9573479729729</v>
      </c>
      <c r="AX71" s="15">
        <v>40.005425000000002</v>
      </c>
      <c r="AY71" s="15">
        <v>253.65639923591218</v>
      </c>
      <c r="AZ71" s="15">
        <v>316.98089234708948</v>
      </c>
      <c r="BA71" s="15">
        <v>40.706332347321215</v>
      </c>
      <c r="BB71" s="15">
        <v>35.905705880378022</v>
      </c>
      <c r="BC71" s="15">
        <v>104.06151617526893</v>
      </c>
      <c r="BD71" s="15">
        <v>120.7857240810973</v>
      </c>
      <c r="BE71" s="15">
        <v>283.09730745147147</v>
      </c>
      <c r="BF71" s="15">
        <v>1408.5672897196264</v>
      </c>
      <c r="BG71" s="15">
        <v>550.15706666666665</v>
      </c>
      <c r="BH71" s="15">
        <v>628.80758210271097</v>
      </c>
      <c r="BI71" s="15">
        <v>134.11946677923842</v>
      </c>
      <c r="BJ71" s="15">
        <v>418.84157773716174</v>
      </c>
      <c r="BK71" s="15">
        <v>470.69660104505004</v>
      </c>
      <c r="BL71" s="15">
        <v>32.269236689240032</v>
      </c>
      <c r="BM71" s="15">
        <v>284.47168201634872</v>
      </c>
      <c r="BN71" s="15">
        <v>363.59212102504256</v>
      </c>
      <c r="BO71" s="37"/>
      <c r="BP71" s="15">
        <v>342.61999999999995</v>
      </c>
      <c r="BQ71" s="15">
        <v>1431.2423011159935</v>
      </c>
      <c r="BR71" s="15">
        <v>101.20345200910911</v>
      </c>
      <c r="BS71" s="15">
        <v>12150.324421007186</v>
      </c>
      <c r="BT71" s="15">
        <v>201.49702035111147</v>
      </c>
      <c r="BU71" s="15">
        <v>110.63628519527701</v>
      </c>
      <c r="BV71" s="15">
        <v>366.93518836596826</v>
      </c>
      <c r="BW71" s="15">
        <v>61.412304178102033</v>
      </c>
      <c r="BX71" s="15">
        <v>301.3124919758634</v>
      </c>
      <c r="BY71" s="15">
        <v>135.85244318547606</v>
      </c>
      <c r="BZ71" s="15">
        <v>2531.6689785199651</v>
      </c>
      <c r="CA71" s="15">
        <v>469.27588816663172</v>
      </c>
      <c r="CB71" s="15">
        <v>331.38085819999998</v>
      </c>
      <c r="CC71" s="15">
        <v>72.18572036276089</v>
      </c>
      <c r="CD71" s="15">
        <v>788.52964527027029</v>
      </c>
      <c r="CE71" s="15">
        <v>52.652519893899203</v>
      </c>
      <c r="CF71" s="15">
        <v>231.45821394460367</v>
      </c>
      <c r="CG71" s="15">
        <v>517.99108637841027</v>
      </c>
      <c r="CH71" s="15">
        <v>150.04547262773724</v>
      </c>
      <c r="CI71" s="15">
        <v>239.08180766634476</v>
      </c>
      <c r="CJ71" s="15">
        <v>72.998368185664191</v>
      </c>
      <c r="CK71" s="15">
        <v>208.17540081241776</v>
      </c>
      <c r="CL71" s="15">
        <v>366.44934251721969</v>
      </c>
      <c r="CM71" s="15">
        <v>327.83699835074214</v>
      </c>
      <c r="CN71" s="15">
        <v>244.5034666666667</v>
      </c>
      <c r="CO71" s="15">
        <v>561.57372713246627</v>
      </c>
      <c r="CP71" s="15">
        <v>279.79057695225151</v>
      </c>
      <c r="CQ71" s="15">
        <v>241.93791639643891</v>
      </c>
      <c r="CR71" s="15">
        <v>279.12859878548232</v>
      </c>
      <c r="CS71" s="15">
        <v>92.006772009029348</v>
      </c>
      <c r="CT71" s="15">
        <v>145.05606267029975</v>
      </c>
      <c r="CU71" s="15">
        <v>146.52754541455903</v>
      </c>
      <c r="CV71" s="37"/>
      <c r="CW71" s="15">
        <v>23.658913999999999</v>
      </c>
      <c r="CX71" s="15">
        <v>706.95479199999988</v>
      </c>
      <c r="CY71" s="15">
        <v>150.03393499999999</v>
      </c>
      <c r="CZ71" s="15">
        <v>8079.9284779999989</v>
      </c>
      <c r="DA71" s="15">
        <v>17.203905000000002</v>
      </c>
      <c r="DB71" s="15">
        <v>105.81053587647592</v>
      </c>
      <c r="DC71" s="15">
        <v>17.116292999999999</v>
      </c>
      <c r="DD71" s="15">
        <v>4.0324949999999999</v>
      </c>
      <c r="DE71" s="15">
        <v>630.26613800000007</v>
      </c>
      <c r="DF71" s="15">
        <v>14.839696130818256</v>
      </c>
      <c r="DG71" s="15">
        <v>98.68236726100001</v>
      </c>
      <c r="DH71" s="15">
        <v>91.103554999999986</v>
      </c>
      <c r="DI71" s="15">
        <v>43.541666000000006</v>
      </c>
      <c r="DJ71" s="15">
        <v>1.3766260000000001</v>
      </c>
      <c r="DK71" s="15">
        <v>1447.5315033783784</v>
      </c>
      <c r="DL71" s="15">
        <v>1.3219289999999999</v>
      </c>
      <c r="DM71" s="15">
        <v>94.287743999999975</v>
      </c>
      <c r="DN71" s="15">
        <v>187.91802700000002</v>
      </c>
      <c r="DO71" s="15">
        <v>23.277907000000003</v>
      </c>
      <c r="DP71" s="15">
        <v>2.9061779999999997</v>
      </c>
      <c r="DQ71" s="15">
        <v>26.882328999999999</v>
      </c>
      <c r="DR71" s="15">
        <v>40.28443</v>
      </c>
      <c r="DS71" s="15">
        <v>169.58948027551659</v>
      </c>
      <c r="DT71" s="15">
        <v>163.58179299999998</v>
      </c>
      <c r="DU71" s="15">
        <v>42.606442999999999</v>
      </c>
      <c r="DV71" s="15">
        <v>705.670613</v>
      </c>
      <c r="DW71" s="15">
        <v>112.972697</v>
      </c>
      <c r="DX71" s="15">
        <v>171.78833099999997</v>
      </c>
      <c r="DY71" s="15">
        <v>178.41395283152096</v>
      </c>
      <c r="DZ71" s="15">
        <v>19.968522197140704</v>
      </c>
      <c r="EA71" s="15">
        <v>243.34199199999998</v>
      </c>
      <c r="EB71" s="15">
        <v>17.104946999999999</v>
      </c>
    </row>
    <row r="72" spans="1:132">
      <c r="A72" s="12" t="s">
        <v>283</v>
      </c>
      <c r="B72" s="15">
        <v>20.843883194559631</v>
      </c>
      <c r="C72" s="15">
        <v>525.19085337443107</v>
      </c>
      <c r="D72" s="15">
        <v>126.56040576301089</v>
      </c>
      <c r="E72" s="15">
        <v>11033.053625484257</v>
      </c>
      <c r="F72" s="15">
        <v>90.082982346853697</v>
      </c>
      <c r="G72" s="15">
        <v>96.350599061546177</v>
      </c>
      <c r="H72" s="15">
        <v>39.269801665096615</v>
      </c>
      <c r="I72" s="15">
        <v>2.1134805858690595</v>
      </c>
      <c r="J72" s="15">
        <v>342.53231597845598</v>
      </c>
      <c r="K72" s="15">
        <v>35.566184642780392</v>
      </c>
      <c r="L72" s="15">
        <v>1101.989623568362</v>
      </c>
      <c r="M72" s="15">
        <v>205.177568364987</v>
      </c>
      <c r="N72" s="15">
        <v>222.55612450000001</v>
      </c>
      <c r="O72" s="15">
        <v>7.6690520677738396</v>
      </c>
      <c r="P72" s="15">
        <v>1843.558714670256</v>
      </c>
      <c r="Q72" s="15">
        <v>29.790278999999998</v>
      </c>
      <c r="R72" s="15">
        <v>270.34482758620692</v>
      </c>
      <c r="S72" s="15">
        <v>207.49726722860549</v>
      </c>
      <c r="T72" s="15">
        <v>31.972643999999999</v>
      </c>
      <c r="U72" s="15">
        <v>7.6545666888640964</v>
      </c>
      <c r="V72" s="15">
        <v>30.992819911512889</v>
      </c>
      <c r="W72" s="15">
        <v>60.372083474045397</v>
      </c>
      <c r="X72" s="15">
        <v>208.92290640394089</v>
      </c>
      <c r="Y72" s="15">
        <v>383.7790146722304</v>
      </c>
      <c r="Z72" s="15">
        <v>133.1104</v>
      </c>
      <c r="AA72" s="15">
        <v>230.21824369312716</v>
      </c>
      <c r="AB72" s="15">
        <v>133.30544354204545</v>
      </c>
      <c r="AC72" s="15">
        <v>440.14335727109511</v>
      </c>
      <c r="AD72" s="15">
        <v>84.681449973824385</v>
      </c>
      <c r="AE72" s="15">
        <v>9.3249706744868028</v>
      </c>
      <c r="AF72" s="15">
        <v>94.717711171662131</v>
      </c>
      <c r="AG72" s="15">
        <v>96.984751999999986</v>
      </c>
      <c r="AH72" s="37"/>
      <c r="AI72" s="15">
        <v>84.580460859180633</v>
      </c>
      <c r="AJ72" s="15">
        <v>845.51378086806938</v>
      </c>
      <c r="AK72" s="15">
        <v>288.24933725374893</v>
      </c>
      <c r="AL72" s="15">
        <v>27364.468058409268</v>
      </c>
      <c r="AM72" s="15">
        <v>102.27321107415929</v>
      </c>
      <c r="AN72" s="15">
        <v>144.0096123183454</v>
      </c>
      <c r="AO72" s="15">
        <v>90.697537958347127</v>
      </c>
      <c r="AP72" s="15">
        <v>11.404384375284847</v>
      </c>
      <c r="AQ72" s="15">
        <v>1012.1467042831497</v>
      </c>
      <c r="AR72" s="15">
        <v>132.41137207945721</v>
      </c>
      <c r="AS72" s="15">
        <v>1622.5770426496913</v>
      </c>
      <c r="AT72" s="15">
        <v>292.65834900833977</v>
      </c>
      <c r="AU72" s="15">
        <v>361.92798200000004</v>
      </c>
      <c r="AV72" s="15">
        <v>19.597970951939175</v>
      </c>
      <c r="AW72" s="15">
        <v>1981.3010598923288</v>
      </c>
      <c r="AX72" s="15">
        <v>40.000626000000004</v>
      </c>
      <c r="AY72" s="15">
        <v>256.92720306513411</v>
      </c>
      <c r="AZ72" s="15">
        <v>316.42645808535963</v>
      </c>
      <c r="BA72" s="15">
        <v>39.579316052053812</v>
      </c>
      <c r="BB72" s="15">
        <v>36.127703339252271</v>
      </c>
      <c r="BC72" s="15">
        <v>107.24000345595526</v>
      </c>
      <c r="BD72" s="15">
        <v>123.88410941028843</v>
      </c>
      <c r="BE72" s="15">
        <v>283.04704433497545</v>
      </c>
      <c r="BF72" s="15">
        <v>1408.0420918023956</v>
      </c>
      <c r="BG72" s="15">
        <v>558.34746666666661</v>
      </c>
      <c r="BH72" s="15">
        <v>642.40807871569154</v>
      </c>
      <c r="BI72" s="15">
        <v>124.70385445303508</v>
      </c>
      <c r="BJ72" s="15">
        <v>429.30140634350681</v>
      </c>
      <c r="BK72" s="15">
        <v>414.87432944292175</v>
      </c>
      <c r="BL72" s="15">
        <v>32.968819234604098</v>
      </c>
      <c r="BM72" s="15">
        <v>284.69156182016349</v>
      </c>
      <c r="BN72" s="15">
        <v>378.04942127776735</v>
      </c>
      <c r="BO72" s="37"/>
      <c r="BP72" s="15">
        <v>363.233</v>
      </c>
      <c r="BQ72" s="15">
        <v>1436.3074800186373</v>
      </c>
      <c r="BR72" s="15">
        <v>101.24557600705675</v>
      </c>
      <c r="BS72" s="15">
        <v>12829.545147983748</v>
      </c>
      <c r="BT72" s="15">
        <v>202.50253343246695</v>
      </c>
      <c r="BU72" s="15">
        <v>112.10072434057672</v>
      </c>
      <c r="BV72" s="15">
        <v>378.15114443567478</v>
      </c>
      <c r="BW72" s="15">
        <v>62.77900800852467</v>
      </c>
      <c r="BX72" s="15">
        <v>293.11669658886893</v>
      </c>
      <c r="BY72" s="15">
        <v>125.59620521322648</v>
      </c>
      <c r="BZ72" s="15">
        <v>2603.7100117088139</v>
      </c>
      <c r="CA72" s="15">
        <v>482.37016847711828</v>
      </c>
      <c r="CB72" s="15">
        <v>340.61156750000004</v>
      </c>
      <c r="CC72" s="15">
        <v>72.535508789917003</v>
      </c>
      <c r="CD72" s="15">
        <v>792.43177994616417</v>
      </c>
      <c r="CE72" s="15">
        <v>51.872619551417685</v>
      </c>
      <c r="CF72" s="15">
        <v>234.62978927203062</v>
      </c>
      <c r="CG72" s="15">
        <v>519.75047975320035</v>
      </c>
      <c r="CH72" s="15">
        <v>148.26006666666666</v>
      </c>
      <c r="CI72" s="15">
        <v>236.77492089840155</v>
      </c>
      <c r="CJ72" s="15">
        <v>80.188954585482435</v>
      </c>
      <c r="CK72" s="15">
        <v>219.90889017088065</v>
      </c>
      <c r="CL72" s="15">
        <v>339.6352216748769</v>
      </c>
      <c r="CM72" s="15">
        <v>327.10823798627001</v>
      </c>
      <c r="CN72" s="15">
        <v>250.136</v>
      </c>
      <c r="CO72" s="15">
        <v>575.54043056891328</v>
      </c>
      <c r="CP72" s="15">
        <v>274.01009065230659</v>
      </c>
      <c r="CQ72" s="15">
        <v>255.4734290843806</v>
      </c>
      <c r="CR72" s="15">
        <v>240.09922705016476</v>
      </c>
      <c r="CS72" s="15">
        <v>97.949413489736074</v>
      </c>
      <c r="CT72" s="15">
        <v>145.91852861035423</v>
      </c>
      <c r="CU72" s="15">
        <v>146.50947551065232</v>
      </c>
      <c r="CV72" s="37"/>
      <c r="CW72" s="15">
        <v>20.838010000000004</v>
      </c>
      <c r="CX72" s="15">
        <v>731.80394199999989</v>
      </c>
      <c r="CY72" s="15">
        <v>149.41887699999998</v>
      </c>
      <c r="CZ72" s="15">
        <v>8550.7964250000005</v>
      </c>
      <c r="DA72" s="15">
        <v>17.858961000000001</v>
      </c>
      <c r="DB72" s="15">
        <v>113.80351692405812</v>
      </c>
      <c r="DC72" s="15">
        <v>17.571975999999999</v>
      </c>
      <c r="DD72" s="15">
        <v>3.8894350000000002</v>
      </c>
      <c r="DE72" s="15">
        <v>607.51233599999989</v>
      </c>
      <c r="DF72" s="15">
        <v>15.563538116729609</v>
      </c>
      <c r="DG72" s="15">
        <v>100.98576472700002</v>
      </c>
      <c r="DH72" s="15">
        <v>90.340766000000016</v>
      </c>
      <c r="DI72" s="15">
        <v>59.922925999999997</v>
      </c>
      <c r="DJ72" s="15">
        <v>1.1681590000000002</v>
      </c>
      <c r="DK72" s="15">
        <v>1465.1183546433379</v>
      </c>
      <c r="DL72" s="15">
        <v>1.2454370000000001</v>
      </c>
      <c r="DM72" s="15">
        <v>95.902108999999996</v>
      </c>
      <c r="DN72" s="15">
        <v>191.89263299999999</v>
      </c>
      <c r="DO72" s="15">
        <v>22.580744000000003</v>
      </c>
      <c r="DP72" s="15">
        <v>2.4121560000000004</v>
      </c>
      <c r="DQ72" s="15">
        <v>20.335812000000004</v>
      </c>
      <c r="DR72" s="15">
        <v>40.520698000000003</v>
      </c>
      <c r="DS72" s="15">
        <v>164.37980295566501</v>
      </c>
      <c r="DT72" s="15">
        <v>163.94547200000002</v>
      </c>
      <c r="DU72" s="15">
        <v>50.007250999999997</v>
      </c>
      <c r="DV72" s="15">
        <v>756.31118199999992</v>
      </c>
      <c r="DW72" s="15">
        <v>110.806138</v>
      </c>
      <c r="DX72" s="15">
        <v>172.31447399999996</v>
      </c>
      <c r="DY72" s="15">
        <v>172.17416777014748</v>
      </c>
      <c r="DZ72" s="15">
        <v>19.869213343108502</v>
      </c>
      <c r="EA72" s="15">
        <v>251.15244899999996</v>
      </c>
      <c r="EB72" s="15">
        <v>18.454635000000003</v>
      </c>
    </row>
    <row r="73" spans="1:132">
      <c r="A73" s="12" t="s">
        <v>284</v>
      </c>
      <c r="B73" s="15">
        <v>21.220104656763098</v>
      </c>
      <c r="C73" s="15">
        <v>638.06649076517147</v>
      </c>
      <c r="D73" s="15">
        <v>140.31636389044161</v>
      </c>
      <c r="E73" s="15">
        <v>11280.159730317258</v>
      </c>
      <c r="F73" s="15">
        <v>99.217402718674535</v>
      </c>
      <c r="G73" s="15">
        <v>98.172699540135667</v>
      </c>
      <c r="H73" s="15">
        <v>36.467315183612726</v>
      </c>
      <c r="I73" s="15">
        <v>1.9160382282032711</v>
      </c>
      <c r="J73" s="15">
        <v>341.60745754054398</v>
      </c>
      <c r="K73" s="15">
        <v>35.148393507784043</v>
      </c>
      <c r="L73" s="15">
        <v>1147.1770021238144</v>
      </c>
      <c r="M73" s="15">
        <v>206.11168631960413</v>
      </c>
      <c r="N73" s="15">
        <v>227.02085700000001</v>
      </c>
      <c r="O73" s="15">
        <v>7.7259946411949443</v>
      </c>
      <c r="P73" s="15">
        <v>1826.3745565547397</v>
      </c>
      <c r="Q73" s="37"/>
      <c r="R73" s="15">
        <v>271.90247383444341</v>
      </c>
      <c r="S73" s="15">
        <v>220.13728981404608</v>
      </c>
      <c r="T73" s="15">
        <v>32.627716435170164</v>
      </c>
      <c r="U73" s="15">
        <v>7.6236951222050058</v>
      </c>
      <c r="V73" s="15">
        <v>33.844347729690973</v>
      </c>
      <c r="W73" s="15">
        <v>58.475764396710701</v>
      </c>
      <c r="X73" s="15">
        <v>202.35855601540638</v>
      </c>
      <c r="Y73" s="15">
        <v>347.6291592341538</v>
      </c>
      <c r="Z73" s="15">
        <v>135.92666666666665</v>
      </c>
      <c r="AA73" s="15">
        <v>230.97532141273828</v>
      </c>
      <c r="AB73" s="15">
        <v>148.26196127934577</v>
      </c>
      <c r="AC73" s="15">
        <v>443.95624230411153</v>
      </c>
      <c r="AD73" s="15">
        <v>79.401860290606436</v>
      </c>
      <c r="AE73" s="15">
        <v>8.9813435897435898</v>
      </c>
      <c r="AF73" s="15">
        <v>97.207901907356941</v>
      </c>
      <c r="AG73" s="15">
        <v>98.584738010294288</v>
      </c>
      <c r="AH73" s="37"/>
      <c r="AI73" s="15">
        <v>83.323185860917917</v>
      </c>
      <c r="AJ73" s="15">
        <v>956.32274406332442</v>
      </c>
      <c r="AK73" s="15">
        <v>305.80621347629454</v>
      </c>
      <c r="AL73" s="15">
        <v>28778.010932232759</v>
      </c>
      <c r="AM73" s="15">
        <v>112.64372156930752</v>
      </c>
      <c r="AN73" s="15">
        <v>146.6879296999499</v>
      </c>
      <c r="AO73" s="15">
        <v>86.620156350593092</v>
      </c>
      <c r="AP73" s="15">
        <v>10.939660210995422</v>
      </c>
      <c r="AQ73" s="15">
        <v>1043.4068445920061</v>
      </c>
      <c r="AR73" s="15">
        <v>137.8765545484658</v>
      </c>
      <c r="AS73" s="15">
        <v>1689.1112562164442</v>
      </c>
      <c r="AT73" s="15">
        <v>297.39114265802499</v>
      </c>
      <c r="AU73" s="15">
        <v>364.19413109999999</v>
      </c>
      <c r="AV73" s="15">
        <v>20.150619334454923</v>
      </c>
      <c r="AW73" s="15">
        <v>1996.0487583532718</v>
      </c>
      <c r="AX73" s="37"/>
      <c r="AY73" s="15">
        <v>256.44481446241679</v>
      </c>
      <c r="AZ73" s="15">
        <v>323.83961348791155</v>
      </c>
      <c r="BA73" s="15">
        <v>44.312308234767563</v>
      </c>
      <c r="BB73" s="15">
        <v>36.148202935266532</v>
      </c>
      <c r="BC73" s="15">
        <v>113.64407002810857</v>
      </c>
      <c r="BD73" s="15">
        <v>122.10044855848099</v>
      </c>
      <c r="BE73" s="15">
        <v>278.93160450706921</v>
      </c>
      <c r="BF73" s="15">
        <v>1316.2880009513615</v>
      </c>
      <c r="BG73" s="15">
        <v>574.05920000000003</v>
      </c>
      <c r="BH73" s="15">
        <v>628.84660854145113</v>
      </c>
      <c r="BI73" s="15">
        <v>139.42063089145319</v>
      </c>
      <c r="BJ73" s="15">
        <v>437.85253926780183</v>
      </c>
      <c r="BK73" s="15">
        <v>416.89307797257646</v>
      </c>
      <c r="BL73" s="15">
        <v>30.311349794871784</v>
      </c>
      <c r="BM73" s="15">
        <v>286.24834637874665</v>
      </c>
      <c r="BN73" s="15">
        <v>391.56309050310057</v>
      </c>
      <c r="BO73" s="37"/>
      <c r="BP73" s="15">
        <v>376.29999999999995</v>
      </c>
      <c r="BQ73" s="15">
        <v>1680.5401583113455</v>
      </c>
      <c r="BR73" s="15">
        <v>109.50112429493367</v>
      </c>
      <c r="BS73" s="15">
        <v>13394.535773920165</v>
      </c>
      <c r="BT73" s="15">
        <v>214.94630684471005</v>
      </c>
      <c r="BU73" s="15">
        <v>113.09411282611664</v>
      </c>
      <c r="BV73" s="15">
        <v>338.18362367050378</v>
      </c>
      <c r="BW73" s="15">
        <v>58.550835184612353</v>
      </c>
      <c r="BX73" s="15">
        <v>295.49444515387557</v>
      </c>
      <c r="BY73" s="15">
        <v>123.59351380649824</v>
      </c>
      <c r="BZ73" s="15">
        <v>2624.2675478517813</v>
      </c>
      <c r="CA73" s="15">
        <v>492.05830266917553</v>
      </c>
      <c r="CB73" s="15">
        <v>336.3594903</v>
      </c>
      <c r="CC73" s="15">
        <v>73.774486520343459</v>
      </c>
      <c r="CD73" s="15">
        <v>818.17787311277948</v>
      </c>
      <c r="CE73" s="37"/>
      <c r="CF73" s="15">
        <v>239.24833491912463</v>
      </c>
      <c r="CG73" s="15">
        <v>558.39983595242632</v>
      </c>
      <c r="CH73" s="15">
        <v>162.83896933253158</v>
      </c>
      <c r="CI73" s="15">
        <v>241.76756421198814</v>
      </c>
      <c r="CJ73" s="15">
        <v>87.322178566589898</v>
      </c>
      <c r="CK73" s="15">
        <v>221.4019582371055</v>
      </c>
      <c r="CL73" s="15">
        <v>318.52946101767901</v>
      </c>
      <c r="CM73" s="15">
        <v>295.19284100368651</v>
      </c>
      <c r="CN73" s="15">
        <v>250.13920000000005</v>
      </c>
      <c r="CO73" s="15">
        <v>645.86301167430179</v>
      </c>
      <c r="CP73" s="15">
        <v>299.23333927909886</v>
      </c>
      <c r="CQ73" s="15">
        <v>264.75042796648347</v>
      </c>
      <c r="CR73" s="15">
        <v>256.03883211678829</v>
      </c>
      <c r="CS73" s="15">
        <v>96.826666666666654</v>
      </c>
      <c r="CT73" s="15">
        <v>148.19257493188005</v>
      </c>
      <c r="CU73" s="15">
        <v>150.65766418400875</v>
      </c>
      <c r="CV73" s="37"/>
      <c r="CW73" s="15">
        <v>40.971768999999995</v>
      </c>
      <c r="CX73" s="15">
        <v>845.66760199999999</v>
      </c>
      <c r="CY73" s="15">
        <v>143.82548200000002</v>
      </c>
      <c r="CZ73" s="15">
        <v>8754.6241329999993</v>
      </c>
      <c r="DA73" s="15">
        <v>18.398925999999999</v>
      </c>
      <c r="DB73" s="15">
        <v>114.68638164185221</v>
      </c>
      <c r="DC73" s="15">
        <v>16.894210000000001</v>
      </c>
      <c r="DD73" s="15">
        <v>4.6854240000000003</v>
      </c>
      <c r="DE73" s="15">
        <v>599.63140799999996</v>
      </c>
      <c r="DF73" s="15">
        <v>19.259538077027312</v>
      </c>
      <c r="DG73" s="15">
        <v>96.250235046</v>
      </c>
      <c r="DH73" s="15">
        <v>88.866320999999999</v>
      </c>
      <c r="DI73" s="15">
        <v>55.956500999999996</v>
      </c>
      <c r="DJ73" s="15">
        <v>1.5075909999999999</v>
      </c>
      <c r="DK73" s="15">
        <v>1453.891345598548</v>
      </c>
      <c r="DL73" s="37"/>
      <c r="DM73" s="15">
        <v>99.584771999999987</v>
      </c>
      <c r="DN73" s="15">
        <v>194.71240300000002</v>
      </c>
      <c r="DO73" s="15">
        <v>23.965251000000006</v>
      </c>
      <c r="DP73" s="15">
        <v>2.505722</v>
      </c>
      <c r="DQ73" s="15">
        <v>20.403597999999999</v>
      </c>
      <c r="DR73" s="15">
        <v>41.594113999999998</v>
      </c>
      <c r="DS73" s="15">
        <v>168.65194612569076</v>
      </c>
      <c r="DT73" s="15">
        <v>145.623043</v>
      </c>
      <c r="DU73" s="15">
        <v>48.645463999999997</v>
      </c>
      <c r="DV73" s="15">
        <v>788.03558399999986</v>
      </c>
      <c r="DW73" s="15">
        <v>118.822827</v>
      </c>
      <c r="DX73" s="15">
        <v>168.956244</v>
      </c>
      <c r="DY73" s="15">
        <v>165.41423698751618</v>
      </c>
      <c r="DZ73" s="15">
        <v>17.532288547008541</v>
      </c>
      <c r="EA73" s="15">
        <v>250.11335800000001</v>
      </c>
      <c r="EB73" s="15">
        <v>18.175523000000002</v>
      </c>
    </row>
    <row r="74" spans="1:132">
      <c r="A74" s="12" t="s">
        <v>285</v>
      </c>
      <c r="B74" s="15">
        <v>22.234105135089305</v>
      </c>
      <c r="C74" s="15">
        <v>600.56188785153779</v>
      </c>
      <c r="D74" s="15">
        <v>124.92188875724207</v>
      </c>
      <c r="E74" s="15">
        <v>10810.26909437673</v>
      </c>
      <c r="F74" s="15">
        <v>94.742610606497436</v>
      </c>
      <c r="G74" s="15">
        <v>90.943411275765087</v>
      </c>
      <c r="H74" s="15">
        <v>37.022653032995329</v>
      </c>
      <c r="I74" s="15">
        <v>2.0232852197574718</v>
      </c>
      <c r="J74" s="15">
        <v>342.63234357079136</v>
      </c>
      <c r="K74" s="15">
        <v>31.609913418774173</v>
      </c>
      <c r="L74" s="15">
        <v>1125.4479364596793</v>
      </c>
      <c r="M74" s="15">
        <v>202.98064082704741</v>
      </c>
      <c r="N74" s="15">
        <v>213.40532920000004</v>
      </c>
      <c r="O74" s="15">
        <v>7.7034845373073528</v>
      </c>
      <c r="P74" s="15">
        <v>1729.151417128774</v>
      </c>
      <c r="Q74" s="37"/>
      <c r="R74" s="15">
        <v>262.82056520258772</v>
      </c>
      <c r="S74" s="15">
        <v>224.85746596146049</v>
      </c>
      <c r="T74" s="15">
        <v>33.296210340748587</v>
      </c>
      <c r="U74" s="15">
        <v>7.0692358712584857</v>
      </c>
      <c r="V74" s="15">
        <v>33.136637709892419</v>
      </c>
      <c r="W74" s="15">
        <v>55.28727830580771</v>
      </c>
      <c r="X74" s="15">
        <v>187.74969325153376</v>
      </c>
      <c r="Y74" s="15">
        <v>597.28481235340109</v>
      </c>
      <c r="Z74" s="15">
        <v>139.05626666666666</v>
      </c>
      <c r="AA74" s="15">
        <v>226.82784882885474</v>
      </c>
      <c r="AB74" s="15">
        <v>134.72645361631371</v>
      </c>
      <c r="AC74" s="15">
        <v>421.76125449754937</v>
      </c>
      <c r="AD74" s="15">
        <v>80.602817661179387</v>
      </c>
      <c r="AE74" s="15">
        <v>8.5104581196581197</v>
      </c>
      <c r="AF74" s="15">
        <v>98.418256130790198</v>
      </c>
      <c r="AG74" s="15">
        <v>100.21111946090626</v>
      </c>
      <c r="AH74" s="37"/>
      <c r="AI74" s="15">
        <v>83.37430709391252</v>
      </c>
      <c r="AJ74" s="15">
        <v>926.56662275426243</v>
      </c>
      <c r="AK74" s="15">
        <v>287.85074404600147</v>
      </c>
      <c r="AL74" s="15">
        <v>27847.685579759811</v>
      </c>
      <c r="AM74" s="15">
        <v>107.56339064850864</v>
      </c>
      <c r="AN74" s="15">
        <v>136.56458586961082</v>
      </c>
      <c r="AO74" s="15">
        <v>87.616562783258644</v>
      </c>
      <c r="AP74" s="15">
        <v>10.070254513100165</v>
      </c>
      <c r="AQ74" s="15">
        <v>1050.0324964954759</v>
      </c>
      <c r="AR74" s="15">
        <v>128.48406010684494</v>
      </c>
      <c r="AS74" s="15">
        <v>1657.1172379721825</v>
      </c>
      <c r="AT74" s="15">
        <v>309.70073067079738</v>
      </c>
      <c r="AU74" s="15">
        <v>342.79828780000003</v>
      </c>
      <c r="AV74" s="15">
        <v>20.509988168131905</v>
      </c>
      <c r="AW74" s="15">
        <v>1906.7426833025263</v>
      </c>
      <c r="AX74" s="37"/>
      <c r="AY74" s="15">
        <v>245.59051186017481</v>
      </c>
      <c r="AZ74" s="15">
        <v>331.25450969992039</v>
      </c>
      <c r="BA74" s="15">
        <v>47.335100910340621</v>
      </c>
      <c r="BB74" s="15">
        <v>33.681527606413255</v>
      </c>
      <c r="BC74" s="15">
        <v>112.66808609246556</v>
      </c>
      <c r="BD74" s="15">
        <v>116.81076187110575</v>
      </c>
      <c r="BE74" s="15">
        <v>264.80379252649192</v>
      </c>
      <c r="BF74" s="15">
        <v>2261.6021110242377</v>
      </c>
      <c r="BG74" s="15">
        <v>588.98160000000007</v>
      </c>
      <c r="BH74" s="15">
        <v>587.14183072280514</v>
      </c>
      <c r="BI74" s="15">
        <v>125.85322020636706</v>
      </c>
      <c r="BJ74" s="15">
        <v>420.40023231436101</v>
      </c>
      <c r="BK74" s="15">
        <v>412.2341361959476</v>
      </c>
      <c r="BL74" s="15">
        <v>29.879572606837602</v>
      </c>
      <c r="BM74" s="15">
        <v>290.15831279291552</v>
      </c>
      <c r="BN74" s="15">
        <v>401.85965473944566</v>
      </c>
      <c r="BO74" s="37"/>
      <c r="BP74" s="15">
        <v>378.50600000000009</v>
      </c>
      <c r="BQ74" s="15">
        <v>1586.1038241976439</v>
      </c>
      <c r="BR74" s="15">
        <v>99.766413035207677</v>
      </c>
      <c r="BS74" s="15">
        <v>13151.51145811604</v>
      </c>
      <c r="BT74" s="15">
        <v>195.19245445757326</v>
      </c>
      <c r="BU74" s="15">
        <v>103.83501952059108</v>
      </c>
      <c r="BV74" s="15">
        <v>341.6209846461594</v>
      </c>
      <c r="BW74" s="15">
        <v>63.037618421962513</v>
      </c>
      <c r="BX74" s="15">
        <v>284.9394673123486</v>
      </c>
      <c r="BY74" s="15">
        <v>107.26505960683176</v>
      </c>
      <c r="BZ74" s="15">
        <v>2611.0858098350691</v>
      </c>
      <c r="CA74" s="15">
        <v>483.79451919450435</v>
      </c>
      <c r="CB74" s="15">
        <v>308.91769620000008</v>
      </c>
      <c r="CC74" s="15">
        <v>74.293587480480696</v>
      </c>
      <c r="CD74" s="15">
        <v>742.58961260012313</v>
      </c>
      <c r="CE74" s="37"/>
      <c r="CF74" s="15">
        <v>237.19441607082055</v>
      </c>
      <c r="CG74" s="15">
        <v>564.25775718424609</v>
      </c>
      <c r="CH74" s="15">
        <v>170.95612990331989</v>
      </c>
      <c r="CI74" s="15">
        <v>229.06976290074479</v>
      </c>
      <c r="CJ74" s="15">
        <v>85.246991104133954</v>
      </c>
      <c r="CK74" s="15">
        <v>217.25325784700388</v>
      </c>
      <c r="CL74" s="15">
        <v>293.26670384829896</v>
      </c>
      <c r="CM74" s="15">
        <v>495.39994136043788</v>
      </c>
      <c r="CN74" s="15">
        <v>250.14266666666666</v>
      </c>
      <c r="CO74" s="15">
        <v>710.01293289265709</v>
      </c>
      <c r="CP74" s="15">
        <v>278.05956281480758</v>
      </c>
      <c r="CQ74" s="15">
        <v>255.06116667138849</v>
      </c>
      <c r="CR74" s="15">
        <v>247.87356846808783</v>
      </c>
      <c r="CS74" s="15">
        <v>105.41367521367521</v>
      </c>
      <c r="CT74" s="15">
        <v>150.46662125340595</v>
      </c>
      <c r="CU74" s="15">
        <v>152.2886569217541</v>
      </c>
      <c r="CV74" s="37"/>
      <c r="CW74" s="15">
        <v>47.361872000000012</v>
      </c>
      <c r="CX74" s="15">
        <v>770.52389099999994</v>
      </c>
      <c r="CY74" s="15">
        <v>152.47070500000001</v>
      </c>
      <c r="CZ74" s="15">
        <v>8357.0552829999997</v>
      </c>
      <c r="DA74" s="15">
        <v>18.630185000000001</v>
      </c>
      <c r="DB74" s="15">
        <v>94.115906133243797</v>
      </c>
      <c r="DC74" s="15">
        <v>16.738578</v>
      </c>
      <c r="DD74" s="15">
        <v>3.5519510000000003</v>
      </c>
      <c r="DE74" s="15">
        <v>589.19188000000008</v>
      </c>
      <c r="DF74" s="15">
        <v>17.673359825258558</v>
      </c>
      <c r="DG74" s="15">
        <v>91.270211999999987</v>
      </c>
      <c r="DH74" s="15">
        <v>90.274100000000004</v>
      </c>
      <c r="DI74" s="15">
        <v>50.190994000000003</v>
      </c>
      <c r="DJ74" s="15">
        <v>2.1829719999999999</v>
      </c>
      <c r="DK74" s="15">
        <v>1414.9457024029571</v>
      </c>
      <c r="DL74" s="37"/>
      <c r="DM74" s="15">
        <v>89.632042999999996</v>
      </c>
      <c r="DN74" s="15">
        <v>147.26366100000001</v>
      </c>
      <c r="DO74" s="15">
        <v>24.234187999999996</v>
      </c>
      <c r="DP74" s="15">
        <v>2.7650590000000004</v>
      </c>
      <c r="DQ74" s="15">
        <v>22.412133000000001</v>
      </c>
      <c r="DR74" s="15">
        <v>39.035969000000009</v>
      </c>
      <c r="DS74" s="15">
        <v>159.7664249860569</v>
      </c>
      <c r="DT74" s="15">
        <v>193.05457600000003</v>
      </c>
      <c r="DU74" s="15">
        <v>51.606271999999997</v>
      </c>
      <c r="DV74" s="15">
        <v>826.3119109999999</v>
      </c>
      <c r="DW74" s="15">
        <v>114.49450299999999</v>
      </c>
      <c r="DX74" s="15">
        <v>158.49350699999999</v>
      </c>
      <c r="DY74" s="15">
        <v>163.93187445494348</v>
      </c>
      <c r="DZ74" s="15">
        <v>11.661650342773672</v>
      </c>
      <c r="EA74" s="15">
        <v>257.388982</v>
      </c>
      <c r="EB74" s="15">
        <v>19.182727</v>
      </c>
    </row>
    <row r="75" spans="1:132">
      <c r="A75" s="12" t="s">
        <v>286</v>
      </c>
      <c r="B75" s="15">
        <v>21.804833181157132</v>
      </c>
      <c r="C75" s="15">
        <v>577.74859568503143</v>
      </c>
      <c r="D75" s="15">
        <v>120.20641988902638</v>
      </c>
      <c r="E75" s="15">
        <v>10407.699410397045</v>
      </c>
      <c r="F75" s="15">
        <v>89.861419606441089</v>
      </c>
      <c r="G75" s="15">
        <v>87.040109424070977</v>
      </c>
      <c r="H75" s="15">
        <v>37.404017445789052</v>
      </c>
      <c r="I75" s="15">
        <v>1.6351380407964284</v>
      </c>
      <c r="J75" s="15">
        <v>343.1334861801044</v>
      </c>
      <c r="K75" s="15">
        <v>28.906701576841101</v>
      </c>
      <c r="L75" s="15">
        <v>1145.7390713875093</v>
      </c>
      <c r="M75" s="15">
        <v>202.61999180253679</v>
      </c>
      <c r="N75" s="15">
        <v>216.00520385277906</v>
      </c>
      <c r="O75" s="15">
        <v>7.549304326939005</v>
      </c>
      <c r="P75" s="15">
        <v>1567.2783291866435</v>
      </c>
      <c r="Q75" s="37"/>
      <c r="R75" s="15">
        <v>253.4693295558227</v>
      </c>
      <c r="S75" s="15">
        <v>229.55642286648651</v>
      </c>
      <c r="T75" s="15">
        <v>33.978400702917327</v>
      </c>
      <c r="U75" s="15">
        <v>6.5623279994839194</v>
      </c>
      <c r="V75" s="15">
        <v>32.249696413553202</v>
      </c>
      <c r="W75" s="15">
        <v>51.697948291853614</v>
      </c>
      <c r="X75" s="15">
        <v>169.64496968939582</v>
      </c>
      <c r="Y75" s="15">
        <v>551.7186338797319</v>
      </c>
      <c r="Z75" s="15">
        <v>140.2389856983547</v>
      </c>
      <c r="AA75" s="15">
        <v>220.87372887350421</v>
      </c>
      <c r="AB75" s="15">
        <v>124.79938106531837</v>
      </c>
      <c r="AC75" s="15">
        <v>396.29691504454888</v>
      </c>
      <c r="AD75" s="15">
        <v>78.717822191145459</v>
      </c>
      <c r="AE75" s="37"/>
      <c r="AF75" s="15">
        <v>100.43678474114441</v>
      </c>
      <c r="AG75" s="15">
        <v>101.86433180518672</v>
      </c>
      <c r="AI75" s="15">
        <v>81.764606523707769</v>
      </c>
      <c r="AJ75" s="15">
        <v>942.86152579393467</v>
      </c>
      <c r="AK75" s="15">
        <v>281.24044933644461</v>
      </c>
      <c r="AL75" s="15">
        <v>26810.649971715495</v>
      </c>
      <c r="AM75" s="15">
        <v>99.898766022192618</v>
      </c>
      <c r="AN75" s="15">
        <v>135.21773429560147</v>
      </c>
      <c r="AO75" s="15">
        <v>87.177553807400145</v>
      </c>
      <c r="AP75" s="15">
        <v>8.9655217181286524</v>
      </c>
      <c r="AQ75" s="15">
        <v>1027.7589334593383</v>
      </c>
      <c r="AR75" s="15">
        <v>124.5213909745698</v>
      </c>
      <c r="AS75" s="15">
        <v>1659.6788310972283</v>
      </c>
      <c r="AT75" s="15">
        <v>304.24678833638075</v>
      </c>
      <c r="AU75" s="15">
        <v>341.55711550768649</v>
      </c>
      <c r="AV75" s="15">
        <v>20.808872109559914</v>
      </c>
      <c r="AW75" s="15">
        <v>1788.1428886600474</v>
      </c>
      <c r="AX75" s="37"/>
      <c r="AY75" s="15">
        <v>235.44257910521887</v>
      </c>
      <c r="AZ75" s="15">
        <v>334.63950079140449</v>
      </c>
      <c r="BA75" s="15">
        <v>47.533205093848075</v>
      </c>
      <c r="BB75" s="15">
        <v>31.565334648311598</v>
      </c>
      <c r="BC75" s="15">
        <v>110.46526603409944</v>
      </c>
      <c r="BD75" s="15">
        <v>111.97310143936802</v>
      </c>
      <c r="BE75" s="15">
        <v>251.6495575896293</v>
      </c>
      <c r="BF75" s="15">
        <v>2146.6995203708616</v>
      </c>
      <c r="BG75" s="15">
        <v>590.54406030910206</v>
      </c>
      <c r="BH75" s="15">
        <v>566.14810331532681</v>
      </c>
      <c r="BI75" s="15">
        <v>119.34913546190644</v>
      </c>
      <c r="BJ75" s="15">
        <v>391.59208160526418</v>
      </c>
      <c r="BK75" s="15">
        <v>408.70716532265692</v>
      </c>
      <c r="BL75" s="37"/>
      <c r="BM75" s="15">
        <v>289.86638571662127</v>
      </c>
      <c r="BN75" s="15">
        <v>416.46063632913558</v>
      </c>
      <c r="BP75" s="15">
        <v>382.28100000000001</v>
      </c>
      <c r="BQ75" s="15">
        <v>1555.4622761747814</v>
      </c>
      <c r="BR75" s="15">
        <v>92.109715514528588</v>
      </c>
      <c r="BS75" s="15">
        <v>12703.433607013847</v>
      </c>
      <c r="BT75" s="15">
        <v>191.09163889048236</v>
      </c>
      <c r="BU75" s="15">
        <v>109.99651854818612</v>
      </c>
      <c r="BV75" s="15">
        <v>341.00379834961205</v>
      </c>
      <c r="BW75" s="15">
        <v>51.553572172247208</v>
      </c>
      <c r="BX75" s="15">
        <v>264.98646516440687</v>
      </c>
      <c r="BY75" s="15">
        <v>96.130013295035567</v>
      </c>
      <c r="BZ75" s="15">
        <v>2552.9492524747461</v>
      </c>
      <c r="CA75" s="15">
        <v>486.52951004117051</v>
      </c>
      <c r="CB75" s="15">
        <v>296.70396022176897</v>
      </c>
      <c r="CC75" s="15">
        <v>74.776140542689589</v>
      </c>
      <c r="CD75" s="15">
        <v>658.77064172861958</v>
      </c>
      <c r="CE75" s="37"/>
      <c r="CF75" s="15">
        <v>231.5834949364361</v>
      </c>
      <c r="CG75" s="15">
        <v>568.70411409548001</v>
      </c>
      <c r="CH75" s="15">
        <v>171.41486805282514</v>
      </c>
      <c r="CI75" s="15">
        <v>216.62884325810239</v>
      </c>
      <c r="CJ75" s="15">
        <v>82.713586137619274</v>
      </c>
      <c r="CK75" s="15">
        <v>210.54043880495672</v>
      </c>
      <c r="CL75" s="15">
        <v>266.96880298886128</v>
      </c>
      <c r="CM75" s="15">
        <v>429.48958868041888</v>
      </c>
      <c r="CN75" s="15">
        <v>251.51253641021717</v>
      </c>
      <c r="CO75" s="15">
        <v>743.46940833197061</v>
      </c>
      <c r="CP75" s="15">
        <v>263.80216226937694</v>
      </c>
      <c r="CQ75" s="15">
        <v>241.79654218109806</v>
      </c>
      <c r="CR75" s="15">
        <v>251.23908004395147</v>
      </c>
      <c r="CS75" s="37"/>
      <c r="CT75" s="15">
        <v>152.74066757493185</v>
      </c>
      <c r="CU75" s="15">
        <v>152.89189075277838</v>
      </c>
      <c r="CW75" s="15">
        <v>47.933759000000002</v>
      </c>
      <c r="CX75" s="15">
        <v>790.12979400000006</v>
      </c>
      <c r="CY75" s="15">
        <v>149.61151600000002</v>
      </c>
      <c r="CZ75" s="15">
        <v>8312.6339010000011</v>
      </c>
      <c r="DA75" s="15">
        <v>15.118437999999999</v>
      </c>
      <c r="DB75" s="15">
        <v>86.528334855645141</v>
      </c>
      <c r="DC75" s="15">
        <v>16.274977000000003</v>
      </c>
      <c r="DD75" s="15">
        <v>3.8210219999999997</v>
      </c>
      <c r="DE75" s="15">
        <v>596.59820755467877</v>
      </c>
      <c r="DF75" s="15">
        <v>16.795389317964393</v>
      </c>
      <c r="DG75" s="15">
        <v>95.454173325999989</v>
      </c>
      <c r="DH75" s="15">
        <v>91.063868000000014</v>
      </c>
      <c r="DI75" s="15">
        <v>57.471038000000007</v>
      </c>
      <c r="DJ75" s="15">
        <v>2.1490990000000005</v>
      </c>
      <c r="DK75" s="15">
        <v>1326.3663823241509</v>
      </c>
      <c r="DL75" s="37"/>
      <c r="DM75" s="15">
        <v>93.002824000000004</v>
      </c>
      <c r="DN75" s="15">
        <v>146.67793899999998</v>
      </c>
      <c r="DO75" s="15">
        <v>26.100223999999997</v>
      </c>
      <c r="DP75" s="15">
        <v>3.5323180000000001</v>
      </c>
      <c r="DQ75" s="15">
        <v>21.114552</v>
      </c>
      <c r="DR75" s="15">
        <v>40.235416000000001</v>
      </c>
      <c r="DS75" s="15">
        <v>135.02473098742254</v>
      </c>
      <c r="DT75" s="15">
        <v>186.916551</v>
      </c>
      <c r="DU75" s="15">
        <v>48.987158999999998</v>
      </c>
      <c r="DV75" s="15">
        <v>824.16811599999994</v>
      </c>
      <c r="DW75" s="15">
        <v>114.602467</v>
      </c>
      <c r="DX75" s="15">
        <v>160.54179400000001</v>
      </c>
      <c r="DY75" s="15">
        <v>155.12092794721514</v>
      </c>
      <c r="DZ75" s="37"/>
      <c r="EA75" s="15">
        <v>252.40566799999999</v>
      </c>
      <c r="EB75" s="15">
        <v>18.255517000000001</v>
      </c>
    </row>
    <row r="76" spans="1:132">
      <c r="A76" s="12" t="s">
        <v>296</v>
      </c>
      <c r="B76" s="15">
        <v>20.354330347245128</v>
      </c>
      <c r="C76" s="15">
        <v>598.18275704498365</v>
      </c>
      <c r="D76" s="15">
        <v>138.79755454700836</v>
      </c>
      <c r="E76" s="15">
        <v>10698.256502525508</v>
      </c>
      <c r="F76" s="15">
        <v>86.485751354015335</v>
      </c>
      <c r="G76" s="15">
        <v>97.816886280644425</v>
      </c>
      <c r="H76" s="15">
        <v>31.234522792094079</v>
      </c>
      <c r="I76" s="15">
        <v>1.9659627504726558</v>
      </c>
      <c r="J76" s="15">
        <v>346.6342135676652</v>
      </c>
      <c r="K76" s="15">
        <v>33.277877484187769</v>
      </c>
      <c r="L76" s="15">
        <v>1199.7394828085944</v>
      </c>
      <c r="M76" s="15">
        <v>199.43054545418747</v>
      </c>
      <c r="N76" s="15">
        <v>217.59961770471233</v>
      </c>
      <c r="O76" s="15">
        <v>7.4179610078205442</v>
      </c>
      <c r="P76" s="15">
        <v>1770.2881017115403</v>
      </c>
      <c r="Q76" s="37"/>
      <c r="R76" s="15">
        <v>270.95219011855767</v>
      </c>
      <c r="S76" s="15">
        <v>248.07002675565053</v>
      </c>
      <c r="T76" s="15">
        <v>34.674568141920737</v>
      </c>
      <c r="U76" s="15">
        <v>6.8543875942561066</v>
      </c>
      <c r="V76" s="15">
        <v>34.172179939442216</v>
      </c>
      <c r="W76" s="15">
        <v>54.331701809882333</v>
      </c>
      <c r="X76" s="15">
        <v>185.6893336851447</v>
      </c>
      <c r="Y76" s="15">
        <v>465.90068305810428</v>
      </c>
      <c r="Z76" s="15">
        <v>141.53890306071682</v>
      </c>
      <c r="AA76" s="15">
        <v>237.00885103649728</v>
      </c>
      <c r="AB76" s="15">
        <v>133.99976582670683</v>
      </c>
      <c r="AC76" s="15">
        <v>435.57009271569677</v>
      </c>
      <c r="AD76" s="15">
        <v>91.569905059846064</v>
      </c>
      <c r="AE76" s="37"/>
      <c r="AF76" s="15">
        <v>102.49671276163861</v>
      </c>
      <c r="AG76" s="15">
        <v>103.54481768028882</v>
      </c>
      <c r="AI76" s="15">
        <v>76.325454914933843</v>
      </c>
      <c r="AJ76" s="15">
        <v>998.46075069805738</v>
      </c>
      <c r="AK76" s="15">
        <v>316.84412674313057</v>
      </c>
      <c r="AL76" s="15">
        <v>27559.136662835128</v>
      </c>
      <c r="AM76" s="15">
        <v>95.984680292160618</v>
      </c>
      <c r="AN76" s="15">
        <v>145.67333796035877</v>
      </c>
      <c r="AO76" s="15">
        <v>74.375780962673872</v>
      </c>
      <c r="AP76" s="15">
        <v>9.074505344751266</v>
      </c>
      <c r="AQ76" s="15">
        <v>994.12802135270783</v>
      </c>
      <c r="AR76" s="15">
        <v>142.37600800544482</v>
      </c>
      <c r="AS76" s="15">
        <v>1715.734887577343</v>
      </c>
      <c r="AT76" s="15">
        <v>301.5132919490261</v>
      </c>
      <c r="AU76" s="15">
        <v>343.11751483367249</v>
      </c>
      <c r="AV76" s="15">
        <v>21.196055202914906</v>
      </c>
      <c r="AW76" s="15">
        <v>2044.7235253886042</v>
      </c>
      <c r="AX76" s="37"/>
      <c r="AY76" s="15">
        <v>248.79621716842996</v>
      </c>
      <c r="AZ76" s="15">
        <v>358.88242342228273</v>
      </c>
      <c r="BA76" s="15">
        <v>48.524547238179004</v>
      </c>
      <c r="BB76" s="15">
        <v>33.005334656402198</v>
      </c>
      <c r="BC76" s="15">
        <v>115.2065596489669</v>
      </c>
      <c r="BD76" s="15">
        <v>116.96100513371721</v>
      </c>
      <c r="BE76" s="15">
        <v>277.16002076914157</v>
      </c>
      <c r="BF76" s="15">
        <v>1893.5690548714826</v>
      </c>
      <c r="BG76" s="15">
        <v>595.14709430950256</v>
      </c>
      <c r="BH76" s="15">
        <v>585.89608088873547</v>
      </c>
      <c r="BI76" s="15">
        <v>125.5143638950442</v>
      </c>
      <c r="BJ76" s="15">
        <v>430.06666979500113</v>
      </c>
      <c r="BK76" s="15">
        <v>446.70005115591221</v>
      </c>
      <c r="BL76" s="37"/>
      <c r="BM76" s="15">
        <v>293.00818128786608</v>
      </c>
      <c r="BN76" s="15">
        <v>443.59876006576889</v>
      </c>
      <c r="BP76" s="15">
        <v>396.53899999999993</v>
      </c>
      <c r="BQ76" s="15">
        <v>1603.4503005574811</v>
      </c>
      <c r="BR76" s="15">
        <v>100.93450167714225</v>
      </c>
      <c r="BS76" s="15">
        <v>13215.714063502093</v>
      </c>
      <c r="BT76" s="15">
        <v>186.97789546892668</v>
      </c>
      <c r="BU76" s="15">
        <v>118.93360097533748</v>
      </c>
      <c r="BV76" s="15">
        <v>278.81071844095408</v>
      </c>
      <c r="BW76" s="15">
        <v>62.328591417910445</v>
      </c>
      <c r="BX76" s="15">
        <v>248.20021730288633</v>
      </c>
      <c r="BY76" s="15">
        <v>111.6371669167156</v>
      </c>
      <c r="BZ76" s="15">
        <v>2576.1037277433907</v>
      </c>
      <c r="CA76" s="15">
        <v>479.50310564244762</v>
      </c>
      <c r="CB76" s="15">
        <v>305.44513172525825</v>
      </c>
      <c r="CC76" s="15">
        <v>75.393389206802084</v>
      </c>
      <c r="CD76" s="15">
        <v>725.23153496382929</v>
      </c>
      <c r="CE76" s="37"/>
      <c r="CF76" s="15">
        <v>251.76450900956951</v>
      </c>
      <c r="CG76" s="15">
        <v>598.99507064380384</v>
      </c>
      <c r="CH76" s="15">
        <v>172.38171664251479</v>
      </c>
      <c r="CI76" s="15">
        <v>229.8908850338006</v>
      </c>
      <c r="CJ76" s="15">
        <v>87.368324366880984</v>
      </c>
      <c r="CK76" s="15">
        <v>229.01609052031364</v>
      </c>
      <c r="CL76" s="15">
        <v>301.64799134680101</v>
      </c>
      <c r="CM76" s="15">
        <v>405.66577577334931</v>
      </c>
      <c r="CN76" s="15">
        <v>254.50458710973018</v>
      </c>
      <c r="CO76" s="15">
        <v>875.91240687275854</v>
      </c>
      <c r="CP76" s="15">
        <v>282.94339347205857</v>
      </c>
      <c r="CQ76" s="15">
        <v>269.21687173945935</v>
      </c>
      <c r="CR76" s="15">
        <v>272.90536291581878</v>
      </c>
      <c r="CS76" s="37"/>
      <c r="CT76" s="15">
        <v>155.01471389645775</v>
      </c>
      <c r="CU76" s="15">
        <v>159.16706049670981</v>
      </c>
      <c r="CW76" s="15">
        <v>48.074759</v>
      </c>
      <c r="CX76" s="15">
        <v>791.1667940000001</v>
      </c>
      <c r="CY76" s="15">
        <v>150.06051599999995</v>
      </c>
      <c r="CZ76" s="15">
        <v>8480.3561723614639</v>
      </c>
      <c r="DA76" s="15">
        <v>15.152246722729164</v>
      </c>
      <c r="DB76" s="15">
        <v>87.160168808361263</v>
      </c>
      <c r="DC76" s="15">
        <v>16.274977</v>
      </c>
      <c r="DD76" s="15">
        <v>3.8240219999999998</v>
      </c>
      <c r="DE76" s="15">
        <v>593.41542339102955</v>
      </c>
      <c r="DF76" s="15">
        <v>16.835470890699302</v>
      </c>
      <c r="DG76" s="15">
        <v>88.418253993999997</v>
      </c>
      <c r="DH76" s="15">
        <v>92.266867999999988</v>
      </c>
      <c r="DI76" s="15">
        <v>57.471038</v>
      </c>
      <c r="DJ76" s="15">
        <v>2.1490990000000005</v>
      </c>
      <c r="DK76" s="15">
        <v>1542.3947769431809</v>
      </c>
      <c r="DL76" s="37"/>
      <c r="DM76" s="15">
        <v>101.56882400000001</v>
      </c>
      <c r="DN76" s="15">
        <v>146.87493899999998</v>
      </c>
      <c r="DO76" s="15">
        <v>25.691223999999995</v>
      </c>
      <c r="DP76" s="15">
        <v>3.5323180000000005</v>
      </c>
      <c r="DQ76" s="15">
        <v>20.689552000000003</v>
      </c>
      <c r="DR76" s="15">
        <v>39.161416000000003</v>
      </c>
      <c r="DS76" s="15">
        <v>137.69225013818382</v>
      </c>
      <c r="DT76" s="15">
        <v>186.916551</v>
      </c>
      <c r="DU76" s="15">
        <v>52.645159</v>
      </c>
      <c r="DV76" s="15">
        <v>899.34444891175565</v>
      </c>
      <c r="DW76" s="15">
        <v>116.68846700000002</v>
      </c>
      <c r="DX76" s="15">
        <v>163.95379399999999</v>
      </c>
      <c r="DY76" s="15">
        <v>153.87753476691427</v>
      </c>
      <c r="DZ76" s="37"/>
      <c r="EA76" s="15">
        <v>249.12266799999998</v>
      </c>
      <c r="EB76" s="15">
        <v>18.340516999999998</v>
      </c>
    </row>
    <row r="78" spans="1:132">
      <c r="B78" s="68"/>
    </row>
    <row r="79" spans="1:132">
      <c r="B79" s="68"/>
    </row>
    <row r="80" spans="1:132">
      <c r="B80" s="68">
        <f>SUM(B72:AG72)</f>
        <v>18146.327952559892</v>
      </c>
    </row>
    <row r="81" spans="2:2">
      <c r="B81" s="68"/>
    </row>
    <row r="82" spans="2:2">
      <c r="B82" s="15"/>
    </row>
  </sheetData>
  <mergeCells count="8">
    <mergeCell ref="B2:AC2"/>
    <mergeCell ref="AI2:BJ2"/>
    <mergeCell ref="BP2:CQ2"/>
    <mergeCell ref="CW2:DX2"/>
    <mergeCell ref="B3:AC3"/>
    <mergeCell ref="AI3:BJ3"/>
    <mergeCell ref="BP3:CQ3"/>
    <mergeCell ref="CW3:DX3"/>
  </mergeCells>
  <hyperlinks>
    <hyperlink ref="A1" location="'Table of contents'!A1" display="Table of contents" xr:uid="{680C388B-8EB0-4B1C-9108-14BD0B966376}"/>
  </hyperlink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81"/>
  <sheetViews>
    <sheetView zoomScale="85" zoomScaleNormal="85" workbookViewId="0">
      <pane xSplit="2" ySplit="4" topLeftCell="C70" activePane="bottomRight" state="frozen"/>
      <selection pane="topRight" activeCell="C1" sqref="C1"/>
      <selection pane="bottomLeft" activeCell="A5" sqref="A5"/>
      <selection pane="bottomRight" activeCell="E93" sqref="E93"/>
    </sheetView>
  </sheetViews>
  <sheetFormatPr defaultColWidth="8.5703125" defaultRowHeight="15"/>
  <cols>
    <col min="1" max="1" width="15.85546875" customWidth="1"/>
    <col min="2" max="2" width="11.42578125" customWidth="1"/>
    <col min="3" max="3" width="13.5703125" bestFit="1" customWidth="1"/>
    <col min="5" max="5" width="12.5703125" bestFit="1" customWidth="1"/>
    <col min="6" max="6" width="12.42578125" bestFit="1" customWidth="1"/>
    <col min="7" max="7" width="11.42578125" bestFit="1" customWidth="1"/>
    <col min="8" max="8" width="14" bestFit="1" customWidth="1"/>
    <col min="9" max="9" width="12.42578125" bestFit="1" customWidth="1"/>
    <col min="10" max="10" width="12.5703125" bestFit="1" customWidth="1"/>
    <col min="11" max="12" width="12.42578125" bestFit="1" customWidth="1"/>
    <col min="13" max="13" width="13" bestFit="1" customWidth="1"/>
    <col min="14" max="14" width="12.42578125" bestFit="1" customWidth="1"/>
    <col min="15" max="15" width="11.5703125" bestFit="1" customWidth="1"/>
    <col min="16" max="16" width="12.42578125" bestFit="1" customWidth="1"/>
    <col min="17" max="17" width="11.5703125" bestFit="1" customWidth="1"/>
    <col min="18" max="18" width="17.5703125" bestFit="1" customWidth="1"/>
    <col min="21" max="21" width="11.85546875" bestFit="1" customWidth="1"/>
  </cols>
  <sheetData>
    <row r="1" spans="1:22">
      <c r="A1" s="31" t="s">
        <v>23</v>
      </c>
    </row>
    <row r="2" spans="1:22" ht="32.25">
      <c r="A2" s="17" t="s">
        <v>205</v>
      </c>
    </row>
    <row r="3" spans="1:22">
      <c r="A3" t="s">
        <v>11</v>
      </c>
    </row>
    <row r="4" spans="1:22">
      <c r="C4" s="1" t="s">
        <v>184</v>
      </c>
      <c r="D4" s="1" t="s">
        <v>187</v>
      </c>
      <c r="E4" s="1" t="s">
        <v>189</v>
      </c>
      <c r="F4" s="1" t="s">
        <v>199</v>
      </c>
      <c r="G4" s="1" t="s">
        <v>183</v>
      </c>
      <c r="H4" s="1" t="s">
        <v>177</v>
      </c>
      <c r="I4" s="1" t="s">
        <v>206</v>
      </c>
      <c r="J4" s="1" t="s">
        <v>190</v>
      </c>
      <c r="K4" s="1" t="s">
        <v>174</v>
      </c>
      <c r="L4" s="1" t="s">
        <v>207</v>
      </c>
      <c r="M4" s="1" t="s">
        <v>208</v>
      </c>
      <c r="N4" s="1" t="s">
        <v>209</v>
      </c>
      <c r="O4" s="1" t="s">
        <v>194</v>
      </c>
      <c r="P4" s="1" t="s">
        <v>182</v>
      </c>
      <c r="Q4" s="1" t="s">
        <v>287</v>
      </c>
      <c r="R4" s="1" t="s">
        <v>198</v>
      </c>
      <c r="S4" s="1" t="s">
        <v>210</v>
      </c>
    </row>
    <row r="5" spans="1:22">
      <c r="B5" s="2">
        <v>37956</v>
      </c>
      <c r="C5" s="5">
        <v>1.55</v>
      </c>
      <c r="D5" s="5">
        <v>0.26</v>
      </c>
      <c r="E5" s="5">
        <v>0.09</v>
      </c>
      <c r="F5" s="5">
        <v>1.27</v>
      </c>
      <c r="G5" s="5"/>
      <c r="H5" s="5">
        <v>0.19594152811917159</v>
      </c>
      <c r="I5" s="5"/>
      <c r="J5" s="5">
        <v>2.3434665119371614</v>
      </c>
      <c r="K5" s="5"/>
      <c r="L5" s="5"/>
      <c r="M5" s="5"/>
      <c r="N5" s="5"/>
      <c r="O5" s="5"/>
      <c r="P5" s="5">
        <v>27.428085462039125</v>
      </c>
      <c r="Q5" s="5"/>
      <c r="R5" s="5"/>
      <c r="U5" s="2">
        <f>B5</f>
        <v>37956</v>
      </c>
      <c r="V5" s="10">
        <f t="shared" ref="V5:V31" si="0">AVERAGE(C5:S5)</f>
        <v>4.7339276431564938</v>
      </c>
    </row>
    <row r="6" spans="1:22">
      <c r="B6" s="2">
        <v>38047</v>
      </c>
      <c r="C6" s="5">
        <v>2.17</v>
      </c>
      <c r="D6" s="5">
        <v>0.47</v>
      </c>
      <c r="E6" s="5">
        <v>0.85</v>
      </c>
      <c r="F6" s="5">
        <v>1.92</v>
      </c>
      <c r="G6" s="5"/>
      <c r="H6" s="5">
        <v>0.55851887235626663</v>
      </c>
      <c r="I6" s="5"/>
      <c r="J6" s="5">
        <v>6.4252385470394273</v>
      </c>
      <c r="K6" s="5"/>
      <c r="L6" s="5"/>
      <c r="M6" s="5"/>
      <c r="N6" s="5"/>
      <c r="O6" s="5"/>
      <c r="P6" s="5">
        <v>28.778066496321163</v>
      </c>
      <c r="Q6" s="5"/>
      <c r="R6" s="5"/>
      <c r="U6" s="2">
        <f t="shared" ref="U6:U69" si="1">B6</f>
        <v>38047</v>
      </c>
      <c r="V6" s="10">
        <f t="shared" si="0"/>
        <v>5.8816891308166941</v>
      </c>
    </row>
    <row r="7" spans="1:22">
      <c r="B7" s="2">
        <v>38139</v>
      </c>
      <c r="C7" s="5">
        <v>1.63</v>
      </c>
      <c r="D7" s="5">
        <v>0.38</v>
      </c>
      <c r="E7" s="5">
        <v>0.78</v>
      </c>
      <c r="F7" s="5">
        <v>2.0699999999999998</v>
      </c>
      <c r="G7" s="5"/>
      <c r="H7" s="5">
        <v>0.45017602381118482</v>
      </c>
      <c r="I7" s="5"/>
      <c r="J7" s="5">
        <v>4.3603277041285073</v>
      </c>
      <c r="K7" s="5"/>
      <c r="L7" s="5"/>
      <c r="M7" s="5"/>
      <c r="N7" s="5"/>
      <c r="O7" s="5">
        <v>19.671677222970711</v>
      </c>
      <c r="P7" s="5">
        <v>25.892362762150867</v>
      </c>
      <c r="Q7" s="5"/>
      <c r="R7" s="5"/>
      <c r="U7" s="2">
        <f t="shared" si="1"/>
        <v>38139</v>
      </c>
      <c r="V7" s="10">
        <f t="shared" si="0"/>
        <v>6.9043179641326589</v>
      </c>
    </row>
    <row r="8" spans="1:22">
      <c r="B8" s="2">
        <v>38231</v>
      </c>
      <c r="C8" s="5">
        <v>1.77</v>
      </c>
      <c r="D8" s="5">
        <v>0.35</v>
      </c>
      <c r="E8" s="5">
        <v>0.97</v>
      </c>
      <c r="F8" s="5">
        <v>1.97</v>
      </c>
      <c r="G8" s="5"/>
      <c r="H8" s="5">
        <v>0.68734852074838493</v>
      </c>
      <c r="I8" s="5"/>
      <c r="J8" s="5">
        <v>5.1983602521621117</v>
      </c>
      <c r="K8" s="5"/>
      <c r="L8" s="5"/>
      <c r="M8" s="5"/>
      <c r="N8" s="5"/>
      <c r="O8" s="5">
        <v>20.13267973065658</v>
      </c>
      <c r="P8" s="5">
        <v>27.782066658876683</v>
      </c>
      <c r="Q8" s="5"/>
      <c r="R8" s="5"/>
      <c r="U8" s="2">
        <f t="shared" si="1"/>
        <v>38231</v>
      </c>
      <c r="V8" s="10">
        <f t="shared" si="0"/>
        <v>7.3575568953054695</v>
      </c>
    </row>
    <row r="9" spans="1:22">
      <c r="B9" s="2">
        <v>38322</v>
      </c>
      <c r="C9" s="5">
        <v>2.69</v>
      </c>
      <c r="D9" s="5">
        <v>0.42</v>
      </c>
      <c r="E9" s="5">
        <v>4.63</v>
      </c>
      <c r="F9" s="5">
        <v>1.95</v>
      </c>
      <c r="G9" s="5"/>
      <c r="H9" s="5">
        <v>1.699445726716404</v>
      </c>
      <c r="I9" s="5"/>
      <c r="J9" s="5">
        <v>7.0812235203553904</v>
      </c>
      <c r="K9" s="5"/>
      <c r="L9" s="5"/>
      <c r="M9" s="5"/>
      <c r="N9" s="5"/>
      <c r="O9" s="5">
        <v>22.05549359913628</v>
      </c>
      <c r="P9" s="5">
        <v>28.689289767699403</v>
      </c>
      <c r="Q9" s="5">
        <v>7.1122634873070396</v>
      </c>
      <c r="R9" s="5"/>
      <c r="U9" s="2">
        <f t="shared" si="1"/>
        <v>38322</v>
      </c>
      <c r="V9" s="10">
        <f t="shared" si="0"/>
        <v>8.4808573445793911</v>
      </c>
    </row>
    <row r="10" spans="1:22">
      <c r="B10" s="2">
        <v>38412</v>
      </c>
      <c r="C10" s="5">
        <v>4.3099999999999996</v>
      </c>
      <c r="D10" s="5">
        <v>0.34</v>
      </c>
      <c r="E10" s="5">
        <v>6.08</v>
      </c>
      <c r="F10" s="5">
        <v>2.2999999999999998</v>
      </c>
      <c r="G10" s="5"/>
      <c r="H10" s="5">
        <v>1.3873750525073865</v>
      </c>
      <c r="I10" s="5">
        <v>2.921859933080428</v>
      </c>
      <c r="J10" s="5">
        <v>9.0485739886095757</v>
      </c>
      <c r="K10" s="5"/>
      <c r="L10" s="5"/>
      <c r="M10" s="5"/>
      <c r="N10" s="5"/>
      <c r="O10" s="5">
        <v>22.013464738926487</v>
      </c>
      <c r="P10" s="5">
        <v>28.966618453205719</v>
      </c>
      <c r="Q10" s="5">
        <v>7.9090845858823453</v>
      </c>
      <c r="R10" s="5"/>
      <c r="U10" s="2">
        <f t="shared" si="1"/>
        <v>38412</v>
      </c>
      <c r="V10" s="10">
        <f t="shared" si="0"/>
        <v>8.5276976752211944</v>
      </c>
    </row>
    <row r="11" spans="1:22">
      <c r="B11" s="2">
        <v>38504</v>
      </c>
      <c r="C11" s="5">
        <v>3.58</v>
      </c>
      <c r="D11" s="5">
        <v>0.41</v>
      </c>
      <c r="E11" s="5">
        <v>9.8112124863717209</v>
      </c>
      <c r="F11" s="5">
        <v>2.5299999999999998</v>
      </c>
      <c r="G11" s="5"/>
      <c r="H11" s="5">
        <v>1.2228622040852715</v>
      </c>
      <c r="I11" s="5">
        <v>11.709856961703604</v>
      </c>
      <c r="J11" s="5">
        <v>9.5629235415262652</v>
      </c>
      <c r="K11" s="5"/>
      <c r="L11" s="5"/>
      <c r="M11" s="5"/>
      <c r="N11" s="5"/>
      <c r="O11" s="5">
        <v>24.091082853693109</v>
      </c>
      <c r="P11" s="5">
        <v>28.136286130212305</v>
      </c>
      <c r="Q11" s="5">
        <v>8.705905684457651</v>
      </c>
      <c r="R11" s="5"/>
      <c r="U11" s="2">
        <f t="shared" si="1"/>
        <v>38504</v>
      </c>
      <c r="V11" s="10">
        <f t="shared" si="0"/>
        <v>9.9760129862049922</v>
      </c>
    </row>
    <row r="12" spans="1:22">
      <c r="B12" s="2">
        <v>38596</v>
      </c>
      <c r="C12" s="5">
        <v>6.02</v>
      </c>
      <c r="D12" s="5">
        <v>0.5</v>
      </c>
      <c r="E12" s="5">
        <v>7.3637526415304189</v>
      </c>
      <c r="F12" s="5">
        <v>2.09</v>
      </c>
      <c r="G12" s="5"/>
      <c r="H12" s="5">
        <v>1.4701217277958321</v>
      </c>
      <c r="I12" s="5">
        <v>24.390909724170264</v>
      </c>
      <c r="J12" s="5">
        <v>8.9642698502278435</v>
      </c>
      <c r="K12" s="5"/>
      <c r="L12" s="5"/>
      <c r="M12" s="5"/>
      <c r="N12" s="5"/>
      <c r="O12" s="5">
        <v>23.828978777763183</v>
      </c>
      <c r="P12" s="5">
        <v>28.804548415712141</v>
      </c>
      <c r="Q12" s="5">
        <v>9.5027267830329567</v>
      </c>
      <c r="R12" s="5"/>
      <c r="U12" s="2">
        <f t="shared" si="1"/>
        <v>38596</v>
      </c>
      <c r="V12" s="10">
        <f t="shared" si="0"/>
        <v>11.293530792023262</v>
      </c>
    </row>
    <row r="13" spans="1:22">
      <c r="B13" s="2">
        <v>38687</v>
      </c>
      <c r="C13" s="5">
        <v>6.57</v>
      </c>
      <c r="D13" s="5">
        <v>0.49</v>
      </c>
      <c r="E13" s="5">
        <v>4.8388097744777525</v>
      </c>
      <c r="F13" s="5">
        <v>2.9</v>
      </c>
      <c r="G13" s="5"/>
      <c r="H13" s="5">
        <v>1.3658004065607592</v>
      </c>
      <c r="I13" s="5">
        <v>22.833829960509266</v>
      </c>
      <c r="J13" s="5">
        <v>8.4531311889111365</v>
      </c>
      <c r="K13" s="5"/>
      <c r="L13" s="5"/>
      <c r="M13" s="5"/>
      <c r="N13" s="5"/>
      <c r="O13" s="5">
        <v>22.135947342837675</v>
      </c>
      <c r="P13" s="5">
        <v>27.758011231938887</v>
      </c>
      <c r="Q13" s="5">
        <v>10.299547881608262</v>
      </c>
      <c r="R13" s="5"/>
      <c r="U13" s="2">
        <f t="shared" si="1"/>
        <v>38687</v>
      </c>
      <c r="V13" s="10">
        <f t="shared" si="0"/>
        <v>10.764507778684374</v>
      </c>
    </row>
    <row r="14" spans="1:22">
      <c r="B14" s="2">
        <v>38777</v>
      </c>
      <c r="C14" s="5">
        <v>11.5</v>
      </c>
      <c r="D14" s="5">
        <v>0.71</v>
      </c>
      <c r="E14" s="5">
        <v>5.3648889609337003</v>
      </c>
      <c r="F14" s="5">
        <v>2.9</v>
      </c>
      <c r="G14" s="5"/>
      <c r="H14" s="5">
        <v>1.1271776206334188</v>
      </c>
      <c r="I14" s="5">
        <v>23.052454799191306</v>
      </c>
      <c r="J14" s="5">
        <v>10.121873364871247</v>
      </c>
      <c r="K14" s="5"/>
      <c r="L14" s="5"/>
      <c r="M14" s="5"/>
      <c r="N14" s="5"/>
      <c r="O14" s="5">
        <v>22.45725540297796</v>
      </c>
      <c r="P14" s="5">
        <v>28.474057465393827</v>
      </c>
      <c r="Q14" s="5">
        <v>10.790151426463476</v>
      </c>
      <c r="R14" s="5"/>
      <c r="U14" s="2">
        <f t="shared" si="1"/>
        <v>38777</v>
      </c>
      <c r="V14" s="10">
        <f t="shared" si="0"/>
        <v>11.649785904046494</v>
      </c>
    </row>
    <row r="15" spans="1:22">
      <c r="B15" s="2">
        <v>38869</v>
      </c>
      <c r="C15" s="5">
        <v>11.88</v>
      </c>
      <c r="D15" s="5">
        <v>0.93</v>
      </c>
      <c r="E15" s="5">
        <v>6.4438867905003363</v>
      </c>
      <c r="F15" s="5">
        <v>4.3099999999999996</v>
      </c>
      <c r="G15" s="5"/>
      <c r="H15" s="5">
        <v>1.4275973966842228</v>
      </c>
      <c r="I15" s="5">
        <v>22.080235095062111</v>
      </c>
      <c r="J15" s="5">
        <v>10.539373599302293</v>
      </c>
      <c r="K15" s="5"/>
      <c r="L15" s="5"/>
      <c r="M15" s="5"/>
      <c r="N15" s="5"/>
      <c r="O15" s="5">
        <v>20.745617865889539</v>
      </c>
      <c r="P15" s="5">
        <v>27.261236603605141</v>
      </c>
      <c r="Q15" s="5">
        <v>8.4830086342188853</v>
      </c>
      <c r="R15" s="5"/>
      <c r="U15" s="2">
        <f t="shared" si="1"/>
        <v>38869</v>
      </c>
      <c r="V15" s="10">
        <f t="shared" si="0"/>
        <v>11.410095598526254</v>
      </c>
    </row>
    <row r="16" spans="1:22">
      <c r="B16" s="2">
        <v>38961</v>
      </c>
      <c r="C16" s="5">
        <v>12.94</v>
      </c>
      <c r="D16" s="5">
        <v>0.96</v>
      </c>
      <c r="E16" s="5">
        <v>8.0153245039833561</v>
      </c>
      <c r="F16" s="5">
        <v>2.75</v>
      </c>
      <c r="G16" s="5"/>
      <c r="H16" s="5">
        <v>1.8993533971814016</v>
      </c>
      <c r="I16" s="5">
        <v>22.02815847861574</v>
      </c>
      <c r="J16" s="5">
        <v>7.2607776758085887</v>
      </c>
      <c r="K16" s="5"/>
      <c r="L16" s="5"/>
      <c r="M16" s="5"/>
      <c r="N16" s="5"/>
      <c r="O16" s="5">
        <v>20.950384613224305</v>
      </c>
      <c r="P16" s="5">
        <v>26.496481455558921</v>
      </c>
      <c r="Q16" s="5">
        <v>10.48523382553744</v>
      </c>
      <c r="R16" s="5"/>
      <c r="U16" s="2">
        <f t="shared" si="1"/>
        <v>38961</v>
      </c>
      <c r="V16" s="10">
        <f t="shared" si="0"/>
        <v>11.378571394990974</v>
      </c>
    </row>
    <row r="17" spans="2:22">
      <c r="B17" s="2">
        <v>39052</v>
      </c>
      <c r="C17" s="5">
        <v>13.12</v>
      </c>
      <c r="D17" s="5">
        <v>1.24</v>
      </c>
      <c r="E17" s="5">
        <v>8.1486731914034909</v>
      </c>
      <c r="F17" s="5">
        <v>2.73</v>
      </c>
      <c r="G17" s="5"/>
      <c r="H17" s="5">
        <v>2.4562372499483414</v>
      </c>
      <c r="I17" s="5">
        <v>24.635349445731155</v>
      </c>
      <c r="J17" s="5">
        <v>7.5734599235303453</v>
      </c>
      <c r="K17" s="5"/>
      <c r="L17" s="5"/>
      <c r="M17" s="5"/>
      <c r="N17" s="5"/>
      <c r="O17" s="5">
        <v>21.247506818374653</v>
      </c>
      <c r="P17" s="5">
        <v>28.677826087684576</v>
      </c>
      <c r="Q17" s="5">
        <v>13.598800531689204</v>
      </c>
      <c r="R17" s="5"/>
      <c r="U17" s="2">
        <f t="shared" si="1"/>
        <v>39052</v>
      </c>
      <c r="V17" s="10">
        <f t="shared" si="0"/>
        <v>12.342785324836177</v>
      </c>
    </row>
    <row r="18" spans="2:22">
      <c r="B18" s="2">
        <v>39142</v>
      </c>
      <c r="C18" s="5">
        <v>14.5</v>
      </c>
      <c r="D18" s="5">
        <v>1.69</v>
      </c>
      <c r="E18" s="5">
        <v>9.1921032283007928</v>
      </c>
      <c r="F18" s="5">
        <v>1.29</v>
      </c>
      <c r="G18" s="5"/>
      <c r="H18" s="5">
        <v>2.1988932268291386</v>
      </c>
      <c r="I18" s="5">
        <v>21.632001976457715</v>
      </c>
      <c r="J18" s="5">
        <v>8.0203741130487405</v>
      </c>
      <c r="K18" s="5">
        <v>1.8365345855845641</v>
      </c>
      <c r="L18" s="5"/>
      <c r="M18" s="5"/>
      <c r="N18" s="5"/>
      <c r="O18" s="5">
        <v>21.81811103211724</v>
      </c>
      <c r="P18" s="5">
        <v>28.932645139869337</v>
      </c>
      <c r="Q18" s="5">
        <v>14.419724119278635</v>
      </c>
      <c r="R18" s="5"/>
      <c r="U18" s="2">
        <f t="shared" si="1"/>
        <v>39142</v>
      </c>
      <c r="V18" s="10">
        <f t="shared" si="0"/>
        <v>11.411853401953287</v>
      </c>
    </row>
    <row r="19" spans="2:22">
      <c r="B19" s="2">
        <v>39234</v>
      </c>
      <c r="C19" s="5">
        <v>17.98</v>
      </c>
      <c r="D19" s="5">
        <v>2.21</v>
      </c>
      <c r="E19" s="5">
        <v>11.67347690042334</v>
      </c>
      <c r="F19" s="5">
        <v>0.7</v>
      </c>
      <c r="G19" s="5"/>
      <c r="H19" s="5">
        <v>3.9033868942424101</v>
      </c>
      <c r="I19" s="5">
        <v>23.706084290707938</v>
      </c>
      <c r="J19" s="5">
        <v>8.3221521049984482</v>
      </c>
      <c r="K19" s="5">
        <v>2.7469802879758487</v>
      </c>
      <c r="L19" s="5"/>
      <c r="M19" s="5"/>
      <c r="N19" s="5"/>
      <c r="O19" s="5">
        <v>20.679943495475921</v>
      </c>
      <c r="P19" s="5">
        <v>28.679168432678669</v>
      </c>
      <c r="Q19" s="5">
        <v>15.661814853219905</v>
      </c>
      <c r="R19" s="5"/>
      <c r="U19" s="2">
        <f t="shared" si="1"/>
        <v>39234</v>
      </c>
      <c r="V19" s="10">
        <f t="shared" si="0"/>
        <v>12.387546114520227</v>
      </c>
    </row>
    <row r="20" spans="2:22">
      <c r="B20" s="2">
        <v>39326</v>
      </c>
      <c r="C20" s="5">
        <v>16.850000000000001</v>
      </c>
      <c r="D20" s="5">
        <v>5.08</v>
      </c>
      <c r="E20" s="5">
        <v>11.260212525041373</v>
      </c>
      <c r="F20" s="5">
        <v>0.3</v>
      </c>
      <c r="G20" s="5"/>
      <c r="H20" s="5">
        <v>3.6894414921692262</v>
      </c>
      <c r="I20" s="5">
        <v>23.746981840790788</v>
      </c>
      <c r="J20" s="5">
        <v>9.25667022601273</v>
      </c>
      <c r="K20" s="5">
        <v>4.9402535227366942</v>
      </c>
      <c r="L20" s="5"/>
      <c r="M20" s="5"/>
      <c r="N20" s="5"/>
      <c r="O20" s="5">
        <v>19.581809451960719</v>
      </c>
      <c r="P20" s="5">
        <v>29.407069909273357</v>
      </c>
      <c r="Q20" s="5">
        <v>14.78045289383118</v>
      </c>
      <c r="R20" s="5"/>
      <c r="U20" s="2">
        <f t="shared" si="1"/>
        <v>39326</v>
      </c>
      <c r="V20" s="10">
        <f t="shared" si="0"/>
        <v>12.626626532892368</v>
      </c>
    </row>
    <row r="21" spans="2:22">
      <c r="B21" s="2">
        <v>39417</v>
      </c>
      <c r="C21" s="5">
        <v>16.36</v>
      </c>
      <c r="D21" s="5">
        <v>7.81</v>
      </c>
      <c r="E21" s="5">
        <v>13.898134095170075</v>
      </c>
      <c r="F21" s="5">
        <v>0.86</v>
      </c>
      <c r="G21" s="5"/>
      <c r="H21" s="5">
        <v>3.7769865945980996</v>
      </c>
      <c r="I21" s="5">
        <v>22.601671069409104</v>
      </c>
      <c r="J21" s="5">
        <v>10.786771368940869</v>
      </c>
      <c r="K21" s="5">
        <v>5.1185413254122372</v>
      </c>
      <c r="L21" s="5"/>
      <c r="M21" s="5"/>
      <c r="N21" s="5"/>
      <c r="O21" s="5">
        <v>19.612672410271127</v>
      </c>
      <c r="P21" s="5">
        <v>29.677931982900812</v>
      </c>
      <c r="Q21" s="5">
        <v>13.372407251180265</v>
      </c>
      <c r="R21" s="5"/>
      <c r="U21" s="2">
        <f t="shared" si="1"/>
        <v>39417</v>
      </c>
      <c r="V21" s="10">
        <f t="shared" si="0"/>
        <v>13.079556008898418</v>
      </c>
    </row>
    <row r="22" spans="2:22">
      <c r="B22" s="2">
        <v>39508</v>
      </c>
      <c r="C22" s="5">
        <v>16.2</v>
      </c>
      <c r="D22" s="5">
        <v>8.2200000000000006</v>
      </c>
      <c r="E22" s="5">
        <v>19.099330119042541</v>
      </c>
      <c r="F22" s="5">
        <v>1.76</v>
      </c>
      <c r="G22" s="5"/>
      <c r="H22" s="5">
        <v>3.3567027323618981</v>
      </c>
      <c r="I22" s="5">
        <v>30.791663762954069</v>
      </c>
      <c r="J22" s="5">
        <v>12.923961428486894</v>
      </c>
      <c r="K22" s="5">
        <v>5.9220924053514628</v>
      </c>
      <c r="L22" s="5"/>
      <c r="M22" s="5"/>
      <c r="N22" s="5"/>
      <c r="O22" s="5">
        <v>18.259834999408604</v>
      </c>
      <c r="P22" s="5">
        <v>28.730491352508455</v>
      </c>
      <c r="Q22" s="5">
        <v>12.867464273628054</v>
      </c>
      <c r="R22" s="5"/>
      <c r="U22" s="2">
        <f t="shared" si="1"/>
        <v>39508</v>
      </c>
      <c r="V22" s="10">
        <f t="shared" si="0"/>
        <v>14.375594643067455</v>
      </c>
    </row>
    <row r="23" spans="2:22">
      <c r="B23" s="2">
        <v>39600</v>
      </c>
      <c r="C23" s="5">
        <v>18.09</v>
      </c>
      <c r="D23" s="5">
        <v>8.68</v>
      </c>
      <c r="E23" s="5">
        <v>18.682607097643647</v>
      </c>
      <c r="F23" s="5">
        <v>2.58</v>
      </c>
      <c r="G23" s="5"/>
      <c r="H23" s="5">
        <v>2.4377941217129773</v>
      </c>
      <c r="I23" s="5">
        <v>31.761303640728077</v>
      </c>
      <c r="J23" s="5">
        <v>12.721487839021339</v>
      </c>
      <c r="K23" s="5">
        <v>6.3525788739500619</v>
      </c>
      <c r="L23" s="5"/>
      <c r="M23" s="5"/>
      <c r="N23" s="5"/>
      <c r="O23" s="5">
        <v>16.688947311821963</v>
      </c>
      <c r="P23" s="5">
        <v>26.917825567424792</v>
      </c>
      <c r="Q23" s="5">
        <v>12.060301707901768</v>
      </c>
      <c r="R23" s="5"/>
      <c r="U23" s="2">
        <f t="shared" si="1"/>
        <v>39600</v>
      </c>
      <c r="V23" s="10">
        <f t="shared" si="0"/>
        <v>14.270258741836784</v>
      </c>
    </row>
    <row r="24" spans="2:22">
      <c r="B24" s="2">
        <v>39692</v>
      </c>
      <c r="C24" s="5">
        <v>19.47</v>
      </c>
      <c r="D24" s="5">
        <v>7.23</v>
      </c>
      <c r="E24" s="5">
        <v>15.986945594077204</v>
      </c>
      <c r="F24" s="5">
        <v>3.08</v>
      </c>
      <c r="G24" s="5"/>
      <c r="H24" s="5">
        <v>2.3341147956604336</v>
      </c>
      <c r="I24" s="5">
        <v>30.438941922758097</v>
      </c>
      <c r="J24" s="5">
        <v>14.688182509107273</v>
      </c>
      <c r="K24" s="5">
        <v>7.5421670768004692</v>
      </c>
      <c r="L24" s="5"/>
      <c r="M24" s="5"/>
      <c r="N24" s="5"/>
      <c r="O24" s="5">
        <v>16.175533297273518</v>
      </c>
      <c r="P24" s="5">
        <v>29.291480252794333</v>
      </c>
      <c r="Q24" s="5">
        <v>12.625134963064133</v>
      </c>
      <c r="R24" s="5"/>
      <c r="U24" s="2">
        <f t="shared" si="1"/>
        <v>39692</v>
      </c>
      <c r="V24" s="10">
        <f t="shared" si="0"/>
        <v>14.442045491957771</v>
      </c>
    </row>
    <row r="25" spans="2:22">
      <c r="B25" s="2">
        <v>39783</v>
      </c>
      <c r="C25" s="5">
        <v>16.670000000000002</v>
      </c>
      <c r="D25" s="5">
        <v>6.49</v>
      </c>
      <c r="E25" s="5">
        <v>11.300419420822475</v>
      </c>
      <c r="F25" s="5">
        <v>2.88</v>
      </c>
      <c r="G25" s="5"/>
      <c r="H25" s="5">
        <v>1.6049005076817775</v>
      </c>
      <c r="I25" s="5">
        <v>23.213569166613357</v>
      </c>
      <c r="J25" s="5">
        <v>11.661300168117005</v>
      </c>
      <c r="K25" s="5">
        <v>7.1677366346231191</v>
      </c>
      <c r="L25" s="5"/>
      <c r="M25" s="5"/>
      <c r="N25" s="5"/>
      <c r="O25" s="5">
        <v>13.331661091163648</v>
      </c>
      <c r="P25" s="5">
        <v>22.155959975669195</v>
      </c>
      <c r="Q25" s="5">
        <v>10.334559236664335</v>
      </c>
      <c r="R25" s="5"/>
      <c r="U25" s="2">
        <f t="shared" si="1"/>
        <v>39783</v>
      </c>
      <c r="V25" s="10">
        <f t="shared" si="0"/>
        <v>11.528191472850448</v>
      </c>
    </row>
    <row r="26" spans="2:22">
      <c r="B26" s="2">
        <v>39873</v>
      </c>
      <c r="C26" s="5">
        <v>14.6</v>
      </c>
      <c r="D26" s="5">
        <v>6.16</v>
      </c>
      <c r="E26" s="5">
        <v>10.123146114426294</v>
      </c>
      <c r="F26" s="5">
        <v>2.6326649313200035</v>
      </c>
      <c r="G26" s="5"/>
      <c r="H26" s="5">
        <v>1.5844669578050494</v>
      </c>
      <c r="I26" s="5">
        <v>20.364762563276567</v>
      </c>
      <c r="J26" s="5">
        <v>10.540014952956062</v>
      </c>
      <c r="K26" s="5">
        <v>6.5662962070317059</v>
      </c>
      <c r="L26" s="5"/>
      <c r="M26" s="5"/>
      <c r="N26" s="5"/>
      <c r="O26" s="5">
        <v>13.619102430061126</v>
      </c>
      <c r="P26" s="5">
        <v>21.55496689021048</v>
      </c>
      <c r="Q26" s="5">
        <v>8.5433661261038427</v>
      </c>
      <c r="R26" s="5"/>
      <c r="U26" s="2">
        <f t="shared" si="1"/>
        <v>39873</v>
      </c>
      <c r="V26" s="10">
        <f t="shared" si="0"/>
        <v>10.571707924835557</v>
      </c>
    </row>
    <row r="27" spans="2:22">
      <c r="B27" s="2">
        <v>39965</v>
      </c>
      <c r="C27" s="5">
        <v>15.75</v>
      </c>
      <c r="D27" s="5">
        <v>6.09</v>
      </c>
      <c r="E27" s="5">
        <v>9.9842308737876753</v>
      </c>
      <c r="F27" s="5">
        <v>2.781795819465982</v>
      </c>
      <c r="G27" s="5"/>
      <c r="H27" s="5">
        <v>1.3792215345796999</v>
      </c>
      <c r="I27" s="5">
        <v>18.24848204422841</v>
      </c>
      <c r="J27" s="5">
        <v>9.9057887866463759</v>
      </c>
      <c r="K27" s="5">
        <v>6.6668038001697898</v>
      </c>
      <c r="L27" s="5"/>
      <c r="M27" s="5"/>
      <c r="N27" s="5"/>
      <c r="O27" s="5">
        <v>15.152573109750017</v>
      </c>
      <c r="P27" s="5">
        <v>19.555895018287231</v>
      </c>
      <c r="Q27" s="5">
        <v>8.8103615037293448</v>
      </c>
      <c r="R27" s="5"/>
      <c r="U27" s="2">
        <f t="shared" si="1"/>
        <v>39965</v>
      </c>
      <c r="V27" s="10">
        <f t="shared" si="0"/>
        <v>10.393195680967684</v>
      </c>
    </row>
    <row r="28" spans="2:22">
      <c r="B28" s="2">
        <v>40057</v>
      </c>
      <c r="C28" s="5">
        <v>16.43</v>
      </c>
      <c r="D28" s="5">
        <v>6.94</v>
      </c>
      <c r="E28" s="5">
        <v>11.654734627620432</v>
      </c>
      <c r="F28" s="5">
        <v>3.4093101216171608</v>
      </c>
      <c r="G28" s="5"/>
      <c r="H28" s="5">
        <v>1.0992077068140098</v>
      </c>
      <c r="I28" s="5">
        <v>17.918848574628818</v>
      </c>
      <c r="J28" s="5">
        <v>10.554290781779175</v>
      </c>
      <c r="K28" s="5">
        <v>7.7609650511301602</v>
      </c>
      <c r="L28" s="5"/>
      <c r="M28" s="5"/>
      <c r="N28" s="5"/>
      <c r="O28" s="5">
        <v>16.137894745828966</v>
      </c>
      <c r="P28" s="5">
        <v>22.144582504310719</v>
      </c>
      <c r="Q28" s="5">
        <v>9.1739524578424554</v>
      </c>
      <c r="R28" s="5"/>
      <c r="U28" s="2">
        <f t="shared" si="1"/>
        <v>40057</v>
      </c>
      <c r="V28" s="10">
        <f t="shared" si="0"/>
        <v>11.202162415597444</v>
      </c>
    </row>
    <row r="29" spans="2:22">
      <c r="B29" s="2">
        <v>40148</v>
      </c>
      <c r="C29" s="5">
        <v>18.559999999999999</v>
      </c>
      <c r="D29" s="5">
        <v>7.64</v>
      </c>
      <c r="E29" s="5">
        <v>13.416728096902025</v>
      </c>
      <c r="F29" s="5">
        <v>3.4989389844127672</v>
      </c>
      <c r="G29" s="5"/>
      <c r="H29" s="5">
        <v>1.1765967919363129</v>
      </c>
      <c r="I29" s="5">
        <v>16.966321202313068</v>
      </c>
      <c r="J29" s="5">
        <v>11.634524141738121</v>
      </c>
      <c r="K29" s="5">
        <v>8.8232350583841033</v>
      </c>
      <c r="L29" s="5"/>
      <c r="M29" s="5"/>
      <c r="N29" s="5"/>
      <c r="O29" s="5">
        <v>17.698037735928011</v>
      </c>
      <c r="P29" s="5">
        <v>19.847979029647863</v>
      </c>
      <c r="Q29" s="5">
        <v>8.5739224204969418</v>
      </c>
      <c r="R29" s="5"/>
      <c r="U29" s="2">
        <f t="shared" si="1"/>
        <v>40148</v>
      </c>
      <c r="V29" s="10">
        <f t="shared" si="0"/>
        <v>11.621480314705382</v>
      </c>
    </row>
    <row r="30" spans="2:22">
      <c r="B30" s="2">
        <v>40238</v>
      </c>
      <c r="C30" s="5">
        <v>22.33</v>
      </c>
      <c r="D30" s="5">
        <v>8.48</v>
      </c>
      <c r="E30" s="5">
        <v>17.400510719043659</v>
      </c>
      <c r="F30" s="5">
        <v>4.6112850517365951</v>
      </c>
      <c r="G30" s="5"/>
      <c r="H30" s="5">
        <v>0.98451840949222347</v>
      </c>
      <c r="I30" s="5">
        <v>14.966643386378241</v>
      </c>
      <c r="J30" s="5">
        <v>13.461892623373471</v>
      </c>
      <c r="K30" s="5">
        <v>10.150482938825059</v>
      </c>
      <c r="L30" s="5"/>
      <c r="M30" s="5"/>
      <c r="N30" s="5"/>
      <c r="O30" s="5">
        <v>19.542461819341117</v>
      </c>
      <c r="P30" s="5">
        <v>21.779073649123561</v>
      </c>
      <c r="Q30" s="5">
        <v>9.1341827027831997</v>
      </c>
      <c r="R30" s="5"/>
      <c r="U30" s="2">
        <f t="shared" si="1"/>
        <v>40238</v>
      </c>
      <c r="V30" s="10">
        <f t="shared" si="0"/>
        <v>12.985550118190647</v>
      </c>
    </row>
    <row r="31" spans="2:22">
      <c r="B31" s="2">
        <v>40330</v>
      </c>
      <c r="C31" s="5">
        <v>26.09</v>
      </c>
      <c r="D31" s="5">
        <v>9.64</v>
      </c>
      <c r="E31" s="5">
        <v>18.247130332357845</v>
      </c>
      <c r="F31" s="5">
        <v>5.0708330654321783</v>
      </c>
      <c r="G31" s="5"/>
      <c r="H31" s="5">
        <v>1.3338353153303388</v>
      </c>
      <c r="I31" s="5">
        <v>18.28256593132863</v>
      </c>
      <c r="J31" s="5">
        <v>14.047149015646667</v>
      </c>
      <c r="K31" s="5">
        <v>10.614748695763982</v>
      </c>
      <c r="L31" s="5"/>
      <c r="M31" s="5"/>
      <c r="N31" s="5"/>
      <c r="O31" s="5">
        <v>21.373783350038053</v>
      </c>
      <c r="P31" s="5">
        <v>19.801298038894668</v>
      </c>
      <c r="Q31" s="5">
        <v>10.956038208123466</v>
      </c>
      <c r="R31" s="5"/>
      <c r="U31" s="2">
        <f t="shared" si="1"/>
        <v>40330</v>
      </c>
      <c r="V31" s="10">
        <f t="shared" si="0"/>
        <v>14.132489268446893</v>
      </c>
    </row>
    <row r="32" spans="2:22">
      <c r="B32" s="2">
        <v>40422</v>
      </c>
      <c r="C32" s="5">
        <v>28.25</v>
      </c>
      <c r="D32" s="5">
        <v>10.39</v>
      </c>
      <c r="E32" s="5">
        <v>20.472751074077109</v>
      </c>
      <c r="F32" s="5">
        <v>6.88264927015293</v>
      </c>
      <c r="G32" s="5"/>
      <c r="H32" s="5">
        <v>1.6810142681871352</v>
      </c>
      <c r="I32" s="5">
        <v>28.604320184587841</v>
      </c>
      <c r="J32" s="5">
        <v>15.837332928122159</v>
      </c>
      <c r="K32" s="5">
        <v>11.474293451400817</v>
      </c>
      <c r="L32" s="5"/>
      <c r="M32" s="5"/>
      <c r="N32" s="5"/>
      <c r="O32" s="5">
        <v>24.820740349668601</v>
      </c>
      <c r="P32" s="5">
        <v>21.319609474216744</v>
      </c>
      <c r="Q32" s="5">
        <v>12.044671108985224</v>
      </c>
      <c r="R32" s="5"/>
      <c r="U32" s="2">
        <f t="shared" si="1"/>
        <v>40422</v>
      </c>
      <c r="V32" s="10">
        <f>AVERAGE(C32:S32)</f>
        <v>16.525216555399869</v>
      </c>
    </row>
    <row r="33" spans="2:22">
      <c r="B33" s="2">
        <v>40513</v>
      </c>
      <c r="C33" s="5">
        <v>30.53</v>
      </c>
      <c r="D33" s="5">
        <v>11.05</v>
      </c>
      <c r="E33" s="5">
        <v>21.582185628940973</v>
      </c>
      <c r="F33" s="5">
        <v>7.319280045086356</v>
      </c>
      <c r="G33" s="5"/>
      <c r="H33" s="5">
        <v>2.632631816838777</v>
      </c>
      <c r="I33" s="5">
        <v>39.464894731517226</v>
      </c>
      <c r="J33" s="5">
        <v>19.871563057015045</v>
      </c>
      <c r="K33" s="5">
        <v>11.373638837319691</v>
      </c>
      <c r="L33" s="5"/>
      <c r="M33" s="5"/>
      <c r="N33" s="5"/>
      <c r="O33" s="5">
        <v>25.303309778095208</v>
      </c>
      <c r="P33" s="5">
        <v>22.730929967950907</v>
      </c>
      <c r="Q33" s="5">
        <v>12.487726102825478</v>
      </c>
      <c r="R33" s="5"/>
      <c r="U33" s="2">
        <f t="shared" si="1"/>
        <v>40513</v>
      </c>
      <c r="V33" s="10">
        <f t="shared" ref="V33:V72" si="2">AVERAGE(C33:S33)</f>
        <v>18.576923633235428</v>
      </c>
    </row>
    <row r="34" spans="2:22">
      <c r="B34" s="2">
        <v>40603</v>
      </c>
      <c r="C34" s="5">
        <v>31.35</v>
      </c>
      <c r="D34" s="5">
        <v>11.37</v>
      </c>
      <c r="E34" s="5">
        <v>22.334169807191603</v>
      </c>
      <c r="F34" s="5">
        <v>8.489601239065129</v>
      </c>
      <c r="G34" s="5"/>
      <c r="H34" s="5">
        <v>2.8886869626079021</v>
      </c>
      <c r="I34" s="5">
        <v>39.484286235471934</v>
      </c>
      <c r="J34" s="5">
        <v>23.159841652455761</v>
      </c>
      <c r="K34" s="5">
        <v>11.375332252780433</v>
      </c>
      <c r="L34" s="5"/>
      <c r="M34" s="5"/>
      <c r="N34" s="5">
        <v>13.318501834003582</v>
      </c>
      <c r="O34" s="5">
        <v>26.222153036390459</v>
      </c>
      <c r="P34" s="5">
        <v>24.42105557800485</v>
      </c>
      <c r="Q34" s="5">
        <v>14.811450543971688</v>
      </c>
      <c r="R34" s="5">
        <v>22.820052427233701</v>
      </c>
      <c r="U34" s="2">
        <f t="shared" si="1"/>
        <v>40603</v>
      </c>
      <c r="V34" s="10">
        <f t="shared" si="2"/>
        <v>19.388087043782846</v>
      </c>
    </row>
    <row r="35" spans="2:22">
      <c r="B35" s="2">
        <v>40695</v>
      </c>
      <c r="C35" s="5">
        <v>34.01</v>
      </c>
      <c r="D35" s="5">
        <v>12.29</v>
      </c>
      <c r="E35" s="5">
        <v>24.998111959222573</v>
      </c>
      <c r="F35" s="5">
        <v>8.9104477728670908</v>
      </c>
      <c r="G35" s="5"/>
      <c r="H35" s="5">
        <v>3.0649626412013675</v>
      </c>
      <c r="I35" s="5">
        <v>39.558924721767148</v>
      </c>
      <c r="J35" s="5">
        <v>23.5720561403229</v>
      </c>
      <c r="K35" s="5">
        <v>11.11002748505185</v>
      </c>
      <c r="L35" s="5"/>
      <c r="M35" s="5"/>
      <c r="N35" s="5">
        <v>14.830507060003548</v>
      </c>
      <c r="O35" s="5">
        <v>28.977499559743023</v>
      </c>
      <c r="P35" s="5">
        <v>33.194532510828417</v>
      </c>
      <c r="Q35" s="5">
        <v>16.502815361725684</v>
      </c>
      <c r="R35" s="5">
        <v>26.903586464978773</v>
      </c>
      <c r="U35" s="2">
        <f t="shared" si="1"/>
        <v>40695</v>
      </c>
      <c r="V35" s="10">
        <f t="shared" si="2"/>
        <v>21.378728590593258</v>
      </c>
    </row>
    <row r="36" spans="2:22">
      <c r="B36" s="2">
        <v>40787</v>
      </c>
      <c r="C36" s="5">
        <v>31.31</v>
      </c>
      <c r="D36" s="5">
        <v>12.72</v>
      </c>
      <c r="E36" s="5">
        <v>25.055382593678051</v>
      </c>
      <c r="F36" s="5">
        <v>10.681704189673715</v>
      </c>
      <c r="G36" s="5"/>
      <c r="H36" s="5">
        <v>2.8164128474242442</v>
      </c>
      <c r="I36" s="5">
        <v>41.755059655767802</v>
      </c>
      <c r="J36" s="5">
        <v>24.447110570215806</v>
      </c>
      <c r="K36" s="5">
        <v>11.291295176410054</v>
      </c>
      <c r="L36" s="5"/>
      <c r="M36" s="5"/>
      <c r="N36" s="5">
        <v>14.660509800418465</v>
      </c>
      <c r="O36" s="5">
        <v>30.569533947160078</v>
      </c>
      <c r="P36" s="5">
        <v>37.093795977890082</v>
      </c>
      <c r="Q36" s="5">
        <v>15.763260077834298</v>
      </c>
      <c r="R36" s="5">
        <v>28.334260750379599</v>
      </c>
      <c r="U36" s="2">
        <f t="shared" si="1"/>
        <v>40787</v>
      </c>
      <c r="V36" s="10">
        <f t="shared" si="2"/>
        <v>22.038332737450165</v>
      </c>
    </row>
    <row r="37" spans="2:22">
      <c r="B37" s="2">
        <v>40878</v>
      </c>
      <c r="C37" s="5">
        <v>30.8</v>
      </c>
      <c r="D37" s="5">
        <v>12.9</v>
      </c>
      <c r="E37" s="5">
        <v>26.571678112976144</v>
      </c>
      <c r="F37" s="5">
        <v>11.505778511460321</v>
      </c>
      <c r="G37" s="5"/>
      <c r="H37" s="5">
        <v>3.0633986713846704</v>
      </c>
      <c r="I37" s="5">
        <v>41.83659131826365</v>
      </c>
      <c r="J37" s="5">
        <v>26.345822933078587</v>
      </c>
      <c r="K37" s="5">
        <v>11.347429659126172</v>
      </c>
      <c r="L37" s="5"/>
      <c r="M37" s="5"/>
      <c r="N37" s="5">
        <v>14.17192641544518</v>
      </c>
      <c r="O37" s="5">
        <v>29.988595452099052</v>
      </c>
      <c r="P37" s="5">
        <v>35.048819179920052</v>
      </c>
      <c r="Q37" s="5">
        <v>17.256968773372854</v>
      </c>
      <c r="R37" s="5">
        <v>28.608451368214823</v>
      </c>
      <c r="U37" s="2">
        <f t="shared" si="1"/>
        <v>40878</v>
      </c>
      <c r="V37" s="10">
        <f t="shared" si="2"/>
        <v>22.265035415026269</v>
      </c>
    </row>
    <row r="38" spans="2:22">
      <c r="B38" s="2">
        <v>40969</v>
      </c>
      <c r="C38" s="5">
        <v>29.55</v>
      </c>
      <c r="D38" s="5">
        <v>12.63</v>
      </c>
      <c r="E38" s="5">
        <v>27.277949379338907</v>
      </c>
      <c r="F38" s="5">
        <v>12.312422895064955</v>
      </c>
      <c r="G38" s="5"/>
      <c r="H38" s="5">
        <v>3.3582515830157451</v>
      </c>
      <c r="I38" s="5">
        <v>48.265114521482111</v>
      </c>
      <c r="J38" s="5">
        <v>29.30405645856969</v>
      </c>
      <c r="K38" s="5">
        <v>12.121640575005161</v>
      </c>
      <c r="L38" s="5">
        <v>5.6641271944352436</v>
      </c>
      <c r="M38" s="5"/>
      <c r="N38" s="5">
        <v>12.92674593068441</v>
      </c>
      <c r="O38" s="5">
        <v>30.543196031274153</v>
      </c>
      <c r="P38" s="5">
        <v>35.47416439265541</v>
      </c>
      <c r="Q38" s="5">
        <v>17.104142389509413</v>
      </c>
      <c r="R38" s="5">
        <v>29.24</v>
      </c>
      <c r="U38" s="2">
        <f t="shared" si="1"/>
        <v>40969</v>
      </c>
      <c r="V38" s="10">
        <f t="shared" si="2"/>
        <v>21.84084366793109</v>
      </c>
    </row>
    <row r="39" spans="2:22">
      <c r="B39" s="2">
        <v>41061</v>
      </c>
      <c r="C39" s="5">
        <v>28.37</v>
      </c>
      <c r="D39" s="5">
        <v>11.33</v>
      </c>
      <c r="E39" s="5">
        <v>27.128690313451809</v>
      </c>
      <c r="F39" s="5">
        <v>13.577108491899834</v>
      </c>
      <c r="G39" s="5"/>
      <c r="H39" s="5">
        <v>3.1924695929105065</v>
      </c>
      <c r="I39" s="5">
        <v>51.625124278819989</v>
      </c>
      <c r="J39" s="5">
        <v>30.013505074947613</v>
      </c>
      <c r="K39" s="5">
        <v>12.243954661510514</v>
      </c>
      <c r="L39" s="5">
        <v>6.5231362467866321</v>
      </c>
      <c r="M39" s="5"/>
      <c r="N39" s="5">
        <v>12.79277183425266</v>
      </c>
      <c r="O39" s="5">
        <v>32.369387636581294</v>
      </c>
      <c r="P39" s="5">
        <v>36.09644466132098</v>
      </c>
      <c r="Q39" s="5">
        <v>18.321325440082141</v>
      </c>
      <c r="R39" s="5">
        <v>31.990000000000002</v>
      </c>
      <c r="U39" s="2">
        <f t="shared" si="1"/>
        <v>41061</v>
      </c>
      <c r="V39" s="10">
        <f t="shared" si="2"/>
        <v>22.540994159468855</v>
      </c>
    </row>
    <row r="40" spans="2:22">
      <c r="B40" s="2">
        <v>41153</v>
      </c>
      <c r="C40" s="5">
        <v>29.65</v>
      </c>
      <c r="D40" s="5">
        <v>11.67</v>
      </c>
      <c r="E40" s="5">
        <v>28.593696583698225</v>
      </c>
      <c r="F40" s="5">
        <v>15.567483599421058</v>
      </c>
      <c r="G40" s="5"/>
      <c r="H40" s="5">
        <v>3.1050240644232816</v>
      </c>
      <c r="I40" s="5">
        <v>51.499296488895823</v>
      </c>
      <c r="J40" s="5">
        <v>32.472183769237063</v>
      </c>
      <c r="K40" s="5">
        <v>13.418217595094541</v>
      </c>
      <c r="L40" s="5">
        <v>12.536443148688047</v>
      </c>
      <c r="M40" s="5"/>
      <c r="N40" s="5">
        <v>12.77686883709845</v>
      </c>
      <c r="O40" s="5">
        <v>34.522413242317889</v>
      </c>
      <c r="P40" s="5">
        <v>39.425567116068329</v>
      </c>
      <c r="Q40" s="5">
        <v>21.546557166782002</v>
      </c>
      <c r="R40" s="5">
        <v>33.31</v>
      </c>
      <c r="U40" s="2">
        <f t="shared" si="1"/>
        <v>41153</v>
      </c>
      <c r="V40" s="10">
        <f t="shared" si="2"/>
        <v>24.292410829408908</v>
      </c>
    </row>
    <row r="41" spans="2:22">
      <c r="B41" s="2">
        <v>41244</v>
      </c>
      <c r="C41" s="5">
        <v>32.979999999999997</v>
      </c>
      <c r="D41" s="5">
        <v>10.91</v>
      </c>
      <c r="E41" s="5">
        <v>29.78313496973924</v>
      </c>
      <c r="F41" s="5">
        <v>16.397691569930881</v>
      </c>
      <c r="G41" s="5"/>
      <c r="H41" s="5">
        <v>3.6468033781371214</v>
      </c>
      <c r="I41" s="5">
        <v>53.222265703295761</v>
      </c>
      <c r="J41" s="5">
        <v>36.527468528920807</v>
      </c>
      <c r="K41" s="5">
        <v>13.721238701482083</v>
      </c>
      <c r="L41" s="5">
        <v>19.866545344252351</v>
      </c>
      <c r="M41" s="5">
        <v>14.2</v>
      </c>
      <c r="N41" s="5">
        <v>12.215676084031044</v>
      </c>
      <c r="O41" s="5">
        <v>35.705109695576333</v>
      </c>
      <c r="P41" s="5">
        <v>40.375055145811764</v>
      </c>
      <c r="Q41" s="5">
        <v>23.210521126202597</v>
      </c>
      <c r="R41" s="5">
        <v>35.880000000000003</v>
      </c>
      <c r="U41" s="2">
        <f t="shared" si="1"/>
        <v>41244</v>
      </c>
      <c r="V41" s="10">
        <f t="shared" si="2"/>
        <v>25.242767349825328</v>
      </c>
    </row>
    <row r="42" spans="2:22">
      <c r="B42" s="2">
        <v>41334</v>
      </c>
      <c r="C42" s="5">
        <v>32.590000000000003</v>
      </c>
      <c r="D42" s="5">
        <v>10.96</v>
      </c>
      <c r="E42" s="5">
        <v>31.055626201579468</v>
      </c>
      <c r="F42" s="5">
        <v>17.635671489013898</v>
      </c>
      <c r="G42" s="5"/>
      <c r="H42" s="5">
        <v>4.1241451448624593</v>
      </c>
      <c r="I42" s="5">
        <v>55.653432220459479</v>
      </c>
      <c r="J42" s="5">
        <v>37.12391804825409</v>
      </c>
      <c r="K42" s="5">
        <v>14.759357909540983</v>
      </c>
      <c r="L42" s="5">
        <v>25.07846829880728</v>
      </c>
      <c r="M42" s="5">
        <v>20.985038813421546</v>
      </c>
      <c r="N42" s="5">
        <v>13.255297631418387</v>
      </c>
      <c r="O42" s="5">
        <v>36.601744966884198</v>
      </c>
      <c r="P42" s="5">
        <v>37.997643625895726</v>
      </c>
      <c r="Q42" s="5">
        <v>24.187674235202401</v>
      </c>
      <c r="R42" s="5">
        <v>38.013154421057976</v>
      </c>
      <c r="U42" s="2">
        <f t="shared" si="1"/>
        <v>41334</v>
      </c>
      <c r="V42" s="10">
        <f t="shared" si="2"/>
        <v>26.668078200426528</v>
      </c>
    </row>
    <row r="43" spans="2:22">
      <c r="B43" s="2">
        <v>41426</v>
      </c>
      <c r="C43" s="5">
        <v>31.85</v>
      </c>
      <c r="D43" s="5">
        <v>11.2</v>
      </c>
      <c r="E43" s="5">
        <v>30.51682719062973</v>
      </c>
      <c r="F43" s="5">
        <v>17.900702283271791</v>
      </c>
      <c r="G43" s="5">
        <v>3.366468050095015</v>
      </c>
      <c r="H43" s="5">
        <v>5.0632979402361578</v>
      </c>
      <c r="I43" s="5">
        <v>55.801451362658341</v>
      </c>
      <c r="J43" s="5">
        <v>36.078244047348562</v>
      </c>
      <c r="K43" s="5">
        <v>14.524053823705147</v>
      </c>
      <c r="L43" s="5">
        <v>24.345238095238095</v>
      </c>
      <c r="M43" s="5">
        <v>22.376693859439531</v>
      </c>
      <c r="N43" s="5">
        <v>13.350273439240411</v>
      </c>
      <c r="O43" s="5">
        <v>35.153231521526891</v>
      </c>
      <c r="P43" s="5">
        <v>38.338109306455031</v>
      </c>
      <c r="Q43" s="5">
        <v>24.493790417310144</v>
      </c>
      <c r="R43" s="5">
        <v>36.69869936377458</v>
      </c>
      <c r="U43" s="2">
        <f t="shared" si="1"/>
        <v>41426</v>
      </c>
      <c r="V43" s="10">
        <f t="shared" si="2"/>
        <v>25.066067543808089</v>
      </c>
    </row>
    <row r="44" spans="2:22">
      <c r="B44" s="2">
        <v>41518</v>
      </c>
      <c r="C44" s="5">
        <v>31.2</v>
      </c>
      <c r="D44" s="5">
        <v>10.96</v>
      </c>
      <c r="E44" s="5">
        <v>27.737187514004564</v>
      </c>
      <c r="F44" s="5">
        <v>17.450782933433835</v>
      </c>
      <c r="G44" s="5">
        <v>1.8299826094894949</v>
      </c>
      <c r="H44" s="5">
        <v>5.9831249274010112</v>
      </c>
      <c r="I44" s="5">
        <v>56.15520229328903</v>
      </c>
      <c r="J44" s="5">
        <v>36.102505678666432</v>
      </c>
      <c r="K44" s="5">
        <v>17.220989394235843</v>
      </c>
      <c r="L44" s="5">
        <v>24.985623921794133</v>
      </c>
      <c r="M44" s="5">
        <v>22.299982503936615</v>
      </c>
      <c r="N44" s="5">
        <v>13.057915258672837</v>
      </c>
      <c r="O44" s="5">
        <v>34.707065662645284</v>
      </c>
      <c r="P44" s="5">
        <v>35.968506065933845</v>
      </c>
      <c r="Q44" s="5">
        <v>23.312727530735504</v>
      </c>
      <c r="R44" s="5">
        <v>37.4</v>
      </c>
      <c r="U44" s="2">
        <f t="shared" si="1"/>
        <v>41518</v>
      </c>
      <c r="V44" s="10">
        <f t="shared" si="2"/>
        <v>24.773224768389902</v>
      </c>
    </row>
    <row r="45" spans="2:22">
      <c r="B45" s="2">
        <v>41609</v>
      </c>
      <c r="C45" s="5">
        <v>32.54</v>
      </c>
      <c r="D45" s="5">
        <v>10.72</v>
      </c>
      <c r="E45" s="5">
        <v>28.836092462229651</v>
      </c>
      <c r="F45" s="5">
        <v>17.8363258893839</v>
      </c>
      <c r="G45" s="5">
        <v>1.6872196395307153</v>
      </c>
      <c r="H45" s="5">
        <v>6.4959880045553673</v>
      </c>
      <c r="I45" s="5">
        <v>51.320253941228621</v>
      </c>
      <c r="J45" s="5">
        <v>36.871409438480626</v>
      </c>
      <c r="K45" s="5">
        <v>16.101622676282744</v>
      </c>
      <c r="L45" s="5">
        <v>23.935742971887549</v>
      </c>
      <c r="M45" s="5">
        <v>20.154977111843667</v>
      </c>
      <c r="N45" s="5">
        <v>14.997789266625226</v>
      </c>
      <c r="O45" s="5">
        <v>33.63147593628949</v>
      </c>
      <c r="P45" s="5">
        <v>36.326552566479307</v>
      </c>
      <c r="Q45" s="5">
        <v>21.52408767164119</v>
      </c>
      <c r="R45" s="5">
        <v>36.391866348892563</v>
      </c>
      <c r="U45" s="2">
        <f t="shared" si="1"/>
        <v>41609</v>
      </c>
      <c r="V45" s="10">
        <f t="shared" si="2"/>
        <v>24.335712745334416</v>
      </c>
    </row>
    <row r="46" spans="2:22">
      <c r="B46" s="2">
        <v>41699</v>
      </c>
      <c r="C46" s="5">
        <v>33.64</v>
      </c>
      <c r="D46" s="5">
        <v>10.53</v>
      </c>
      <c r="E46" s="5">
        <v>28.260589166561452</v>
      </c>
      <c r="F46" s="5">
        <v>16.432819828847521</v>
      </c>
      <c r="G46" s="5">
        <v>2.4107768483457459</v>
      </c>
      <c r="H46" s="5">
        <v>7.8826495381063779</v>
      </c>
      <c r="I46" s="5">
        <v>48.174578940784933</v>
      </c>
      <c r="J46" s="5">
        <v>36.397339782766721</v>
      </c>
      <c r="K46" s="5">
        <v>18.149222660951114</v>
      </c>
      <c r="L46" s="5">
        <v>22.427077600440285</v>
      </c>
      <c r="M46" s="5">
        <v>17.309533468559838</v>
      </c>
      <c r="N46" s="5">
        <v>14.974431008283176</v>
      </c>
      <c r="O46" s="5">
        <v>40.213579944197221</v>
      </c>
      <c r="P46" s="5">
        <v>32.192135917611289</v>
      </c>
      <c r="Q46" s="5">
        <v>19.54885692732454</v>
      </c>
      <c r="R46" s="5">
        <v>36.129362561442981</v>
      </c>
      <c r="U46" s="2">
        <f t="shared" si="1"/>
        <v>41699</v>
      </c>
      <c r="V46" s="10">
        <f t="shared" si="2"/>
        <v>24.042059637138951</v>
      </c>
    </row>
    <row r="47" spans="2:22">
      <c r="B47" s="2">
        <v>41791</v>
      </c>
      <c r="C47" s="5">
        <v>35.659999999999997</v>
      </c>
      <c r="D47" s="5">
        <v>10.64</v>
      </c>
      <c r="E47" s="5">
        <v>29.760448945750344</v>
      </c>
      <c r="F47" s="5">
        <v>16.090196918686011</v>
      </c>
      <c r="G47" s="5">
        <v>2.8919197209838154</v>
      </c>
      <c r="H47" s="5">
        <v>10.423699783404638</v>
      </c>
      <c r="I47" s="5">
        <v>45.634835253025834</v>
      </c>
      <c r="J47" s="5">
        <v>36.924061018472329</v>
      </c>
      <c r="K47" s="5">
        <v>18.168640089858219</v>
      </c>
      <c r="L47" s="5">
        <v>25.554353704705246</v>
      </c>
      <c r="M47" s="5">
        <v>21.304421386230132</v>
      </c>
      <c r="N47" s="5">
        <v>14.162292478050059</v>
      </c>
      <c r="O47" s="5">
        <v>41.890134741382781</v>
      </c>
      <c r="P47" s="5">
        <v>33.088405375591663</v>
      </c>
      <c r="Q47" s="5">
        <v>21.719399982544509</v>
      </c>
      <c r="R47" s="5">
        <v>38.003439482274388</v>
      </c>
      <c r="S47" s="5">
        <v>1.6662648359923125</v>
      </c>
      <c r="U47" s="2">
        <f t="shared" si="1"/>
        <v>41791</v>
      </c>
      <c r="V47" s="10">
        <f t="shared" si="2"/>
        <v>23.740147865703076</v>
      </c>
    </row>
    <row r="48" spans="2:22">
      <c r="B48" s="2">
        <v>41883</v>
      </c>
      <c r="C48" s="5">
        <v>37.299999999999997</v>
      </c>
      <c r="D48" s="5">
        <v>10.54</v>
      </c>
      <c r="E48" s="5">
        <v>29.536663444024779</v>
      </c>
      <c r="F48" s="5">
        <v>18.106830454294208</v>
      </c>
      <c r="G48" s="5">
        <v>3.7011499737557858</v>
      </c>
      <c r="H48" s="5">
        <v>13.737163088469343</v>
      </c>
      <c r="I48" s="5">
        <v>44.785502176528162</v>
      </c>
      <c r="J48" s="5">
        <v>36.466763094431904</v>
      </c>
      <c r="K48" s="5">
        <v>19.320990897120037</v>
      </c>
      <c r="L48" s="5">
        <v>24.27683157610165</v>
      </c>
      <c r="M48" s="5">
        <v>19.532578646893782</v>
      </c>
      <c r="N48" s="5">
        <v>14.499014418739796</v>
      </c>
      <c r="O48" s="5">
        <v>41.090411949308759</v>
      </c>
      <c r="P48" s="5">
        <v>32.686197535268313</v>
      </c>
      <c r="Q48" s="5">
        <v>20.299463274834977</v>
      </c>
      <c r="R48" s="5">
        <v>37.4</v>
      </c>
      <c r="S48" s="5">
        <v>1.9157732641522707</v>
      </c>
      <c r="U48" s="2">
        <f t="shared" si="1"/>
        <v>41883</v>
      </c>
      <c r="V48" s="10">
        <f t="shared" si="2"/>
        <v>23.835019634936693</v>
      </c>
    </row>
    <row r="49" spans="2:22">
      <c r="B49" s="2">
        <v>41974</v>
      </c>
      <c r="C49" s="5">
        <v>38.130000000000003</v>
      </c>
      <c r="D49" s="5">
        <v>10.81</v>
      </c>
      <c r="E49" s="5">
        <v>27.917264484479766</v>
      </c>
      <c r="F49" s="5">
        <v>18.626840477532529</v>
      </c>
      <c r="G49" s="5">
        <v>3.9094598848771032</v>
      </c>
      <c r="H49" s="5">
        <v>15.364415209104633</v>
      </c>
      <c r="I49" s="5">
        <v>43.551241239821984</v>
      </c>
      <c r="J49" s="5">
        <v>37.994527855018383</v>
      </c>
      <c r="K49" s="5">
        <v>18.637135914334944</v>
      </c>
      <c r="L49" s="5">
        <v>18.687406776049436</v>
      </c>
      <c r="M49" s="5">
        <v>19.805010815806313</v>
      </c>
      <c r="N49" s="5">
        <v>15.875776649309687</v>
      </c>
      <c r="O49" s="5">
        <v>39.847402448467975</v>
      </c>
      <c r="P49" s="5">
        <v>34.064439188435124</v>
      </c>
      <c r="Q49" s="5">
        <v>21.809123604997271</v>
      </c>
      <c r="R49" s="5">
        <v>36.00817031024976</v>
      </c>
      <c r="S49" s="5">
        <v>1.997251165498646</v>
      </c>
      <c r="U49" s="2">
        <f t="shared" si="1"/>
        <v>41974</v>
      </c>
      <c r="V49" s="10">
        <f t="shared" si="2"/>
        <v>23.707968589646093</v>
      </c>
    </row>
    <row r="50" spans="2:22">
      <c r="B50" s="2">
        <v>42064</v>
      </c>
      <c r="C50" s="5">
        <v>38.61</v>
      </c>
      <c r="D50" s="5">
        <v>10.81</v>
      </c>
      <c r="E50" s="5">
        <v>28.865992122806873</v>
      </c>
      <c r="F50" s="5">
        <v>17.743267919152142</v>
      </c>
      <c r="G50" s="5">
        <v>3.8676626360561359</v>
      </c>
      <c r="H50" s="5">
        <v>16.113918280516987</v>
      </c>
      <c r="I50" s="5">
        <v>46.151216288099889</v>
      </c>
      <c r="J50" s="5">
        <v>36.518865695666733</v>
      </c>
      <c r="K50" s="5">
        <v>20.272311795490896</v>
      </c>
      <c r="L50" s="5">
        <v>18.123667377398721</v>
      </c>
      <c r="M50" s="5">
        <v>18.109213226846066</v>
      </c>
      <c r="N50" s="5">
        <v>17.111328570972969</v>
      </c>
      <c r="O50" s="5">
        <v>39.732080133844946</v>
      </c>
      <c r="P50" s="5">
        <v>33.1421925158226</v>
      </c>
      <c r="Q50" s="5">
        <v>20.558320399181433</v>
      </c>
      <c r="R50" s="5">
        <v>35.032049848854726</v>
      </c>
      <c r="S50" s="5">
        <v>2.1517950334925473</v>
      </c>
      <c r="U50" s="2">
        <f t="shared" si="1"/>
        <v>42064</v>
      </c>
      <c r="V50" s="10">
        <f t="shared" si="2"/>
        <v>23.700816579070803</v>
      </c>
    </row>
    <row r="51" spans="2:22">
      <c r="B51" s="2">
        <v>42156</v>
      </c>
      <c r="C51" s="5">
        <v>39.630000000000003</v>
      </c>
      <c r="D51" s="5">
        <v>10.7</v>
      </c>
      <c r="E51" s="5">
        <v>30.77271890146352</v>
      </c>
      <c r="F51" s="5">
        <v>16.746617365461187</v>
      </c>
      <c r="G51" s="5">
        <v>3.7747475250306937</v>
      </c>
      <c r="H51" s="5">
        <v>15.538103624689912</v>
      </c>
      <c r="I51" s="5">
        <v>50.546874386288856</v>
      </c>
      <c r="J51" s="5">
        <v>36.317363115672634</v>
      </c>
      <c r="K51" s="5">
        <v>20.043290746501409</v>
      </c>
      <c r="L51" s="5">
        <v>20.256039644848233</v>
      </c>
      <c r="M51" s="5">
        <v>17.333099804419536</v>
      </c>
      <c r="N51" s="5">
        <v>17.385520699212737</v>
      </c>
      <c r="O51" s="5">
        <v>39.323282912650647</v>
      </c>
      <c r="P51" s="5">
        <v>29.071468624783531</v>
      </c>
      <c r="Q51" s="5">
        <v>19.168062822458335</v>
      </c>
      <c r="R51" s="5">
        <v>34.339999999999996</v>
      </c>
      <c r="S51" s="5">
        <v>1.9397805110529693</v>
      </c>
      <c r="U51" s="2">
        <f t="shared" si="1"/>
        <v>42156</v>
      </c>
      <c r="V51" s="10">
        <f t="shared" si="2"/>
        <v>23.699233569678483</v>
      </c>
    </row>
    <row r="52" spans="2:22">
      <c r="B52" s="2">
        <v>42248</v>
      </c>
      <c r="C52" s="5">
        <v>37.590000000000003</v>
      </c>
      <c r="D52" s="5">
        <v>9.93</v>
      </c>
      <c r="E52" s="5">
        <v>28.82347189321716</v>
      </c>
      <c r="F52" s="5">
        <v>15.687281979817422</v>
      </c>
      <c r="G52" s="5">
        <v>3.6587498345004468</v>
      </c>
      <c r="H52" s="5">
        <v>16.582161426371727</v>
      </c>
      <c r="I52" s="5">
        <v>51.407898769351078</v>
      </c>
      <c r="J52" s="5">
        <v>36.189991135474685</v>
      </c>
      <c r="K52" s="5">
        <v>18.849696253690077</v>
      </c>
      <c r="L52" s="5">
        <v>20.594347464671653</v>
      </c>
      <c r="M52" s="5">
        <v>18.056016888990616</v>
      </c>
      <c r="N52" s="5">
        <v>18.843809422995403</v>
      </c>
      <c r="O52" s="5">
        <v>39.003064064312547</v>
      </c>
      <c r="P52" s="5">
        <v>27.047970610115762</v>
      </c>
      <c r="Q52" s="5">
        <v>18.20344577335743</v>
      </c>
      <c r="R52" s="5">
        <v>33.69</v>
      </c>
      <c r="S52" s="5">
        <v>1.6739153670303233</v>
      </c>
      <c r="U52" s="2">
        <f t="shared" si="1"/>
        <v>42248</v>
      </c>
      <c r="V52" s="10">
        <f t="shared" si="2"/>
        <v>23.284224757876249</v>
      </c>
    </row>
    <row r="53" spans="2:22">
      <c r="B53" s="2">
        <v>42339</v>
      </c>
      <c r="C53" s="5">
        <v>38.21</v>
      </c>
      <c r="D53" s="5">
        <v>10.050000000000001</v>
      </c>
      <c r="E53" s="5">
        <v>30.06324241750432</v>
      </c>
      <c r="F53" s="5">
        <v>14.86755974297807</v>
      </c>
      <c r="G53" s="5">
        <v>3.7704597663349499</v>
      </c>
      <c r="H53" s="5">
        <v>18.297196548810337</v>
      </c>
      <c r="I53" s="5">
        <v>49.886443732870219</v>
      </c>
      <c r="J53" s="5">
        <v>35.790752103454267</v>
      </c>
      <c r="K53" s="5">
        <v>18.785096228697533</v>
      </c>
      <c r="L53" s="5">
        <v>21.458625525946704</v>
      </c>
      <c r="M53" s="5">
        <v>17.384972508858361</v>
      </c>
      <c r="N53" s="5">
        <v>21.274294138798222</v>
      </c>
      <c r="O53" s="5">
        <v>39.480873211984722</v>
      </c>
      <c r="P53" s="5">
        <v>25.610812115344221</v>
      </c>
      <c r="Q53" s="5">
        <v>17.357423922314144</v>
      </c>
      <c r="R53" s="5">
        <v>32.405052172338515</v>
      </c>
      <c r="S53" s="5">
        <v>1.5635332863336711</v>
      </c>
      <c r="U53" s="2">
        <f t="shared" si="1"/>
        <v>42339</v>
      </c>
      <c r="V53" s="10">
        <f t="shared" si="2"/>
        <v>23.309196318974603</v>
      </c>
    </row>
    <row r="54" spans="2:22">
      <c r="B54" s="2">
        <v>42430</v>
      </c>
      <c r="C54" s="5">
        <v>38.479999999999997</v>
      </c>
      <c r="D54" s="5">
        <v>9.74</v>
      </c>
      <c r="E54" s="5">
        <v>31.278436664858315</v>
      </c>
      <c r="F54" s="5">
        <v>13.895058358895465</v>
      </c>
      <c r="G54" s="5">
        <v>3.8566438666363765</v>
      </c>
      <c r="H54" s="5">
        <v>18.032711201954225</v>
      </c>
      <c r="I54" s="5">
        <v>48.333948303194035</v>
      </c>
      <c r="J54" s="5">
        <v>34.551109020587248</v>
      </c>
      <c r="K54" s="5">
        <v>16.732560669811502</v>
      </c>
      <c r="L54" s="5">
        <v>22.258942457231726</v>
      </c>
      <c r="M54" s="5">
        <v>18.32143081702262</v>
      </c>
      <c r="N54" s="5">
        <v>24.684449907953123</v>
      </c>
      <c r="O54" s="5">
        <v>34.296941865508032</v>
      </c>
      <c r="P54" s="5">
        <v>22.781677051317761</v>
      </c>
      <c r="Q54" s="5">
        <v>18.172717884115972</v>
      </c>
      <c r="R54" s="5">
        <v>34.106361571137747</v>
      </c>
      <c r="S54" s="5">
        <v>1.6761127890401617</v>
      </c>
      <c r="U54" s="2">
        <f t="shared" si="1"/>
        <v>42430</v>
      </c>
      <c r="V54" s="10">
        <f t="shared" si="2"/>
        <v>23.011711907603786</v>
      </c>
    </row>
    <row r="55" spans="2:22">
      <c r="B55" s="2">
        <v>42522</v>
      </c>
      <c r="C55" s="5">
        <v>39.1</v>
      </c>
      <c r="D55" s="5">
        <v>9.7100000000000009</v>
      </c>
      <c r="E55" s="5">
        <v>32.75195403597457</v>
      </c>
      <c r="F55" s="5">
        <v>14.433140968058256</v>
      </c>
      <c r="G55" s="5">
        <v>3.8502468855187693</v>
      </c>
      <c r="H55" s="5">
        <v>20.356558181412616</v>
      </c>
      <c r="I55" s="5">
        <v>47.081172024734315</v>
      </c>
      <c r="J55" s="5">
        <v>33.701006782095973</v>
      </c>
      <c r="K55" s="5">
        <v>16.407023577542311</v>
      </c>
      <c r="L55" s="5">
        <v>25.418941818866504</v>
      </c>
      <c r="M55" s="5">
        <v>17.668730746491583</v>
      </c>
      <c r="N55" s="5">
        <v>26.121406197883719</v>
      </c>
      <c r="O55" s="5">
        <v>34.403838973304616</v>
      </c>
      <c r="P55" s="5">
        <v>21.84512477282621</v>
      </c>
      <c r="Q55" s="5">
        <v>18.491936800139271</v>
      </c>
      <c r="R55" s="5">
        <v>35.299999999999997</v>
      </c>
      <c r="S55" s="5">
        <v>1.6004296882389726</v>
      </c>
      <c r="U55" s="2">
        <f t="shared" si="1"/>
        <v>42522</v>
      </c>
      <c r="V55" s="10">
        <f t="shared" si="2"/>
        <v>23.425971261946337</v>
      </c>
    </row>
    <row r="56" spans="2:22">
      <c r="B56" s="2">
        <v>42614</v>
      </c>
      <c r="C56" s="5">
        <v>39.159999999999997</v>
      </c>
      <c r="D56" s="5">
        <v>10.18</v>
      </c>
      <c r="E56" s="5">
        <v>33.979045804340643</v>
      </c>
      <c r="F56" s="5">
        <v>14.828131578049087</v>
      </c>
      <c r="G56" s="5">
        <v>4.0585394008489351</v>
      </c>
      <c r="H56" s="5">
        <v>23.241728844550664</v>
      </c>
      <c r="I56" s="5">
        <v>43.67246754564853</v>
      </c>
      <c r="J56" s="5">
        <v>34.369160506350916</v>
      </c>
      <c r="K56" s="5">
        <v>14.974109986356092</v>
      </c>
      <c r="L56" s="5">
        <v>26.966082743197912</v>
      </c>
      <c r="M56" s="5">
        <v>18.826204229514541</v>
      </c>
      <c r="N56" s="5">
        <v>28.358036809409057</v>
      </c>
      <c r="O56" s="5">
        <v>34.528124186398237</v>
      </c>
      <c r="P56" s="5">
        <v>22.256306255549919</v>
      </c>
      <c r="Q56" s="5">
        <v>19.531381006096872</v>
      </c>
      <c r="R56" s="5">
        <v>38.178820787227188</v>
      </c>
      <c r="S56" s="5">
        <v>1.7626394477630869</v>
      </c>
      <c r="U56" s="2">
        <f t="shared" si="1"/>
        <v>42614</v>
      </c>
      <c r="V56" s="10">
        <f t="shared" si="2"/>
        <v>24.051222301841278</v>
      </c>
    </row>
    <row r="57" spans="2:22">
      <c r="B57" s="2">
        <v>42705</v>
      </c>
      <c r="C57" s="5">
        <v>37.549999999999997</v>
      </c>
      <c r="D57" s="5">
        <v>10.47</v>
      </c>
      <c r="E57" s="5">
        <v>30.672252707984406</v>
      </c>
      <c r="F57" s="5">
        <v>14.12613524258099</v>
      </c>
      <c r="G57" s="5">
        <v>3.2000842102808216</v>
      </c>
      <c r="H57" s="5">
        <v>24.978462077841215</v>
      </c>
      <c r="I57" s="5">
        <v>42.77756281912847</v>
      </c>
      <c r="J57" s="5">
        <v>35.642225046065434</v>
      </c>
      <c r="K57" s="5">
        <v>14.325857765201992</v>
      </c>
      <c r="L57" s="5">
        <v>26.930587608734246</v>
      </c>
      <c r="M57" s="5">
        <v>17.820920021886216</v>
      </c>
      <c r="N57" s="5">
        <v>31.557426806363654</v>
      </c>
      <c r="O57" s="5">
        <v>32.751204049032275</v>
      </c>
      <c r="P57" s="5">
        <v>20.400253332313195</v>
      </c>
      <c r="Q57" s="5">
        <v>17.308254389475231</v>
      </c>
      <c r="R57" s="5">
        <v>36.043105984899384</v>
      </c>
      <c r="S57" s="5">
        <v>1.8305379930399743</v>
      </c>
      <c r="U57" s="2">
        <f t="shared" si="1"/>
        <v>42705</v>
      </c>
      <c r="V57" s="10">
        <f t="shared" si="2"/>
        <v>23.434404120872202</v>
      </c>
    </row>
    <row r="58" spans="2:22">
      <c r="B58" s="2">
        <v>42795</v>
      </c>
      <c r="C58" s="5">
        <v>38.24</v>
      </c>
      <c r="D58" s="5">
        <v>10.79</v>
      </c>
      <c r="E58" s="5">
        <v>24.4265489604416</v>
      </c>
      <c r="F58" s="5">
        <v>14.977370117119124</v>
      </c>
      <c r="G58" s="5">
        <v>3.6110504951947826</v>
      </c>
      <c r="H58" s="5">
        <v>25.262878072393459</v>
      </c>
      <c r="I58" s="5">
        <v>45.372055413620686</v>
      </c>
      <c r="J58" s="5">
        <v>35.266768488498194</v>
      </c>
      <c r="K58" s="5">
        <v>13.255016314261489</v>
      </c>
      <c r="L58" s="5">
        <v>30.083333333333332</v>
      </c>
      <c r="M58" s="5">
        <v>18.28984384507153</v>
      </c>
      <c r="N58" s="5">
        <v>47.262759844202293</v>
      </c>
      <c r="O58" s="5">
        <v>33.195424944593633</v>
      </c>
      <c r="P58" s="5">
        <v>19.032544659458821</v>
      </c>
      <c r="Q58" s="5">
        <v>16.899667054025922</v>
      </c>
      <c r="R58" s="5">
        <v>38.33</v>
      </c>
      <c r="S58" s="5">
        <v>1.7884570935059094</v>
      </c>
      <c r="U58" s="2">
        <f t="shared" si="1"/>
        <v>42795</v>
      </c>
      <c r="V58" s="10">
        <f t="shared" si="2"/>
        <v>24.475512860924752</v>
      </c>
    </row>
    <row r="59" spans="2:22">
      <c r="B59" s="2">
        <v>42887</v>
      </c>
      <c r="C59" s="5">
        <v>39.47</v>
      </c>
      <c r="D59" s="5">
        <v>10.92</v>
      </c>
      <c r="E59" s="5">
        <v>25.824608588840569</v>
      </c>
      <c r="F59" s="5">
        <v>16.278590209286016</v>
      </c>
      <c r="G59" s="5">
        <v>4.3855999524977793</v>
      </c>
      <c r="H59" s="5">
        <v>25.91718744049107</v>
      </c>
      <c r="I59" s="5">
        <v>47.593222002025371</v>
      </c>
      <c r="J59" s="5">
        <v>34.281979752822295</v>
      </c>
      <c r="K59" s="5">
        <v>12.899973713914616</v>
      </c>
      <c r="L59" s="5">
        <v>30.395186209139698</v>
      </c>
      <c r="M59" s="5">
        <v>18.497042991851625</v>
      </c>
      <c r="N59" s="5">
        <v>47.61812716774476</v>
      </c>
      <c r="O59" s="5">
        <v>33.761322806783056</v>
      </c>
      <c r="P59" s="5">
        <v>18.359419947165119</v>
      </c>
      <c r="Q59" s="5">
        <v>19.250645994832041</v>
      </c>
      <c r="R59" s="5">
        <v>40.475784644053114</v>
      </c>
      <c r="S59" s="5">
        <v>1.7640199401569605</v>
      </c>
      <c r="U59" s="2">
        <f t="shared" si="1"/>
        <v>42887</v>
      </c>
      <c r="V59" s="10">
        <f t="shared" si="2"/>
        <v>25.158394785976711</v>
      </c>
    </row>
    <row r="60" spans="2:22">
      <c r="B60" s="2">
        <v>42979</v>
      </c>
      <c r="C60" s="5">
        <v>40.03</v>
      </c>
      <c r="D60" s="5">
        <v>11.43</v>
      </c>
      <c r="E60" s="5">
        <v>26.711577718741562</v>
      </c>
      <c r="F60" s="5">
        <v>16.474705545733297</v>
      </c>
      <c r="G60" s="5">
        <v>4.6459552650574087</v>
      </c>
      <c r="H60" s="5">
        <v>25.740520341273939</v>
      </c>
      <c r="I60" s="5">
        <v>50.657395447921971</v>
      </c>
      <c r="J60" s="5">
        <v>33.050531737467864</v>
      </c>
      <c r="K60" s="5">
        <v>12.570540014191037</v>
      </c>
      <c r="L60" s="5">
        <v>33.201400517582584</v>
      </c>
      <c r="M60" s="5">
        <v>18.129586870033712</v>
      </c>
      <c r="N60" s="5">
        <v>51.347104627046271</v>
      </c>
      <c r="O60" s="5">
        <v>33.131237051028897</v>
      </c>
      <c r="P60" s="5">
        <v>18.810848008919532</v>
      </c>
      <c r="Q60" s="5">
        <v>20.362699938091559</v>
      </c>
      <c r="R60" s="5">
        <v>40.865934060362854</v>
      </c>
      <c r="S60" s="5">
        <v>1.9151653089715936</v>
      </c>
      <c r="U60" s="2">
        <f t="shared" si="1"/>
        <v>42979</v>
      </c>
      <c r="V60" s="10">
        <f t="shared" si="2"/>
        <v>25.827953085436715</v>
      </c>
    </row>
    <row r="61" spans="2:22">
      <c r="B61" s="2">
        <v>43070</v>
      </c>
      <c r="C61" s="5">
        <v>39.82</v>
      </c>
      <c r="D61" s="36">
        <v>11.21</v>
      </c>
      <c r="E61" s="5">
        <v>27.844752360500653</v>
      </c>
      <c r="F61" s="5">
        <v>15.671019346190453</v>
      </c>
      <c r="G61" s="5">
        <v>4.6014849165813771</v>
      </c>
      <c r="H61" s="5">
        <v>26.562160586206527</v>
      </c>
      <c r="I61" s="5">
        <v>48.292970024430062</v>
      </c>
      <c r="J61" s="5">
        <v>32.877194008715819</v>
      </c>
      <c r="K61" s="5">
        <v>12.118504201729595</v>
      </c>
      <c r="L61" s="5">
        <v>33.08605341246291</v>
      </c>
      <c r="M61" s="5">
        <v>17.897159010513278</v>
      </c>
      <c r="N61" s="5">
        <v>41.636738837073004</v>
      </c>
      <c r="O61" s="5">
        <v>32.63781565839632</v>
      </c>
      <c r="P61" s="5">
        <v>17.89802477110026</v>
      </c>
      <c r="Q61" s="5">
        <v>19.386417418246044</v>
      </c>
      <c r="R61" s="5">
        <v>41.41</v>
      </c>
      <c r="S61" s="5">
        <v>2.0973843916305661</v>
      </c>
      <c r="U61" s="2">
        <f t="shared" si="1"/>
        <v>43070</v>
      </c>
      <c r="V61" s="10">
        <f t="shared" si="2"/>
        <v>25.002804643751578</v>
      </c>
    </row>
    <row r="62" spans="2:22">
      <c r="B62" s="2">
        <v>43160</v>
      </c>
      <c r="C62" s="5">
        <v>39.31</v>
      </c>
      <c r="D62" s="5">
        <v>11.57</v>
      </c>
      <c r="E62" s="5">
        <v>27.584330545592699</v>
      </c>
      <c r="F62" s="5">
        <v>15.366852013022966</v>
      </c>
      <c r="G62" s="5">
        <v>4.5049478595934369</v>
      </c>
      <c r="H62" s="5">
        <v>26.544633891587967</v>
      </c>
      <c r="I62" s="5">
        <v>43.293283995893162</v>
      </c>
      <c r="J62" s="5">
        <v>31.847758396362977</v>
      </c>
      <c r="K62" s="5">
        <v>11.836818172640124</v>
      </c>
      <c r="L62" s="5">
        <v>34.507559078232788</v>
      </c>
      <c r="M62" s="5">
        <v>19.039106058064089</v>
      </c>
      <c r="N62" s="5">
        <v>35.466937190177376</v>
      </c>
      <c r="O62" s="5">
        <v>31.718946463352172</v>
      </c>
      <c r="P62" s="5">
        <v>17.961098574298553</v>
      </c>
      <c r="Q62" s="5">
        <v>18.704212819319419</v>
      </c>
      <c r="R62" s="5">
        <v>42.76</v>
      </c>
      <c r="S62" s="10">
        <v>2.4403215183205931</v>
      </c>
      <c r="U62" s="2">
        <f t="shared" si="1"/>
        <v>43160</v>
      </c>
      <c r="V62" s="10">
        <f t="shared" si="2"/>
        <v>24.379812151556369</v>
      </c>
    </row>
    <row r="63" spans="2:22">
      <c r="B63" s="2">
        <v>43252</v>
      </c>
      <c r="C63" s="5">
        <v>37.79</v>
      </c>
      <c r="D63" s="5">
        <v>12.02</v>
      </c>
      <c r="E63" s="5">
        <v>23.722690689584173</v>
      </c>
      <c r="F63" s="36">
        <v>15.911018666271326</v>
      </c>
      <c r="G63" s="36">
        <v>4.0334694040159702</v>
      </c>
      <c r="H63" s="36">
        <v>25.835746916000733</v>
      </c>
      <c r="I63" s="36">
        <v>42.996297166193507</v>
      </c>
      <c r="J63" s="36">
        <v>32.013951898069685</v>
      </c>
      <c r="K63" s="36">
        <v>11.934695088470205</v>
      </c>
      <c r="L63" s="36">
        <v>28.181430399545</v>
      </c>
      <c r="M63" s="36">
        <v>18.598034143817902</v>
      </c>
      <c r="N63" s="36">
        <v>39.77729059998687</v>
      </c>
      <c r="O63" s="36">
        <v>30.183028991392948</v>
      </c>
      <c r="P63" s="36">
        <v>16.777342103328021</v>
      </c>
      <c r="Q63" s="36">
        <v>16.833768759431234</v>
      </c>
      <c r="R63" s="36">
        <v>40.18</v>
      </c>
      <c r="S63" s="5">
        <v>2.9612899306049196</v>
      </c>
      <c r="U63" s="2">
        <f t="shared" si="1"/>
        <v>43252</v>
      </c>
      <c r="V63" s="10">
        <f t="shared" si="2"/>
        <v>23.514709103336028</v>
      </c>
    </row>
    <row r="64" spans="2:22">
      <c r="B64" s="2">
        <v>43344</v>
      </c>
      <c r="C64" s="5">
        <v>36.89</v>
      </c>
      <c r="D64" s="5">
        <v>12.2</v>
      </c>
      <c r="E64" s="5">
        <v>23.434016465374462</v>
      </c>
      <c r="F64" s="5">
        <v>17.296784054123876</v>
      </c>
      <c r="G64" s="5">
        <v>3.8694996627173013</v>
      </c>
      <c r="H64" s="5">
        <v>25.397319782020297</v>
      </c>
      <c r="I64" s="5">
        <v>45.154051577235414</v>
      </c>
      <c r="J64" s="5">
        <v>31.563242406748266</v>
      </c>
      <c r="K64" s="5">
        <v>11.672649420111966</v>
      </c>
      <c r="L64" s="5">
        <v>25.800612642717905</v>
      </c>
      <c r="M64" s="5">
        <v>19.442506299363849</v>
      </c>
      <c r="N64" s="5">
        <v>39.943884161421785</v>
      </c>
      <c r="O64" s="5">
        <v>29.710091940288436</v>
      </c>
      <c r="P64" s="5">
        <v>17.115548077946521</v>
      </c>
      <c r="Q64" s="5">
        <v>13.731615115157712</v>
      </c>
      <c r="R64" s="5">
        <v>39.4</v>
      </c>
      <c r="S64" s="5">
        <v>3.1557626299678274</v>
      </c>
      <c r="U64" s="2">
        <f t="shared" si="1"/>
        <v>43344</v>
      </c>
      <c r="V64" s="10">
        <f t="shared" si="2"/>
        <v>23.281034366776215</v>
      </c>
    </row>
    <row r="65" spans="2:22">
      <c r="B65" s="2">
        <v>43435</v>
      </c>
      <c r="C65" s="5">
        <v>37.71</v>
      </c>
      <c r="D65" s="5">
        <v>11.8</v>
      </c>
      <c r="E65" s="5">
        <v>22.898020425875419</v>
      </c>
      <c r="F65" s="5">
        <v>18.481141489904193</v>
      </c>
      <c r="G65" s="5">
        <v>3.8335608595687956</v>
      </c>
      <c r="H65" s="5">
        <v>26.366906001500734</v>
      </c>
      <c r="I65" s="5">
        <v>46.894845199878112</v>
      </c>
      <c r="J65" s="5">
        <v>31.095392500911473</v>
      </c>
      <c r="K65" s="5">
        <v>11.220859163258361</v>
      </c>
      <c r="L65" s="5">
        <v>24.413529732678668</v>
      </c>
      <c r="M65" s="5">
        <v>20.706389789541547</v>
      </c>
      <c r="N65" s="5">
        <v>41.807983556515047</v>
      </c>
      <c r="O65" s="5">
        <v>29.596617199512984</v>
      </c>
      <c r="P65" s="5">
        <v>18.354265818261105</v>
      </c>
      <c r="Q65" s="5">
        <v>14.03958688804105</v>
      </c>
      <c r="R65" s="5">
        <v>37.700000000000003</v>
      </c>
      <c r="S65" s="5">
        <v>3.2014556694657901</v>
      </c>
      <c r="U65" s="2">
        <f t="shared" si="1"/>
        <v>43435</v>
      </c>
      <c r="V65" s="10">
        <f t="shared" si="2"/>
        <v>23.536503193818437</v>
      </c>
    </row>
    <row r="66" spans="2:22">
      <c r="B66" s="2">
        <v>43525</v>
      </c>
      <c r="C66" s="5">
        <v>38.26</v>
      </c>
      <c r="D66" s="5">
        <v>11.05</v>
      </c>
      <c r="E66" s="5">
        <v>22.887639113346044</v>
      </c>
      <c r="F66" s="5">
        <v>17.956852592503992</v>
      </c>
      <c r="G66" s="5">
        <v>3.4447610946386917</v>
      </c>
      <c r="H66" s="5">
        <v>25.393392014913616</v>
      </c>
      <c r="I66" s="5">
        <v>53.040251380326303</v>
      </c>
      <c r="J66" s="5">
        <v>32.149708282998503</v>
      </c>
      <c r="K66" s="5">
        <v>12.243611501732317</v>
      </c>
      <c r="L66" s="5">
        <v>26.706696253752774</v>
      </c>
      <c r="M66" s="5">
        <v>19.286471811546594</v>
      </c>
      <c r="N66" s="5">
        <v>40.130545722392199</v>
      </c>
      <c r="O66" s="5">
        <v>26.32810783532075</v>
      </c>
      <c r="P66" s="5">
        <v>18.631962914282418</v>
      </c>
      <c r="Q66" s="5">
        <v>11.63842537442452</v>
      </c>
      <c r="R66" s="5">
        <v>38.852669180968121</v>
      </c>
      <c r="S66" s="5">
        <v>3.1019347541852698</v>
      </c>
      <c r="U66" s="2">
        <f t="shared" si="1"/>
        <v>43525</v>
      </c>
      <c r="V66" s="10">
        <f t="shared" si="2"/>
        <v>23.594295872196007</v>
      </c>
    </row>
    <row r="67" spans="2:22">
      <c r="B67" s="2">
        <v>43617</v>
      </c>
      <c r="C67" s="5">
        <v>39.07</v>
      </c>
      <c r="D67" s="5">
        <v>11.85</v>
      </c>
      <c r="E67" s="5">
        <v>21.493692023041842</v>
      </c>
      <c r="F67" s="5">
        <v>18.001488826752773</v>
      </c>
      <c r="G67" s="5">
        <v>3.4673463603102532</v>
      </c>
      <c r="H67" s="5">
        <v>25.728195645477541</v>
      </c>
      <c r="I67" s="5">
        <v>55.531567820830681</v>
      </c>
      <c r="J67" s="5">
        <v>30.205144245731589</v>
      </c>
      <c r="K67" s="5">
        <v>12.337726793944814</v>
      </c>
      <c r="L67" s="5">
        <v>30.797929955469971</v>
      </c>
      <c r="M67" s="5">
        <v>20.39249170392284</v>
      </c>
      <c r="N67" s="5">
        <v>42.295664347413243</v>
      </c>
      <c r="O67" s="5">
        <v>25.911565355712661</v>
      </c>
      <c r="P67" s="5">
        <v>19.431606186398096</v>
      </c>
      <c r="Q67" s="5">
        <v>10.815009832320902</v>
      </c>
      <c r="R67" s="5">
        <v>38.487601517028061</v>
      </c>
      <c r="S67" s="5">
        <v>3.1653282633624977</v>
      </c>
      <c r="U67" s="2">
        <f t="shared" si="1"/>
        <v>43617</v>
      </c>
      <c r="V67" s="10">
        <f t="shared" si="2"/>
        <v>24.057785816336342</v>
      </c>
    </row>
    <row r="68" spans="2:22">
      <c r="B68" s="2">
        <v>43709</v>
      </c>
      <c r="C68" s="5">
        <v>38.64</v>
      </c>
      <c r="D68" s="5">
        <v>12.16</v>
      </c>
      <c r="E68" s="5">
        <v>22.098680468479966</v>
      </c>
      <c r="F68" s="5">
        <v>17.207022838331905</v>
      </c>
      <c r="G68" s="5">
        <v>3.4617523616718828</v>
      </c>
      <c r="H68" s="5">
        <v>25.087763197441976</v>
      </c>
      <c r="I68" s="5">
        <v>51.194927410310157</v>
      </c>
      <c r="J68" s="5">
        <v>28.365656738307099</v>
      </c>
      <c r="K68" s="5">
        <v>11.415850369566305</v>
      </c>
      <c r="L68" s="5">
        <v>29.78941377347752</v>
      </c>
      <c r="M68" s="5">
        <v>19.03133774406971</v>
      </c>
      <c r="N68" s="5">
        <v>41.738108526677088</v>
      </c>
      <c r="O68" s="5">
        <v>24.145941507197605</v>
      </c>
      <c r="P68" s="5">
        <v>19.084135070772227</v>
      </c>
      <c r="Q68" s="5">
        <v>10.948334158771024</v>
      </c>
      <c r="R68" s="5">
        <v>36.904536133195649</v>
      </c>
      <c r="S68" s="10">
        <v>3.231935891494607</v>
      </c>
      <c r="U68" s="2">
        <f t="shared" si="1"/>
        <v>43709</v>
      </c>
      <c r="V68" s="10">
        <f t="shared" si="2"/>
        <v>23.206199775868516</v>
      </c>
    </row>
    <row r="69" spans="2:22">
      <c r="B69" s="2">
        <v>43800</v>
      </c>
      <c r="C69" s="5">
        <v>38.57</v>
      </c>
      <c r="D69" s="5">
        <v>12.47</v>
      </c>
      <c r="E69" s="5">
        <v>24.307922535586773</v>
      </c>
      <c r="F69" s="5">
        <v>16.972026126007943</v>
      </c>
      <c r="G69" s="5">
        <v>3.5827614360102502</v>
      </c>
      <c r="H69" s="5">
        <v>24.448062583686838</v>
      </c>
      <c r="I69" s="5">
        <v>49.517762892719382</v>
      </c>
      <c r="J69" s="5">
        <v>28.357760787835918</v>
      </c>
      <c r="K69" s="5">
        <v>10.427368299444431</v>
      </c>
      <c r="L69" s="5">
        <v>32.229084783829308</v>
      </c>
      <c r="M69" s="5">
        <v>19.315899792768882</v>
      </c>
      <c r="N69" s="5">
        <v>40.545194268731748</v>
      </c>
      <c r="O69" s="5">
        <v>23.355911749763433</v>
      </c>
      <c r="P69" s="5">
        <v>18.55212011450492</v>
      </c>
      <c r="Q69" s="5">
        <v>10.061000624738261</v>
      </c>
      <c r="R69" s="5">
        <v>37.145719619085767</v>
      </c>
      <c r="S69" s="10">
        <v>3.3248705180533724</v>
      </c>
      <c r="U69" s="2">
        <f t="shared" si="1"/>
        <v>43800</v>
      </c>
      <c r="V69" s="10">
        <f t="shared" si="2"/>
        <v>23.128439184280428</v>
      </c>
    </row>
    <row r="70" spans="2:22">
      <c r="B70" s="2">
        <v>43891</v>
      </c>
      <c r="C70" s="5">
        <v>32.71</v>
      </c>
      <c r="D70" s="5">
        <v>12.79</v>
      </c>
      <c r="E70" s="5">
        <v>21.355640869406862</v>
      </c>
      <c r="F70" s="5">
        <v>15.298782958505134</v>
      </c>
      <c r="G70" s="5">
        <v>2.6183701984535874</v>
      </c>
      <c r="H70" s="5">
        <v>22.929540999885031</v>
      </c>
      <c r="I70" s="5">
        <v>51.347677695809132</v>
      </c>
      <c r="J70" s="5">
        <v>26.147721510589538</v>
      </c>
      <c r="K70" s="5">
        <v>9.8227017443719831</v>
      </c>
      <c r="L70" s="5">
        <v>31.675794085432639</v>
      </c>
      <c r="M70" s="5">
        <v>19.15225822765003</v>
      </c>
      <c r="N70" s="5">
        <v>39.388012362908924</v>
      </c>
      <c r="O70" s="5">
        <v>21.6930520645138</v>
      </c>
      <c r="P70" s="5">
        <v>17.256317021377043</v>
      </c>
      <c r="Q70" s="5">
        <v>6.4789788501096703</v>
      </c>
      <c r="R70" s="5">
        <v>33.954335450898668</v>
      </c>
      <c r="S70" s="5">
        <v>3.2900001177854805</v>
      </c>
      <c r="U70" s="2">
        <f t="shared" ref="U70:U81" si="3">B70</f>
        <v>43891</v>
      </c>
      <c r="V70" s="10">
        <f t="shared" si="2"/>
        <v>21.641716715158683</v>
      </c>
    </row>
    <row r="71" spans="2:22">
      <c r="B71" s="2">
        <v>43983</v>
      </c>
      <c r="C71" s="5">
        <v>30.17</v>
      </c>
      <c r="D71" s="5">
        <v>13.05</v>
      </c>
      <c r="E71" s="5">
        <v>21.765118480184643</v>
      </c>
      <c r="F71" s="5">
        <v>14.801815645512848</v>
      </c>
      <c r="G71" s="5">
        <v>1.9010253341882239</v>
      </c>
      <c r="H71" s="5">
        <v>22.734204881169184</v>
      </c>
      <c r="I71" s="5">
        <v>51.92473074652861</v>
      </c>
      <c r="J71" s="5">
        <v>23.266697399380188</v>
      </c>
      <c r="K71" s="5">
        <v>9.0850919973533859</v>
      </c>
      <c r="L71" s="5">
        <v>30.634048926610085</v>
      </c>
      <c r="M71" s="5">
        <v>17.472241883854338</v>
      </c>
      <c r="N71" s="5">
        <v>35.35123211360235</v>
      </c>
      <c r="O71" s="5">
        <v>17.525526295409534</v>
      </c>
      <c r="P71" s="5">
        <v>16.390432936798675</v>
      </c>
      <c r="Q71" s="5">
        <v>4.0244346630700507</v>
      </c>
      <c r="R71" s="5">
        <v>30.603300649611086</v>
      </c>
      <c r="S71" s="5">
        <v>3.451997853114853</v>
      </c>
      <c r="U71" s="2">
        <f t="shared" si="3"/>
        <v>43983</v>
      </c>
      <c r="V71" s="10">
        <f t="shared" si="2"/>
        <v>20.244229400375762</v>
      </c>
    </row>
    <row r="72" spans="2:22">
      <c r="B72" s="2">
        <v>44075</v>
      </c>
      <c r="C72" s="5">
        <v>26.96</v>
      </c>
      <c r="D72" s="5">
        <v>13.34</v>
      </c>
      <c r="E72" s="5">
        <v>22.759862781696604</v>
      </c>
      <c r="F72" s="5">
        <v>14.834933062970389</v>
      </c>
      <c r="G72" s="5">
        <v>1.8318857536020683</v>
      </c>
      <c r="H72" s="5">
        <v>24.207032902838531</v>
      </c>
      <c r="I72" s="5">
        <v>54.744430686718204</v>
      </c>
      <c r="J72" s="5">
        <v>22.245170219307258</v>
      </c>
      <c r="K72" s="5">
        <v>9.4410186412084016</v>
      </c>
      <c r="L72" s="5">
        <v>26.814104272137847</v>
      </c>
      <c r="M72" s="5">
        <v>19.093015073589001</v>
      </c>
      <c r="N72" s="5">
        <v>34.468352971401764</v>
      </c>
      <c r="O72" s="5">
        <v>17.291746464041928</v>
      </c>
      <c r="P72" s="5">
        <v>16.147573232193594</v>
      </c>
      <c r="Q72" s="5">
        <v>3.039418424187617</v>
      </c>
      <c r="R72" s="5">
        <v>29.179555897535113</v>
      </c>
      <c r="S72" s="5">
        <v>3.6240414662013962</v>
      </c>
      <c r="U72" s="2">
        <f t="shared" si="3"/>
        <v>44075</v>
      </c>
      <c r="V72" s="10">
        <f t="shared" si="2"/>
        <v>20.001302461742924</v>
      </c>
    </row>
    <row r="73" spans="2:22">
      <c r="B73" s="2">
        <v>44166</v>
      </c>
      <c r="C73" s="5">
        <v>25.16</v>
      </c>
      <c r="D73" s="5">
        <v>13.64</v>
      </c>
      <c r="E73" s="5">
        <v>24.308151749470767</v>
      </c>
      <c r="F73" s="5">
        <v>14.569427967494883</v>
      </c>
      <c r="G73" s="5">
        <v>1.7686608576789464</v>
      </c>
      <c r="H73" s="5">
        <v>25.079536135786537</v>
      </c>
      <c r="I73" s="5">
        <v>52.453188574009928</v>
      </c>
      <c r="J73" s="5">
        <v>22.315719722274405</v>
      </c>
      <c r="K73" s="5">
        <v>9.2425901442816158</v>
      </c>
      <c r="L73" s="5">
        <v>23.344794791133221</v>
      </c>
      <c r="M73" s="5">
        <v>20.127289227568593</v>
      </c>
      <c r="N73" s="5">
        <v>31.177288342418098</v>
      </c>
      <c r="O73" s="5">
        <v>17.128129399546602</v>
      </c>
      <c r="P73" s="5">
        <v>16.01489129544305</v>
      </c>
      <c r="Q73" s="5">
        <v>3.98193605734529</v>
      </c>
      <c r="R73" s="5">
        <v>29.945211210618677</v>
      </c>
      <c r="S73" s="5">
        <v>3.9006322283075709</v>
      </c>
      <c r="U73" s="2">
        <f t="shared" si="3"/>
        <v>44166</v>
      </c>
      <c r="V73" s="10">
        <f>AVERAGE(C73:S73)</f>
        <v>19.656320453139891</v>
      </c>
    </row>
    <row r="74" spans="2:22">
      <c r="B74" s="2">
        <v>44256</v>
      </c>
      <c r="C74" s="5">
        <v>22.89</v>
      </c>
      <c r="D74" s="5">
        <v>14.62</v>
      </c>
      <c r="E74" s="5">
        <v>24.936014935469483</v>
      </c>
      <c r="F74" s="5">
        <v>14.038092099577382</v>
      </c>
      <c r="G74" s="5">
        <v>1.5922121794237492</v>
      </c>
      <c r="H74" s="5">
        <v>24.006425159783682</v>
      </c>
      <c r="I74" s="5">
        <v>49.683023157526563</v>
      </c>
      <c r="J74" s="5">
        <v>20.454324501843583</v>
      </c>
      <c r="K74" s="5">
        <v>9.5377501689348385</v>
      </c>
      <c r="L74" s="5">
        <v>20.9</v>
      </c>
      <c r="M74" s="5">
        <v>18.948086035949565</v>
      </c>
      <c r="N74" s="5">
        <v>33.252716003646619</v>
      </c>
      <c r="O74" s="5">
        <v>16.768832824683603</v>
      </c>
      <c r="P74" s="5">
        <v>15.137378199342654</v>
      </c>
      <c r="Q74" s="5">
        <v>3.719948018193632</v>
      </c>
      <c r="R74" s="5">
        <v>29.3</v>
      </c>
      <c r="S74" s="5">
        <v>4.1649683663109984</v>
      </c>
      <c r="U74" s="2">
        <f t="shared" si="3"/>
        <v>44256</v>
      </c>
      <c r="V74" s="10">
        <f>AVERAGE(C74:S74)</f>
        <v>19.055868920628608</v>
      </c>
    </row>
    <row r="75" spans="2:22">
      <c r="B75" s="2">
        <v>44348</v>
      </c>
      <c r="C75" s="5">
        <v>22.82</v>
      </c>
      <c r="D75" s="5">
        <v>15.36</v>
      </c>
      <c r="E75" s="5">
        <v>24.718403513025013</v>
      </c>
      <c r="F75" s="5">
        <v>14.802659520160773</v>
      </c>
      <c r="G75" s="5">
        <v>1.4851874037564343</v>
      </c>
      <c r="H75" s="5">
        <v>25.719190360876976</v>
      </c>
      <c r="I75" s="5">
        <v>46.405018152134218</v>
      </c>
      <c r="J75" s="5">
        <v>19.813060716719978</v>
      </c>
      <c r="K75" s="5">
        <v>9.7078931743764301</v>
      </c>
      <c r="L75" s="5">
        <v>19.7</v>
      </c>
      <c r="M75" s="5">
        <v>17.943854464015274</v>
      </c>
      <c r="N75" s="5">
        <v>32.430586953318503</v>
      </c>
      <c r="O75" s="5">
        <v>15.195921246239585</v>
      </c>
      <c r="P75" s="5">
        <v>13.418793518703906</v>
      </c>
      <c r="Q75" s="5">
        <v>3.960551033187226</v>
      </c>
      <c r="R75" s="5">
        <v>30.1</v>
      </c>
      <c r="S75" s="5">
        <v>4.1879763831096355</v>
      </c>
      <c r="U75" s="2">
        <f t="shared" si="3"/>
        <v>44348</v>
      </c>
      <c r="V75" s="10">
        <f t="shared" ref="V75:V76" si="4">AVERAGE(C75:S75)</f>
        <v>18.692299790566121</v>
      </c>
    </row>
    <row r="76" spans="2:22">
      <c r="B76" s="2">
        <v>44440</v>
      </c>
      <c r="C76" s="5">
        <v>21.56</v>
      </c>
      <c r="D76" s="5">
        <v>15.88</v>
      </c>
      <c r="E76" s="5">
        <v>24.684044425299685</v>
      </c>
      <c r="F76" s="5">
        <v>14.261077152664559</v>
      </c>
      <c r="G76" s="5">
        <v>1.445320594606998</v>
      </c>
      <c r="H76" s="5">
        <v>25.548821244122102</v>
      </c>
      <c r="I76" s="5">
        <v>51.658287873925914</v>
      </c>
      <c r="J76" s="5">
        <v>18.379550945929328</v>
      </c>
      <c r="K76" s="5">
        <v>10.054380315097287</v>
      </c>
      <c r="L76" s="5">
        <v>21.6</v>
      </c>
      <c r="M76" s="5">
        <v>17.098292042757894</v>
      </c>
      <c r="N76" s="5">
        <v>30.393605270942775</v>
      </c>
      <c r="O76" s="5">
        <v>15.857589166153463</v>
      </c>
      <c r="P76" s="5">
        <v>13.78093323701513</v>
      </c>
      <c r="Q76" s="5">
        <v>4.3533263878553354</v>
      </c>
      <c r="R76" s="5">
        <v>29</v>
      </c>
      <c r="S76" s="5">
        <v>4.2935904179286952</v>
      </c>
      <c r="U76" s="2">
        <f t="shared" si="3"/>
        <v>44440</v>
      </c>
      <c r="V76" s="10">
        <f t="shared" si="4"/>
        <v>18.814636416135244</v>
      </c>
    </row>
    <row r="77" spans="2:22">
      <c r="B77" s="2">
        <v>44531</v>
      </c>
      <c r="C77" s="5">
        <v>19.05</v>
      </c>
      <c r="D77" s="5">
        <v>16.63</v>
      </c>
      <c r="E77" s="5">
        <v>25.084527352259865</v>
      </c>
      <c r="F77" s="5">
        <v>14.358624529877231</v>
      </c>
      <c r="G77" s="5">
        <v>1.3032010082842862</v>
      </c>
      <c r="H77" s="5">
        <v>24.764094891351171</v>
      </c>
      <c r="I77" s="5">
        <v>50.951652495641966</v>
      </c>
      <c r="J77" s="5">
        <v>18.071626254911443</v>
      </c>
      <c r="K77" s="5">
        <v>10.562279629234952</v>
      </c>
      <c r="L77" s="5">
        <v>19.899999999999999</v>
      </c>
      <c r="M77" s="5">
        <v>16.731128947568447</v>
      </c>
      <c r="N77" s="5">
        <v>26.527487359743834</v>
      </c>
      <c r="O77" s="5">
        <v>15.199597549788418</v>
      </c>
      <c r="P77" s="5">
        <v>12.142869693532418</v>
      </c>
      <c r="Q77" s="5">
        <v>2.9344932805297672</v>
      </c>
      <c r="R77" s="5">
        <v>28.2</v>
      </c>
      <c r="S77" s="5">
        <v>4.3722961962170706</v>
      </c>
      <c r="U77" s="2">
        <f t="shared" si="3"/>
        <v>44531</v>
      </c>
      <c r="V77" s="10">
        <f>AVERAGE(C77:S77)</f>
        <v>18.04611054052593</v>
      </c>
    </row>
    <row r="78" spans="2:22">
      <c r="B78" s="2">
        <v>44621</v>
      </c>
      <c r="C78" s="5">
        <v>17.57</v>
      </c>
      <c r="D78" s="5">
        <v>17.23</v>
      </c>
      <c r="E78" s="5">
        <v>24.729523747868885</v>
      </c>
      <c r="F78" s="5">
        <v>14.393714845432774</v>
      </c>
      <c r="G78" s="5">
        <v>1.2133759362118193</v>
      </c>
      <c r="H78" s="5">
        <v>24.925040748783537</v>
      </c>
      <c r="I78" s="5">
        <v>49.629958343473099</v>
      </c>
      <c r="J78" s="5">
        <v>17.614424152728393</v>
      </c>
      <c r="K78" s="5">
        <v>9.3964379638555346</v>
      </c>
      <c r="L78" s="5">
        <v>17.7</v>
      </c>
      <c r="M78" s="5">
        <v>15.64345675832762</v>
      </c>
      <c r="N78" s="5">
        <v>27.606266805232504</v>
      </c>
      <c r="O78" s="5">
        <v>15.427311255873494</v>
      </c>
      <c r="P78" s="5">
        <v>11.842084484694061</v>
      </c>
      <c r="Q78" s="5">
        <v>1.5823908302480094</v>
      </c>
      <c r="R78" s="5">
        <v>28.6</v>
      </c>
      <c r="S78" s="5">
        <v>4.2204520656735838</v>
      </c>
      <c r="U78" s="2">
        <f t="shared" si="3"/>
        <v>44621</v>
      </c>
      <c r="V78" s="10">
        <f>AVERAGE(C78:S78)</f>
        <v>17.607319878729609</v>
      </c>
    </row>
    <row r="79" spans="2:22">
      <c r="B79" s="2">
        <v>44713</v>
      </c>
      <c r="C79" s="5">
        <v>16.09</v>
      </c>
      <c r="D79" s="5">
        <v>18.399999999999999</v>
      </c>
      <c r="E79" s="5">
        <v>23.102468461322786</v>
      </c>
      <c r="F79" s="5">
        <v>13.922959804128702</v>
      </c>
      <c r="G79" s="5">
        <v>1.071148050708598</v>
      </c>
      <c r="H79" s="5">
        <v>26.294104132319461</v>
      </c>
      <c r="I79" s="5">
        <v>48.38678070015817</v>
      </c>
      <c r="J79" s="5">
        <v>17.014295937365553</v>
      </c>
      <c r="K79" s="5">
        <v>8.9237906987550435</v>
      </c>
      <c r="L79" s="5">
        <v>17.600000000000001</v>
      </c>
      <c r="M79" s="5">
        <v>15.739695857546367</v>
      </c>
      <c r="N79" s="5">
        <v>28.609765194455921</v>
      </c>
      <c r="O79" s="5">
        <v>17.022387101142343</v>
      </c>
      <c r="P79" s="5">
        <v>10.924329366606681</v>
      </c>
      <c r="Q79" s="5">
        <v>0.99862688802896016</v>
      </c>
      <c r="R79" s="5">
        <v>27.4</v>
      </c>
      <c r="S79" s="5">
        <v>3.8289478839997684</v>
      </c>
      <c r="U79" s="2">
        <f t="shared" si="3"/>
        <v>44713</v>
      </c>
      <c r="V79" s="10">
        <f t="shared" ref="V79:V81" si="5">AVERAGE(C79:S79)</f>
        <v>17.372311769208139</v>
      </c>
    </row>
    <row r="80" spans="2:22">
      <c r="B80" s="2">
        <v>44805</v>
      </c>
      <c r="C80" s="5">
        <v>14.31</v>
      </c>
      <c r="D80" s="5">
        <v>18.989999999999998</v>
      </c>
      <c r="E80" s="5">
        <v>22.095100572362384</v>
      </c>
      <c r="F80" s="5">
        <v>13.281443803443732</v>
      </c>
      <c r="G80" s="5">
        <v>0.91606861032783571</v>
      </c>
      <c r="H80" s="5">
        <v>27.245198871013329</v>
      </c>
      <c r="I80" s="5">
        <v>45.825029207614598</v>
      </c>
      <c r="J80" s="5">
        <v>16.222895043969096</v>
      </c>
      <c r="K80" s="5">
        <v>9.2089724156629682</v>
      </c>
      <c r="L80" s="5">
        <v>17.899999999999999</v>
      </c>
      <c r="M80" s="5">
        <v>18.635273581519787</v>
      </c>
      <c r="N80" s="5">
        <v>28.166408812005539</v>
      </c>
      <c r="O80" s="5">
        <v>17.475715874571605</v>
      </c>
      <c r="P80" s="5">
        <v>10.638961653276031</v>
      </c>
      <c r="Q80" s="5">
        <v>0.89479785538327772</v>
      </c>
      <c r="R80" s="5">
        <v>26.8</v>
      </c>
      <c r="S80" s="5">
        <v>3.5575888496125376</v>
      </c>
      <c r="U80" s="2">
        <f t="shared" si="3"/>
        <v>44805</v>
      </c>
      <c r="V80" s="10">
        <f t="shared" si="5"/>
        <v>17.186085597103695</v>
      </c>
    </row>
    <row r="81" spans="1:22">
      <c r="A81" t="s">
        <v>288</v>
      </c>
      <c r="B81" s="2">
        <v>44896</v>
      </c>
      <c r="C81" s="5">
        <v>14.36</v>
      </c>
      <c r="D81" s="57">
        <f>D80</f>
        <v>18.989999999999998</v>
      </c>
      <c r="E81" s="5">
        <v>21.828898323555535</v>
      </c>
      <c r="F81" s="5">
        <v>12.931943323419171</v>
      </c>
      <c r="G81" s="5">
        <v>0.90364310566127304</v>
      </c>
      <c r="H81" s="5">
        <v>26.179073610286782</v>
      </c>
      <c r="I81" s="5">
        <v>43.734625266495378</v>
      </c>
      <c r="J81" s="5">
        <v>17.203494906608046</v>
      </c>
      <c r="K81" s="5">
        <v>9.3609733671639503</v>
      </c>
      <c r="L81" s="5">
        <v>11.1</v>
      </c>
      <c r="M81" s="5">
        <v>18.734383964401268</v>
      </c>
      <c r="N81" s="5">
        <v>26.807455347673397</v>
      </c>
      <c r="O81" s="5">
        <v>16.88057208746082</v>
      </c>
      <c r="P81" s="5">
        <v>11.544272730758905</v>
      </c>
      <c r="Q81" s="5">
        <v>0.75387452680622513</v>
      </c>
      <c r="R81" s="5">
        <v>25.6</v>
      </c>
      <c r="S81" s="5">
        <v>3.6748913654470736</v>
      </c>
      <c r="U81" s="2">
        <f t="shared" si="3"/>
        <v>44896</v>
      </c>
      <c r="V81" s="10">
        <f t="shared" si="5"/>
        <v>16.505182466219871</v>
      </c>
    </row>
  </sheetData>
  <hyperlinks>
    <hyperlink ref="A1" location="'Table of contents'!A1" display="Table of contents" xr:uid="{21A302B6-1625-49C2-BD19-2CF876B44E5A}"/>
  </hyperlinks>
  <pageMargins left="0.7" right="0.7" top="0.75" bottom="0.75" header="0.3" footer="0.3"/>
  <pageSetup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673D5-DD15-42D0-BED5-520660C096CF}">
  <dimension ref="A1:DK150"/>
  <sheetViews>
    <sheetView zoomScaleNormal="100" workbookViewId="0">
      <pane ySplit="5" topLeftCell="A62" activePane="bottomLeft" state="frozen"/>
      <selection pane="bottomLeft" activeCell="D80" sqref="D80"/>
    </sheetView>
  </sheetViews>
  <sheetFormatPr defaultColWidth="9.42578125" defaultRowHeight="15"/>
  <cols>
    <col min="1" max="1" width="11.42578125" style="2" customWidth="1"/>
    <col min="24" max="24" width="9.42578125" style="3"/>
    <col min="47" max="47" width="9.42578125" style="3"/>
    <col min="70" max="70" width="12.5703125" style="3" customWidth="1"/>
    <col min="85" max="85" width="10.42578125" customWidth="1"/>
    <col min="93" max="93" width="10.85546875" style="40" customWidth="1"/>
    <col min="94" max="114" width="9.42578125" style="26" bestFit="1" customWidth="1"/>
    <col min="115" max="115" width="10.42578125" style="26" customWidth="1"/>
    <col min="116" max="16384" width="9.42578125" style="26"/>
  </cols>
  <sheetData>
    <row r="1" spans="1:115">
      <c r="A1" s="31" t="s">
        <v>23</v>
      </c>
    </row>
    <row r="2" spans="1:115">
      <c r="A2" s="4" t="s">
        <v>211</v>
      </c>
    </row>
    <row r="3" spans="1:115">
      <c r="B3" s="1" t="s">
        <v>212</v>
      </c>
      <c r="Y3" s="1" t="s">
        <v>213</v>
      </c>
      <c r="AV3" s="1" t="s">
        <v>214</v>
      </c>
      <c r="BS3" s="1" t="s">
        <v>215</v>
      </c>
      <c r="CP3" s="1" t="s">
        <v>216</v>
      </c>
    </row>
    <row r="5" spans="1:115">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194</v>
      </c>
      <c r="Q5" s="1" t="s">
        <v>195</v>
      </c>
      <c r="R5" s="1" t="s">
        <v>196</v>
      </c>
      <c r="S5" s="1" t="s">
        <v>197</v>
      </c>
      <c r="T5" s="1" t="s">
        <v>198</v>
      </c>
      <c r="U5" s="1" t="s">
        <v>199</v>
      </c>
      <c r="V5" s="1" t="s">
        <v>287</v>
      </c>
      <c r="W5" s="1" t="s">
        <v>217</v>
      </c>
      <c r="Y5" s="1" t="s">
        <v>173</v>
      </c>
      <c r="Z5" s="1" t="s">
        <v>174</v>
      </c>
      <c r="AA5" s="1" t="s">
        <v>175</v>
      </c>
      <c r="AB5" s="1" t="s">
        <v>176</v>
      </c>
      <c r="AC5" s="1" t="s">
        <v>177</v>
      </c>
      <c r="AD5" s="1" t="s">
        <v>209</v>
      </c>
      <c r="AE5" s="1" t="s">
        <v>181</v>
      </c>
      <c r="AF5" s="1" t="s">
        <v>182</v>
      </c>
      <c r="AG5" s="1" t="s">
        <v>183</v>
      </c>
      <c r="AH5" s="1" t="s">
        <v>184</v>
      </c>
      <c r="AI5" s="1" t="s">
        <v>185</v>
      </c>
      <c r="AJ5" s="1" t="s">
        <v>187</v>
      </c>
      <c r="AK5" s="1" t="s">
        <v>189</v>
      </c>
      <c r="AL5" s="1" t="s">
        <v>190</v>
      </c>
      <c r="AM5" s="1" t="s">
        <v>194</v>
      </c>
      <c r="AN5" s="1" t="s">
        <v>195</v>
      </c>
      <c r="AO5" s="1" t="s">
        <v>196</v>
      </c>
      <c r="AP5" s="1" t="s">
        <v>197</v>
      </c>
      <c r="AQ5" s="1" t="s">
        <v>198</v>
      </c>
      <c r="AR5" s="1" t="s">
        <v>199</v>
      </c>
      <c r="AS5" s="1" t="s">
        <v>287</v>
      </c>
      <c r="AT5" s="1" t="s">
        <v>217</v>
      </c>
      <c r="AV5" s="1" t="s">
        <v>173</v>
      </c>
      <c r="AW5" s="1" t="s">
        <v>174</v>
      </c>
      <c r="AX5" s="1" t="s">
        <v>175</v>
      </c>
      <c r="AY5" s="1" t="s">
        <v>176</v>
      </c>
      <c r="AZ5" s="1" t="s">
        <v>177</v>
      </c>
      <c r="BA5" s="1" t="s">
        <v>209</v>
      </c>
      <c r="BB5" s="1" t="s">
        <v>181</v>
      </c>
      <c r="BC5" s="1" t="s">
        <v>182</v>
      </c>
      <c r="BD5" s="1" t="s">
        <v>183</v>
      </c>
      <c r="BE5" s="1" t="s">
        <v>184</v>
      </c>
      <c r="BF5" s="1" t="s">
        <v>185</v>
      </c>
      <c r="BG5" s="1" t="s">
        <v>187</v>
      </c>
      <c r="BH5" s="1" t="s">
        <v>189</v>
      </c>
      <c r="BI5" s="1" t="s">
        <v>190</v>
      </c>
      <c r="BJ5" s="1" t="s">
        <v>194</v>
      </c>
      <c r="BK5" s="1" t="s">
        <v>195</v>
      </c>
      <c r="BL5" s="1" t="s">
        <v>196</v>
      </c>
      <c r="BM5" s="1" t="s">
        <v>197</v>
      </c>
      <c r="BN5" s="1" t="s">
        <v>198</v>
      </c>
      <c r="BO5" s="1" t="s">
        <v>199</v>
      </c>
      <c r="BP5" s="1" t="s">
        <v>287</v>
      </c>
      <c r="BQ5" s="1" t="s">
        <v>217</v>
      </c>
      <c r="BS5" s="1" t="s">
        <v>173</v>
      </c>
      <c r="BT5" s="1" t="s">
        <v>174</v>
      </c>
      <c r="BU5" s="1" t="s">
        <v>175</v>
      </c>
      <c r="BV5" s="1" t="s">
        <v>176</v>
      </c>
      <c r="BW5" s="1" t="s">
        <v>177</v>
      </c>
      <c r="BX5" s="1" t="s">
        <v>209</v>
      </c>
      <c r="BY5" s="1" t="s">
        <v>181</v>
      </c>
      <c r="BZ5" s="1" t="s">
        <v>182</v>
      </c>
      <c r="CA5" s="1" t="s">
        <v>183</v>
      </c>
      <c r="CB5" s="1" t="s">
        <v>184</v>
      </c>
      <c r="CC5" s="1" t="s">
        <v>185</v>
      </c>
      <c r="CD5" s="1" t="s">
        <v>187</v>
      </c>
      <c r="CE5" s="1" t="s">
        <v>189</v>
      </c>
      <c r="CF5" s="1" t="s">
        <v>190</v>
      </c>
      <c r="CG5" s="1" t="s">
        <v>194</v>
      </c>
      <c r="CH5" s="1" t="s">
        <v>195</v>
      </c>
      <c r="CI5" s="1" t="s">
        <v>196</v>
      </c>
      <c r="CJ5" s="1" t="s">
        <v>197</v>
      </c>
      <c r="CK5" s="1" t="s">
        <v>198</v>
      </c>
      <c r="CL5" s="1" t="s">
        <v>199</v>
      </c>
      <c r="CM5" s="1" t="s">
        <v>287</v>
      </c>
      <c r="CN5" s="1" t="s">
        <v>217</v>
      </c>
      <c r="CP5" s="1" t="s">
        <v>173</v>
      </c>
      <c r="CQ5" s="1" t="s">
        <v>174</v>
      </c>
      <c r="CR5" s="1" t="s">
        <v>175</v>
      </c>
      <c r="CS5" s="1" t="s">
        <v>176</v>
      </c>
      <c r="CT5" s="1" t="s">
        <v>177</v>
      </c>
      <c r="CU5" s="1" t="s">
        <v>209</v>
      </c>
      <c r="CV5" s="1" t="s">
        <v>181</v>
      </c>
      <c r="CW5" s="1" t="s">
        <v>182</v>
      </c>
      <c r="CX5" s="1" t="s">
        <v>183</v>
      </c>
      <c r="CY5" s="1" t="s">
        <v>184</v>
      </c>
      <c r="CZ5" s="1" t="s">
        <v>185</v>
      </c>
      <c r="DA5" s="1" t="s">
        <v>187</v>
      </c>
      <c r="DB5" s="1" t="s">
        <v>189</v>
      </c>
      <c r="DC5" s="1" t="s">
        <v>190</v>
      </c>
      <c r="DD5" s="1" t="s">
        <v>194</v>
      </c>
      <c r="DE5" s="1" t="s">
        <v>195</v>
      </c>
      <c r="DF5" s="1" t="s">
        <v>196</v>
      </c>
      <c r="DG5" s="1" t="s">
        <v>197</v>
      </c>
      <c r="DH5" s="1" t="s">
        <v>198</v>
      </c>
      <c r="DI5" s="1" t="s">
        <v>199</v>
      </c>
      <c r="DJ5" s="1" t="s">
        <v>287</v>
      </c>
      <c r="DK5" s="1" t="s">
        <v>217</v>
      </c>
    </row>
    <row r="6" spans="1:115">
      <c r="A6" s="2">
        <v>38412</v>
      </c>
      <c r="B6" s="10">
        <v>20.540845559855171</v>
      </c>
      <c r="C6" s="10">
        <v>24.974363256074433</v>
      </c>
      <c r="D6" s="10">
        <v>49.619006019051</v>
      </c>
      <c r="E6" s="10">
        <v>102.04804896350532</v>
      </c>
      <c r="F6" s="10">
        <v>24.284232358052119</v>
      </c>
      <c r="G6" s="10">
        <v>34.635653133566734</v>
      </c>
      <c r="H6" s="10">
        <v>52.418272828977678</v>
      </c>
      <c r="I6" s="10">
        <v>31.18734601321697</v>
      </c>
      <c r="J6" s="10">
        <v>44.126282856343195</v>
      </c>
      <c r="K6" s="10">
        <v>9.1785781173821697</v>
      </c>
      <c r="L6" s="10">
        <v>44.06839313198347</v>
      </c>
      <c r="M6" s="10">
        <v>55.003751157615227</v>
      </c>
      <c r="N6" s="10">
        <v>50.13110708683584</v>
      </c>
      <c r="O6" s="10">
        <v>5.5997096257379146</v>
      </c>
      <c r="P6" s="10">
        <v>19.23139551505011</v>
      </c>
      <c r="Q6" s="10">
        <v>15.989198802297441</v>
      </c>
      <c r="R6" s="10">
        <v>21.513295728037331</v>
      </c>
      <c r="S6" s="10">
        <v>43.469716146611304</v>
      </c>
      <c r="T6" s="10">
        <v>18.234114769476324</v>
      </c>
      <c r="U6" s="10">
        <v>73.249295508329197</v>
      </c>
      <c r="V6" s="10">
        <v>10.159324391546164</v>
      </c>
      <c r="W6" s="10">
        <v>13.660139301101081</v>
      </c>
      <c r="Y6" s="10">
        <v>9.5256332190842343</v>
      </c>
      <c r="Z6" s="10">
        <v>7.8661375243622293</v>
      </c>
      <c r="AA6" s="10">
        <v>19.097423409375565</v>
      </c>
      <c r="AB6" s="10">
        <v>5.7352079646260874</v>
      </c>
      <c r="AC6" s="10">
        <v>3.8829683767850462</v>
      </c>
      <c r="AD6" s="10">
        <v>0.71975586163869232</v>
      </c>
      <c r="AE6" s="10">
        <v>54.138463315699113</v>
      </c>
      <c r="AF6" s="10">
        <v>3.7944819925689521</v>
      </c>
      <c r="AG6" s="10">
        <v>5.0076792144984186</v>
      </c>
      <c r="AH6" s="10">
        <v>8.4720389114655283</v>
      </c>
      <c r="AI6" s="10">
        <v>24.212535241734994</v>
      </c>
      <c r="AJ6" s="10">
        <v>15.534674010365784</v>
      </c>
      <c r="AK6" s="10">
        <v>10.247546037514155</v>
      </c>
      <c r="AL6" s="10">
        <v>7.2342549387177089</v>
      </c>
      <c r="AM6" s="10">
        <v>1.6641475997746691</v>
      </c>
      <c r="AN6" s="10">
        <v>12.268905047999059</v>
      </c>
      <c r="AO6" s="10">
        <v>4.3269502132143636</v>
      </c>
      <c r="AP6" s="10">
        <v>45.242452437975004</v>
      </c>
      <c r="AQ6" s="10">
        <v>3.5049633450175444</v>
      </c>
      <c r="AR6" s="10">
        <v>9.7440954829796294</v>
      </c>
      <c r="AS6" s="10">
        <v>3.7973211880914999</v>
      </c>
      <c r="AT6" s="10">
        <v>7.6909113384155923</v>
      </c>
      <c r="AV6" s="10">
        <v>0.77523361563584103</v>
      </c>
      <c r="AW6" s="10">
        <v>0.30954889580684958</v>
      </c>
      <c r="AX6" s="10">
        <v>0.16206952347085901</v>
      </c>
      <c r="AY6" s="10">
        <v>0.1517817294039337</v>
      </c>
      <c r="AZ6" s="10">
        <v>7.9233161605294214E-2</v>
      </c>
      <c r="BA6" s="10">
        <v>9.9197853074018134</v>
      </c>
      <c r="BB6" s="10">
        <v>2.9898283524030767</v>
      </c>
      <c r="BC6" s="10">
        <v>23.957382356261142</v>
      </c>
      <c r="BD6" s="10">
        <v>0.66054011320636696</v>
      </c>
      <c r="BE6" s="10">
        <v>0.1747831481254068</v>
      </c>
      <c r="BF6" s="10">
        <v>9.8356629300900931</v>
      </c>
      <c r="BG6" s="10">
        <v>2.8360598863010495</v>
      </c>
      <c r="BH6" s="10">
        <v>0.80216352024042514</v>
      </c>
      <c r="BI6" s="10">
        <v>0.79622580695348344</v>
      </c>
      <c r="BJ6" s="10">
        <v>7.6265503672637873</v>
      </c>
      <c r="BK6" s="10">
        <v>3.2675646377924643</v>
      </c>
      <c r="BL6" s="10">
        <v>0.39016217648638918</v>
      </c>
      <c r="BM6" s="10">
        <v>2.1443488032933118</v>
      </c>
      <c r="BN6" s="10">
        <v>1.2280622954226048</v>
      </c>
      <c r="BO6" s="10">
        <v>2.9362736497535034</v>
      </c>
      <c r="BP6" s="10">
        <v>3.5241429660101593</v>
      </c>
      <c r="BQ6" s="10">
        <v>1.7628850234051008</v>
      </c>
      <c r="BS6" s="10">
        <v>6.3565665956907935E-2</v>
      </c>
      <c r="BT6" s="10">
        <v>5.8955047316203435E-2</v>
      </c>
      <c r="BU6" s="10">
        <v>5.0319735837150992E-3</v>
      </c>
      <c r="BV6" s="10">
        <v>7.4475888730290485E-2</v>
      </c>
      <c r="BW6" s="10">
        <v>8.4002150804421458E-2</v>
      </c>
      <c r="BX6" s="10">
        <v>0.13107125976939216</v>
      </c>
      <c r="BY6" s="10">
        <v>4.7754726486259962</v>
      </c>
      <c r="BZ6" s="10">
        <v>0.61505725581491077</v>
      </c>
      <c r="CA6" s="10">
        <v>0.17915142874387613</v>
      </c>
      <c r="CB6" s="10">
        <v>0.11653725841062718</v>
      </c>
      <c r="CC6" s="10">
        <v>1.9861365940085616</v>
      </c>
      <c r="CD6" s="10">
        <v>0.76483502912563628</v>
      </c>
      <c r="CE6" s="10">
        <v>3.8262773652276838</v>
      </c>
      <c r="CF6" s="10">
        <v>0.14510700428527812</v>
      </c>
      <c r="CG6" s="10">
        <v>3.0026452593714836E-2</v>
      </c>
      <c r="CH6" s="10">
        <v>0.19022547273435109</v>
      </c>
      <c r="CI6" s="10">
        <v>2.7914386105968525E-2</v>
      </c>
      <c r="CJ6" s="10">
        <v>1.7190047087567848</v>
      </c>
      <c r="CK6" s="10">
        <v>3.5994727093700769</v>
      </c>
      <c r="CL6" s="10">
        <v>0.20387638303064737</v>
      </c>
      <c r="CM6" s="10">
        <v>0.10996706650117272</v>
      </c>
      <c r="CN6" s="23">
        <v>0.14903726197937139</v>
      </c>
      <c r="CP6" s="23">
        <v>30.905278060532154</v>
      </c>
      <c r="CQ6" s="23">
        <v>33.209004723559715</v>
      </c>
      <c r="CR6" s="23">
        <v>68.883530925481139</v>
      </c>
      <c r="CS6" s="23">
        <v>108.00951454626563</v>
      </c>
      <c r="CT6" s="23">
        <v>28.330436047246881</v>
      </c>
      <c r="CU6" s="23">
        <v>45.406265562376632</v>
      </c>
      <c r="CV6" s="23">
        <v>114.32203714570586</v>
      </c>
      <c r="CW6" s="23">
        <v>59.554267617861974</v>
      </c>
      <c r="CX6" s="23">
        <v>49.973653612791857</v>
      </c>
      <c r="CY6" s="23">
        <v>17.941937435383732</v>
      </c>
      <c r="CZ6" s="23">
        <v>80.102727897817118</v>
      </c>
      <c r="DA6" s="23">
        <v>74.139320083407696</v>
      </c>
      <c r="DB6" s="23">
        <v>65.007094009818104</v>
      </c>
      <c r="DC6" s="23">
        <v>13.775297375694386</v>
      </c>
      <c r="DD6" s="23">
        <v>28.552119934682281</v>
      </c>
      <c r="DE6" s="23">
        <v>31.715893960823315</v>
      </c>
      <c r="DF6" s="23">
        <v>26.258322503844052</v>
      </c>
      <c r="DG6" s="23">
        <v>92.575522096636405</v>
      </c>
      <c r="DH6" s="23">
        <v>26.566613119286551</v>
      </c>
      <c r="DI6" s="23">
        <v>86.133541024092978</v>
      </c>
      <c r="DJ6" s="23">
        <v>17.590755612148996</v>
      </c>
      <c r="DK6" s="23">
        <v>23.262972924901145</v>
      </c>
    </row>
    <row r="7" spans="1:115">
      <c r="A7" s="2">
        <v>38504</v>
      </c>
      <c r="B7" s="10">
        <v>19.925918296537585</v>
      </c>
      <c r="C7" s="10">
        <v>25.255977403568401</v>
      </c>
      <c r="D7" s="10">
        <v>49.536808407850131</v>
      </c>
      <c r="E7" s="10">
        <v>99.349210421857464</v>
      </c>
      <c r="F7" s="10">
        <v>24.045365532098085</v>
      </c>
      <c r="G7" s="10">
        <v>35.532437888346564</v>
      </c>
      <c r="H7" s="10">
        <v>56.418034110361916</v>
      </c>
      <c r="I7" s="10">
        <v>31.660446517259501</v>
      </c>
      <c r="J7" s="10">
        <v>44.78622796263766</v>
      </c>
      <c r="K7" s="10">
        <v>9.5209943460934188</v>
      </c>
      <c r="L7" s="10">
        <v>47.616897004034506</v>
      </c>
      <c r="M7" s="10">
        <v>55.016402425634851</v>
      </c>
      <c r="N7" s="10">
        <v>49.358518527178084</v>
      </c>
      <c r="O7" s="10">
        <v>5.6669928975203758</v>
      </c>
      <c r="P7" s="10">
        <v>19.66618526436552</v>
      </c>
      <c r="Q7" s="10">
        <v>15.673826852736003</v>
      </c>
      <c r="R7" s="10">
        <v>23.47286745852136</v>
      </c>
      <c r="S7" s="10">
        <v>42.403706619850396</v>
      </c>
      <c r="T7" s="10">
        <v>18.651537545651053</v>
      </c>
      <c r="U7" s="10">
        <v>73.246603241027756</v>
      </c>
      <c r="V7" s="10">
        <v>10.317281822719485</v>
      </c>
      <c r="W7" s="10">
        <v>14.17883529116866</v>
      </c>
      <c r="Y7" s="10">
        <v>8.8907999162693585</v>
      </c>
      <c r="Z7" s="10">
        <v>7.161371227139437</v>
      </c>
      <c r="AA7" s="10">
        <v>18.778081127253309</v>
      </c>
      <c r="AB7" s="10">
        <v>5.5620371118724554</v>
      </c>
      <c r="AC7" s="10">
        <v>3.5130635026328783</v>
      </c>
      <c r="AD7" s="10">
        <v>0.69107886924686068</v>
      </c>
      <c r="AE7" s="10">
        <v>55.267511350254125</v>
      </c>
      <c r="AF7" s="10">
        <v>4.0838451421560693</v>
      </c>
      <c r="AG7" s="10">
        <v>5.0473411912907604</v>
      </c>
      <c r="AH7" s="10">
        <v>8.4517360576170173</v>
      </c>
      <c r="AI7" s="10">
        <v>24.155511956719046</v>
      </c>
      <c r="AJ7" s="10">
        <v>15.588943556678679</v>
      </c>
      <c r="AK7" s="10">
        <v>10.392607716650144</v>
      </c>
      <c r="AL7" s="10">
        <v>6.4579833668328011</v>
      </c>
      <c r="AM7" s="10">
        <v>1.6846403451076375</v>
      </c>
      <c r="AN7" s="10">
        <v>11.939537533053169</v>
      </c>
      <c r="AO7" s="10">
        <v>4.4365679914793192</v>
      </c>
      <c r="AP7" s="10">
        <v>46.041591833556545</v>
      </c>
      <c r="AQ7" s="10">
        <v>3.6568525395153424</v>
      </c>
      <c r="AR7" s="10">
        <v>10.133068150997182</v>
      </c>
      <c r="AS7" s="10">
        <v>3.866919673435377</v>
      </c>
      <c r="AT7" s="10">
        <v>7.9779582990519362</v>
      </c>
      <c r="AV7" s="10">
        <v>0.72758530869222515</v>
      </c>
      <c r="AW7" s="10">
        <v>0.28242860432324357</v>
      </c>
      <c r="AX7" s="10">
        <v>0.16346904308701868</v>
      </c>
      <c r="AY7" s="10">
        <v>0.14711663540592679</v>
      </c>
      <c r="AZ7" s="10">
        <v>7.1216052904154642E-2</v>
      </c>
      <c r="BA7" s="10">
        <v>9.3183435955019434</v>
      </c>
      <c r="BB7" s="10">
        <v>3.5232610940188369</v>
      </c>
      <c r="BC7" s="10">
        <v>25.78517190957675</v>
      </c>
      <c r="BD7" s="10">
        <v>0.64137180669864491</v>
      </c>
      <c r="BE7" s="10">
        <v>0.17287779750501864</v>
      </c>
      <c r="BF7" s="10">
        <v>9.7509814158322765</v>
      </c>
      <c r="BG7" s="10">
        <v>2.8679979366335857</v>
      </c>
      <c r="BH7" s="10">
        <v>0.7322011868389553</v>
      </c>
      <c r="BI7" s="10">
        <v>0.67681711107227283</v>
      </c>
      <c r="BJ7" s="10">
        <v>7.3081999881918538</v>
      </c>
      <c r="BK7" s="10">
        <v>3.325853590469789</v>
      </c>
      <c r="BL7" s="10">
        <v>0.40080011675256161</v>
      </c>
      <c r="BM7" s="10">
        <v>2.1010688037531535</v>
      </c>
      <c r="BN7" s="10">
        <v>1.2574137854512213</v>
      </c>
      <c r="BO7" s="10">
        <v>2.9476379236595132</v>
      </c>
      <c r="BP7" s="10">
        <v>3.6004075441141126</v>
      </c>
      <c r="BQ7" s="10">
        <v>1.7777630999195158</v>
      </c>
      <c r="BS7" s="10">
        <v>4.6811606436415576E-2</v>
      </c>
      <c r="BT7" s="10">
        <v>7.7914242917220156E-2</v>
      </c>
      <c r="BU7" s="10">
        <v>5.0752968167635804E-3</v>
      </c>
      <c r="BV7" s="10">
        <v>7.4020910492617054E-2</v>
      </c>
      <c r="BW7" s="10">
        <v>7.5498676425405004E-2</v>
      </c>
      <c r="BX7" s="10">
        <v>0.12266104080624807</v>
      </c>
      <c r="BY7" s="10">
        <v>4.7642965805725037</v>
      </c>
      <c r="BZ7" s="10">
        <v>0.66197928425833652</v>
      </c>
      <c r="CA7" s="10">
        <v>0.16840741587092389</v>
      </c>
      <c r="CB7" s="10">
        <v>0.11526694188834474</v>
      </c>
      <c r="CC7" s="10">
        <v>1.9764485897972381</v>
      </c>
      <c r="CD7" s="10">
        <v>0.71376028624126064</v>
      </c>
      <c r="CE7" s="10">
        <v>3.7389896856555018</v>
      </c>
      <c r="CF7" s="10">
        <v>0.12582683382354276</v>
      </c>
      <c r="CG7" s="10">
        <v>3.0034479980780127E-2</v>
      </c>
      <c r="CH7" s="10">
        <v>0.18460465460591813</v>
      </c>
      <c r="CI7" s="10">
        <v>2.867473213421784E-2</v>
      </c>
      <c r="CJ7" s="10">
        <v>1.7145570288726235</v>
      </c>
      <c r="CK7" s="10">
        <v>3.7268609965809762</v>
      </c>
      <c r="CL7" s="10">
        <v>0.20424930662104446</v>
      </c>
      <c r="CM7" s="10">
        <v>0.11234710910944745</v>
      </c>
      <c r="CN7" s="23">
        <v>0.15225281941388569</v>
      </c>
      <c r="CP7" s="23">
        <v>29.591115127935584</v>
      </c>
      <c r="CQ7" s="23">
        <v>32.777691477948302</v>
      </c>
      <c r="CR7" s="23">
        <v>68.483433875007222</v>
      </c>
      <c r="CS7" s="23">
        <v>105.13238507962846</v>
      </c>
      <c r="CT7" s="23">
        <v>27.705143764060523</v>
      </c>
      <c r="CU7" s="23">
        <v>45.664521393901616</v>
      </c>
      <c r="CV7" s="23">
        <v>119.97310313520738</v>
      </c>
      <c r="CW7" s="23">
        <v>62.191442853250656</v>
      </c>
      <c r="CX7" s="23">
        <v>50.64334837649799</v>
      </c>
      <c r="CY7" s="23">
        <v>18.260875143103799</v>
      </c>
      <c r="CZ7" s="23">
        <v>83.499838966383066</v>
      </c>
      <c r="DA7" s="23">
        <v>74.187104205188376</v>
      </c>
      <c r="DB7" s="23">
        <v>64.222317116322685</v>
      </c>
      <c r="DC7" s="23">
        <v>12.927620209248992</v>
      </c>
      <c r="DD7" s="23">
        <v>28.689060077645792</v>
      </c>
      <c r="DE7" s="23">
        <v>31.123822630864879</v>
      </c>
      <c r="DF7" s="23">
        <v>28.338910298887459</v>
      </c>
      <c r="DG7" s="23">
        <v>92.260924286032719</v>
      </c>
      <c r="DH7" s="23">
        <v>27.292664867198592</v>
      </c>
      <c r="DI7" s="23">
        <v>86.531558622305496</v>
      </c>
      <c r="DJ7" s="23">
        <v>17.896956149378422</v>
      </c>
      <c r="DK7" s="23">
        <v>24.086809509553998</v>
      </c>
    </row>
    <row r="8" spans="1:115">
      <c r="A8" s="2">
        <v>38596</v>
      </c>
      <c r="B8" s="10">
        <v>18.47336885726676</v>
      </c>
      <c r="C8" s="10">
        <v>25.319690964309956</v>
      </c>
      <c r="D8" s="10">
        <v>48.420989670382717</v>
      </c>
      <c r="E8" s="10">
        <v>98.608759854748158</v>
      </c>
      <c r="F8" s="10">
        <v>22.796487055372019</v>
      </c>
      <c r="G8" s="10">
        <v>34.99468845808876</v>
      </c>
      <c r="H8" s="10">
        <v>54.934862528794199</v>
      </c>
      <c r="I8" s="10">
        <v>31.664807482952391</v>
      </c>
      <c r="J8" s="10">
        <v>47.495370177956453</v>
      </c>
      <c r="K8" s="10">
        <v>9.5583535571792115</v>
      </c>
      <c r="L8" s="10">
        <v>49.840040318202703</v>
      </c>
      <c r="M8" s="10">
        <v>54.447818866777311</v>
      </c>
      <c r="N8" s="10">
        <v>50.693964593009269</v>
      </c>
      <c r="O8" s="10">
        <v>5.7306665746237702</v>
      </c>
      <c r="P8" s="10">
        <v>19.160609450746108</v>
      </c>
      <c r="Q8" s="10">
        <v>17.430970863117466</v>
      </c>
      <c r="R8" s="10">
        <v>23.930506864442272</v>
      </c>
      <c r="S8" s="10">
        <v>41.052773259586957</v>
      </c>
      <c r="T8" s="10">
        <v>18.249911501392216</v>
      </c>
      <c r="U8" s="10">
        <v>72.365888259492024</v>
      </c>
      <c r="V8" s="10">
        <v>10.310622936746652</v>
      </c>
      <c r="W8" s="10">
        <v>14.788836384263361</v>
      </c>
      <c r="Y8" s="10">
        <v>8.5699389609580852</v>
      </c>
      <c r="Z8" s="10">
        <v>6.98795067697524</v>
      </c>
      <c r="AA8" s="10">
        <v>17.286741798053363</v>
      </c>
      <c r="AB8" s="10">
        <v>5.5284225701271827</v>
      </c>
      <c r="AC8" s="10">
        <v>3.8446498520086485</v>
      </c>
      <c r="AD8" s="10">
        <v>0.70022663030576793</v>
      </c>
      <c r="AE8" s="10">
        <v>54.533437010541917</v>
      </c>
      <c r="AF8" s="10">
        <v>4.2329229558235673</v>
      </c>
      <c r="AG8" s="10">
        <v>5.3976957053630867</v>
      </c>
      <c r="AH8" s="10">
        <v>8.6129934924029463</v>
      </c>
      <c r="AI8" s="10">
        <v>23.938869553644722</v>
      </c>
      <c r="AJ8" s="10">
        <v>15.63784728338128</v>
      </c>
      <c r="AK8" s="10">
        <v>9.9206275807579676</v>
      </c>
      <c r="AL8" s="10">
        <v>6.2351411560284289</v>
      </c>
      <c r="AM8" s="10">
        <v>1.6704211753881395</v>
      </c>
      <c r="AN8" s="10">
        <v>12.849509528976711</v>
      </c>
      <c r="AO8" s="10">
        <v>4.4079293397371453</v>
      </c>
      <c r="AP8" s="10">
        <v>46.468400589974827</v>
      </c>
      <c r="AQ8" s="10">
        <v>3.9063433752787686</v>
      </c>
      <c r="AR8" s="10">
        <v>10.363178282816692</v>
      </c>
      <c r="AS8" s="10">
        <v>3.8204491570628929</v>
      </c>
      <c r="AT8" s="10">
        <v>8.521270908025036</v>
      </c>
      <c r="AV8" s="10">
        <v>0.70374325519460468</v>
      </c>
      <c r="AW8" s="10">
        <v>0.27144690464934706</v>
      </c>
      <c r="AX8" s="10">
        <v>0.14736120640075101</v>
      </c>
      <c r="AY8" s="10">
        <v>0.14621283796770454</v>
      </c>
      <c r="AZ8" s="10">
        <v>8.1732667558656963E-2</v>
      </c>
      <c r="BA8" s="10">
        <v>9.5087211920841597</v>
      </c>
      <c r="BB8" s="10">
        <v>3.445236308996015</v>
      </c>
      <c r="BC8" s="10">
        <v>26.725678748019185</v>
      </c>
      <c r="BD8" s="10">
        <v>0.69047539435049488</v>
      </c>
      <c r="BE8" s="10">
        <v>0.16861847416333978</v>
      </c>
      <c r="BF8" s="10">
        <v>9.7409132597222285</v>
      </c>
      <c r="BG8" s="10">
        <v>2.8801220024394256</v>
      </c>
      <c r="BH8" s="10">
        <v>0.73163261994268025</v>
      </c>
      <c r="BI8" s="10">
        <v>0.66609150752993906</v>
      </c>
      <c r="BJ8" s="10">
        <v>7.2946261590095318</v>
      </c>
      <c r="BK8" s="10">
        <v>3.588713553833152</v>
      </c>
      <c r="BL8" s="10">
        <v>0.39866984187272347</v>
      </c>
      <c r="BM8" s="10">
        <v>2.1021384272843235</v>
      </c>
      <c r="BN8" s="10">
        <v>1.4406221944591246</v>
      </c>
      <c r="BO8" s="10">
        <v>2.9206087573933863</v>
      </c>
      <c r="BP8" s="10">
        <v>3.6839043420146509</v>
      </c>
      <c r="BQ8" s="10">
        <v>1.9824987814991566</v>
      </c>
      <c r="BS8" s="10">
        <v>4.5804809932665003E-2</v>
      </c>
      <c r="BT8" s="10">
        <v>7.8620888959494817E-2</v>
      </c>
      <c r="BU8" s="10">
        <v>4.5749680051672126E-3</v>
      </c>
      <c r="BV8" s="10">
        <v>6.869452491387909E-2</v>
      </c>
      <c r="BW8" s="10">
        <v>8.6639073919986015E-2</v>
      </c>
      <c r="BX8" s="10">
        <v>0.12569927621705901</v>
      </c>
      <c r="BY8" s="10">
        <v>5.0900619634691688</v>
      </c>
      <c r="BZ8" s="10">
        <v>0.6860651050171569</v>
      </c>
      <c r="CA8" s="10">
        <v>0.1680599858071925</v>
      </c>
      <c r="CB8" s="10">
        <v>0.11242176425015801</v>
      </c>
      <c r="CC8" s="10">
        <v>1.975814050024935</v>
      </c>
      <c r="CD8" s="10">
        <v>0.68678011294136976</v>
      </c>
      <c r="CE8" s="10">
        <v>3.6747220807603234</v>
      </c>
      <c r="CF8" s="10">
        <v>0.1215083867149499</v>
      </c>
      <c r="CG8" s="10">
        <v>3.0152813953235658E-2</v>
      </c>
      <c r="CH8" s="10">
        <v>0.20262359054018475</v>
      </c>
      <c r="CI8" s="10">
        <v>2.8526713291316952E-2</v>
      </c>
      <c r="CJ8" s="10">
        <v>1.4853584531195025</v>
      </c>
      <c r="CK8" s="10">
        <v>4.1458786590505348</v>
      </c>
      <c r="CL8" s="10">
        <v>0.19697327347724825</v>
      </c>
      <c r="CM8" s="10">
        <v>0.1149527156274992</v>
      </c>
      <c r="CN8" s="23">
        <v>0.16383750423500132</v>
      </c>
      <c r="CP8" s="23">
        <v>27.792855883352114</v>
      </c>
      <c r="CQ8" s="23">
        <v>32.657709434894038</v>
      </c>
      <c r="CR8" s="23">
        <v>65.859667642841998</v>
      </c>
      <c r="CS8" s="23">
        <v>104.35208978775692</v>
      </c>
      <c r="CT8" s="23">
        <v>26.80950864885931</v>
      </c>
      <c r="CU8" s="23">
        <v>45.329335556695746</v>
      </c>
      <c r="CV8" s="23">
        <v>118.0035978118013</v>
      </c>
      <c r="CW8" s="23">
        <v>63.3094742918123</v>
      </c>
      <c r="CX8" s="23">
        <v>53.751601263477227</v>
      </c>
      <c r="CY8" s="23">
        <v>18.452387287995656</v>
      </c>
      <c r="CZ8" s="23">
        <v>85.495637181594589</v>
      </c>
      <c r="DA8" s="23">
        <v>73.652568265539387</v>
      </c>
      <c r="DB8" s="23">
        <v>65.020946874470241</v>
      </c>
      <c r="DC8" s="23">
        <v>12.753407624897088</v>
      </c>
      <c r="DD8" s="23">
        <v>28.155809599097015</v>
      </c>
      <c r="DE8" s="23">
        <v>34.071817536467513</v>
      </c>
      <c r="DF8" s="23">
        <v>28.765632759343458</v>
      </c>
      <c r="DG8" s="23">
        <v>91.10867072996561</v>
      </c>
      <c r="DH8" s="23">
        <v>27.742755730180644</v>
      </c>
      <c r="DI8" s="23">
        <v>85.846648573179351</v>
      </c>
      <c r="DJ8" s="23">
        <v>17.929929151451695</v>
      </c>
      <c r="DK8" s="23">
        <v>25.456443578022554</v>
      </c>
    </row>
    <row r="9" spans="1:115">
      <c r="A9" s="2">
        <v>38687</v>
      </c>
      <c r="B9" s="10">
        <v>17.902266062382779</v>
      </c>
      <c r="C9" s="10">
        <v>25.299770696942826</v>
      </c>
      <c r="D9" s="10">
        <v>47.212012054522084</v>
      </c>
      <c r="E9" s="10">
        <v>96.887163957881825</v>
      </c>
      <c r="F9" s="10">
        <v>22.798951382083615</v>
      </c>
      <c r="G9" s="10">
        <v>34.201619029030958</v>
      </c>
      <c r="H9" s="10">
        <v>55.659682970079075</v>
      </c>
      <c r="I9" s="10">
        <v>31.068550952472759</v>
      </c>
      <c r="J9" s="10">
        <v>48.028385250084057</v>
      </c>
      <c r="K9" s="10">
        <v>9.0137785393784604</v>
      </c>
      <c r="L9" s="10">
        <v>50.762078364099843</v>
      </c>
      <c r="M9" s="10">
        <v>53.79242450021875</v>
      </c>
      <c r="N9" s="10">
        <v>51.879566068416359</v>
      </c>
      <c r="O9" s="10">
        <v>6.2629436858753742</v>
      </c>
      <c r="P9" s="10">
        <v>19.399358719628005</v>
      </c>
      <c r="Q9" s="10">
        <v>19.811546396296265</v>
      </c>
      <c r="R9" s="10">
        <v>24.401161587572666</v>
      </c>
      <c r="S9" s="10">
        <v>43.029270168326583</v>
      </c>
      <c r="T9" s="10">
        <v>19.055175707761187</v>
      </c>
      <c r="U9" s="10">
        <v>71.169575815364652</v>
      </c>
      <c r="V9" s="10">
        <v>12.911725642600748</v>
      </c>
      <c r="W9" s="10">
        <v>15.005161887106013</v>
      </c>
      <c r="Y9" s="10">
        <v>8.1397523521882444</v>
      </c>
      <c r="Z9" s="10">
        <v>7.2445384617908362</v>
      </c>
      <c r="AA9" s="10">
        <v>16.757886204067667</v>
      </c>
      <c r="AB9" s="10">
        <v>5.3933430073886042</v>
      </c>
      <c r="AC9" s="10">
        <v>3.7398988592172691</v>
      </c>
      <c r="AD9" s="10">
        <v>0.68394855662803056</v>
      </c>
      <c r="AE9" s="10">
        <v>55.382751364174815</v>
      </c>
      <c r="AF9" s="10">
        <v>4.3286018821215704</v>
      </c>
      <c r="AG9" s="10">
        <v>5.4945857398020728</v>
      </c>
      <c r="AH9" s="10">
        <v>7.6745698159428102</v>
      </c>
      <c r="AI9" s="10">
        <v>22.795512422269031</v>
      </c>
      <c r="AJ9" s="10">
        <v>15.838321277688417</v>
      </c>
      <c r="AK9" s="10">
        <v>9.5909859277782701</v>
      </c>
      <c r="AL9" s="10">
        <v>5.5045198248302061</v>
      </c>
      <c r="AM9" s="10">
        <v>1.6565060075586269</v>
      </c>
      <c r="AN9" s="10">
        <v>14.428295391972153</v>
      </c>
      <c r="AO9" s="10">
        <v>4.4985466668054652</v>
      </c>
      <c r="AP9" s="10">
        <v>46.739012729579542</v>
      </c>
      <c r="AQ9" s="10">
        <v>3.8302767220166372</v>
      </c>
      <c r="AR9" s="10">
        <v>10.229200314494763</v>
      </c>
      <c r="AS9" s="10">
        <v>4.6526836270849117</v>
      </c>
      <c r="AT9" s="10">
        <v>9.0349026129180583</v>
      </c>
      <c r="AV9" s="10">
        <v>0.66005948738786269</v>
      </c>
      <c r="AW9" s="10">
        <v>0.27464359269721689</v>
      </c>
      <c r="AX9" s="10">
        <v>0.14484517756128448</v>
      </c>
      <c r="AY9" s="10">
        <v>0.14233866205521006</v>
      </c>
      <c r="AZ9" s="10">
        <v>7.9424072730475734E-2</v>
      </c>
      <c r="BA9" s="10">
        <v>9.2528330868771729</v>
      </c>
      <c r="BB9" s="10">
        <v>3.3933000112789196</v>
      </c>
      <c r="BC9" s="10">
        <v>28.164190083958829</v>
      </c>
      <c r="BD9" s="10">
        <v>0.68693106276856764</v>
      </c>
      <c r="BE9" s="10">
        <v>0.14790205793942715</v>
      </c>
      <c r="BF9" s="10">
        <v>9.2295115694115957</v>
      </c>
      <c r="BG9" s="10">
        <v>2.9691530784221372</v>
      </c>
      <c r="BH9" s="10">
        <v>0.69162376054806152</v>
      </c>
      <c r="BI9" s="10">
        <v>0.60509955320907638</v>
      </c>
      <c r="BJ9" s="10">
        <v>7.212551693829357</v>
      </c>
      <c r="BK9" s="10">
        <v>4.1710136267887208</v>
      </c>
      <c r="BL9" s="10">
        <v>0.40743413393119599</v>
      </c>
      <c r="BM9" s="10">
        <v>2.0545321986763265</v>
      </c>
      <c r="BN9" s="10">
        <v>1.3482908280453365</v>
      </c>
      <c r="BO9" s="10">
        <v>2.8236767551521127</v>
      </c>
      <c r="BP9" s="10">
        <v>4.5066657418356808</v>
      </c>
      <c r="BQ9" s="10">
        <v>2.2866381149143793</v>
      </c>
      <c r="BS9" s="10">
        <v>4.1858147269615786E-2</v>
      </c>
      <c r="BT9" s="10">
        <v>7.8322820488941625E-2</v>
      </c>
      <c r="BU9" s="10">
        <v>4.4968973539547263E-3</v>
      </c>
      <c r="BV9" s="10">
        <v>6.9979777933302012E-2</v>
      </c>
      <c r="BW9" s="10">
        <v>8.4193159641323748E-2</v>
      </c>
      <c r="BX9" s="10">
        <v>0.12236014413025842</v>
      </c>
      <c r="BY9" s="10">
        <v>4.6306372575476598</v>
      </c>
      <c r="BZ9" s="10">
        <v>0.70145791947421188</v>
      </c>
      <c r="CA9" s="10">
        <v>0.16406605297320542</v>
      </c>
      <c r="CB9" s="10">
        <v>9.8604062810674437E-2</v>
      </c>
      <c r="CC9" s="10">
        <v>1.8707369642916447</v>
      </c>
      <c r="CD9" s="10">
        <v>0.6798162362323974</v>
      </c>
      <c r="CE9" s="10">
        <v>3.326705833643878</v>
      </c>
      <c r="CF9" s="10">
        <v>0.15889914743478384</v>
      </c>
      <c r="CG9" s="10">
        <v>2.9556890881991649E-2</v>
      </c>
      <c r="CH9" s="10">
        <v>0.23246516603162704</v>
      </c>
      <c r="CI9" s="10">
        <v>2.9160355009497652E-2</v>
      </c>
      <c r="CJ9" s="10">
        <v>1.4407248121251048</v>
      </c>
      <c r="CK9" s="10">
        <v>4.0666106351696953</v>
      </c>
      <c r="CL9" s="10">
        <v>0.18766104238219539</v>
      </c>
      <c r="CM9" s="10">
        <v>0.14062646222640396</v>
      </c>
      <c r="CN9" s="23">
        <v>0.18538111148282699</v>
      </c>
      <c r="CP9" s="23">
        <v>26.743936049228502</v>
      </c>
      <c r="CQ9" s="23">
        <v>32.89727557191982</v>
      </c>
      <c r="CR9" s="23">
        <v>64.11924033350499</v>
      </c>
      <c r="CS9" s="23">
        <v>102.49282540525894</v>
      </c>
      <c r="CT9" s="23">
        <v>26.702467473672684</v>
      </c>
      <c r="CU9" s="23">
        <v>44.260760816666419</v>
      </c>
      <c r="CV9" s="23">
        <v>119.06637160308047</v>
      </c>
      <c r="CW9" s="23">
        <v>64.262800838027374</v>
      </c>
      <c r="CX9" s="23">
        <v>54.373968105627903</v>
      </c>
      <c r="CY9" s="23">
        <v>16.934854476071372</v>
      </c>
      <c r="CZ9" s="23">
        <v>84.657839320072114</v>
      </c>
      <c r="DA9" s="23">
        <v>73.279715092561702</v>
      </c>
      <c r="DB9" s="23">
        <v>65.488881590386569</v>
      </c>
      <c r="DC9" s="23">
        <v>12.53146221134944</v>
      </c>
      <c r="DD9" s="23">
        <v>28.29797331189798</v>
      </c>
      <c r="DE9" s="23">
        <v>38.643320581088766</v>
      </c>
      <c r="DF9" s="23">
        <v>29.336302743318825</v>
      </c>
      <c r="DG9" s="23">
        <v>93.263539908707557</v>
      </c>
      <c r="DH9" s="23">
        <v>28.300353892992856</v>
      </c>
      <c r="DI9" s="23">
        <v>84.410113927393724</v>
      </c>
      <c r="DJ9" s="23">
        <v>22.211701473747745</v>
      </c>
      <c r="DK9" s="23">
        <v>26.512083726421277</v>
      </c>
    </row>
    <row r="10" spans="1:115">
      <c r="A10" s="2">
        <v>38777</v>
      </c>
      <c r="B10" s="10">
        <v>17.149697208058633</v>
      </c>
      <c r="C10" s="10">
        <v>25.462019936984952</v>
      </c>
      <c r="D10" s="10">
        <v>46.844415828953053</v>
      </c>
      <c r="E10" s="10">
        <v>99.707034762393079</v>
      </c>
      <c r="F10" s="10">
        <v>22.359575192860923</v>
      </c>
      <c r="G10" s="10">
        <v>35.477706356845722</v>
      </c>
      <c r="H10" s="10">
        <v>55.692503366730655</v>
      </c>
      <c r="I10" s="10">
        <v>29.64321028462194</v>
      </c>
      <c r="J10" s="10">
        <v>51.868897282188136</v>
      </c>
      <c r="K10" s="10">
        <v>8.153065355668117</v>
      </c>
      <c r="L10" s="10">
        <v>50.347926852407731</v>
      </c>
      <c r="M10" s="10">
        <v>53.9325050491098</v>
      </c>
      <c r="N10" s="10">
        <v>49.483950828030501</v>
      </c>
      <c r="O10" s="10">
        <v>6.2212658317897311</v>
      </c>
      <c r="P10" s="10">
        <v>19.4977020280608</v>
      </c>
      <c r="Q10" s="10">
        <v>19.540091413054437</v>
      </c>
      <c r="R10" s="10">
        <v>23.668743910948901</v>
      </c>
      <c r="S10" s="10">
        <v>43.677321287115682</v>
      </c>
      <c r="T10" s="10">
        <v>18.940505116890808</v>
      </c>
      <c r="U10" s="10">
        <v>69.725754886317844</v>
      </c>
      <c r="V10" s="10">
        <v>13.907630151027249</v>
      </c>
      <c r="W10" s="10">
        <v>15.863380175088631</v>
      </c>
      <c r="Y10" s="10">
        <v>8.1383759271588456</v>
      </c>
      <c r="Z10" s="10">
        <v>7.2972059792465558</v>
      </c>
      <c r="AA10" s="10">
        <v>16.303142259192235</v>
      </c>
      <c r="AB10" s="10">
        <v>5.5184723749716946</v>
      </c>
      <c r="AC10" s="10">
        <v>4.0281877099694308</v>
      </c>
      <c r="AD10" s="10">
        <v>0.69152308773066995</v>
      </c>
      <c r="AE10" s="10">
        <v>56.510637445787658</v>
      </c>
      <c r="AF10" s="10">
        <v>4.4454415509728618</v>
      </c>
      <c r="AG10" s="10">
        <v>6.0716995854367024</v>
      </c>
      <c r="AH10" s="10">
        <v>6.6653539227775997</v>
      </c>
      <c r="AI10" s="10">
        <v>23.872685951587115</v>
      </c>
      <c r="AJ10" s="10">
        <v>16.507331601641884</v>
      </c>
      <c r="AK10" s="10">
        <v>9.1307735152843357</v>
      </c>
      <c r="AL10" s="10">
        <v>5.4110290750335093</v>
      </c>
      <c r="AM10" s="10">
        <v>1.7016623715884878</v>
      </c>
      <c r="AN10" s="10">
        <v>14.008906911699897</v>
      </c>
      <c r="AO10" s="10">
        <v>4.3135005504492527</v>
      </c>
      <c r="AP10" s="10">
        <v>46.067545633782331</v>
      </c>
      <c r="AQ10" s="10">
        <v>4.1255854578266904</v>
      </c>
      <c r="AR10" s="10">
        <v>9.8890548950613635</v>
      </c>
      <c r="AS10" s="10">
        <v>4.9544662948159051</v>
      </c>
      <c r="AT10" s="10">
        <v>9.352989305022513</v>
      </c>
      <c r="AV10" s="10">
        <v>0.66174520900919043</v>
      </c>
      <c r="AW10" s="10">
        <v>0.2615203479343951</v>
      </c>
      <c r="AX10" s="10">
        <v>0.14563845149842911</v>
      </c>
      <c r="AY10" s="10">
        <v>0.14597955112481506</v>
      </c>
      <c r="AZ10" s="10">
        <v>8.6096262503709386E-2</v>
      </c>
      <c r="BA10" s="10">
        <v>9.4844394047551344</v>
      </c>
      <c r="BB10" s="10">
        <v>3.1286701349908328</v>
      </c>
      <c r="BC10" s="10">
        <v>29.170759951579079</v>
      </c>
      <c r="BD10" s="10">
        <v>0.76233851780328354</v>
      </c>
      <c r="BE10" s="10">
        <v>0.12798588776433795</v>
      </c>
      <c r="BF10" s="10">
        <v>9.3036211288572197</v>
      </c>
      <c r="BG10" s="10">
        <v>3.1111448841425591</v>
      </c>
      <c r="BH10" s="10">
        <v>0.6641208458368788</v>
      </c>
      <c r="BI10" s="10">
        <v>0.61020561901225412</v>
      </c>
      <c r="BJ10" s="10">
        <v>7.3048451497567157</v>
      </c>
      <c r="BK10" s="10">
        <v>4.0671880482915954</v>
      </c>
      <c r="BL10" s="10">
        <v>0.39073873265836101</v>
      </c>
      <c r="BM10" s="10">
        <v>2.0245573861592483</v>
      </c>
      <c r="BN10" s="10">
        <v>1.8131335974043612</v>
      </c>
      <c r="BO10" s="10">
        <v>2.768094017912361</v>
      </c>
      <c r="BP10" s="10">
        <v>4.8062706133939646</v>
      </c>
      <c r="BQ10" s="10">
        <v>2.1802042248135436</v>
      </c>
      <c r="BS10" s="10">
        <v>4.221451853953595E-2</v>
      </c>
      <c r="BT10" s="10">
        <v>7.3336635637437142E-2</v>
      </c>
      <c r="BU10" s="10">
        <v>4.521737507075102E-3</v>
      </c>
      <c r="BV10" s="10">
        <v>8.2900801546239272E-2</v>
      </c>
      <c r="BW10" s="10">
        <v>9.127515888645954E-2</v>
      </c>
      <c r="BX10" s="10">
        <v>0.1259507606863064</v>
      </c>
      <c r="BY10" s="10">
        <v>4.4396119083993018</v>
      </c>
      <c r="BZ10" s="10">
        <v>0.72031965856442426</v>
      </c>
      <c r="CA10" s="10">
        <v>0.20648479792153029</v>
      </c>
      <c r="CB10" s="10">
        <v>8.5325160670398303E-2</v>
      </c>
      <c r="CC10" s="10">
        <v>1.8842440346141451</v>
      </c>
      <c r="CD10" s="10">
        <v>0.67061793195357788</v>
      </c>
      <c r="CE10" s="10">
        <v>3.0775336424558914</v>
      </c>
      <c r="CF10" s="10">
        <v>0.20274252051218633</v>
      </c>
      <c r="CG10" s="10">
        <v>3.0865586353750807E-2</v>
      </c>
      <c r="CH10" s="10">
        <v>0.28321634071113255</v>
      </c>
      <c r="CI10" s="10">
        <v>2.7968895220657486E-2</v>
      </c>
      <c r="CJ10" s="10">
        <v>1.3789897961836921</v>
      </c>
      <c r="CK10" s="10">
        <v>4.5960729016240327</v>
      </c>
      <c r="CL10" s="10">
        <v>0.1776719693835247</v>
      </c>
      <c r="CM10" s="10">
        <v>0.14997440447009858</v>
      </c>
      <c r="CN10" s="23">
        <v>0.17317068097347743</v>
      </c>
      <c r="CP10" s="23">
        <v>25.992032862766205</v>
      </c>
      <c r="CQ10" s="23">
        <v>33.09408289980334</v>
      </c>
      <c r="CR10" s="23">
        <v>63.297718277150793</v>
      </c>
      <c r="CS10" s="23">
        <v>105.45438749003583</v>
      </c>
      <c r="CT10" s="23">
        <v>26.565134324220523</v>
      </c>
      <c r="CU10" s="23">
        <v>45.779619610017832</v>
      </c>
      <c r="CV10" s="23">
        <v>119.77142285590845</v>
      </c>
      <c r="CW10" s="23">
        <v>63.97973144573831</v>
      </c>
      <c r="CX10" s="23">
        <v>58.909420183349653</v>
      </c>
      <c r="CY10" s="23">
        <v>15.031730326880453</v>
      </c>
      <c r="CZ10" s="23">
        <v>85.408477967466212</v>
      </c>
      <c r="DA10" s="23">
        <v>74.22159946684782</v>
      </c>
      <c r="DB10" s="23">
        <v>62.356378831607607</v>
      </c>
      <c r="DC10" s="23">
        <v>12.445243046347681</v>
      </c>
      <c r="DD10" s="23">
        <v>28.535075135759755</v>
      </c>
      <c r="DE10" s="23">
        <v>37.899402713757063</v>
      </c>
      <c r="DF10" s="23">
        <v>28.400952089277173</v>
      </c>
      <c r="DG10" s="23">
        <v>93.148414103240952</v>
      </c>
      <c r="DH10" s="23">
        <v>29.475297073745892</v>
      </c>
      <c r="DI10" s="23">
        <v>82.560575768675093</v>
      </c>
      <c r="DJ10" s="23">
        <v>23.818341463707217</v>
      </c>
      <c r="DK10" s="23">
        <v>27.569744385898165</v>
      </c>
    </row>
    <row r="11" spans="1:115">
      <c r="A11" s="2">
        <v>38869</v>
      </c>
      <c r="B11" s="10">
        <v>16.229786126227744</v>
      </c>
      <c r="C11" s="10">
        <v>26.030557816068995</v>
      </c>
      <c r="D11" s="10">
        <v>45.471240101039861</v>
      </c>
      <c r="E11" s="10">
        <v>101.17045233466668</v>
      </c>
      <c r="F11" s="10">
        <v>23.116700420706309</v>
      </c>
      <c r="G11" s="10">
        <v>35.385513629061592</v>
      </c>
      <c r="H11" s="10">
        <v>58.096071410724896</v>
      </c>
      <c r="I11" s="10">
        <v>29.930611874484232</v>
      </c>
      <c r="J11" s="10">
        <v>50.734332118890229</v>
      </c>
      <c r="K11" s="10">
        <v>8.3705698748901938</v>
      </c>
      <c r="L11" s="10">
        <v>50.932873029025224</v>
      </c>
      <c r="M11" s="10">
        <v>55.335960181895352</v>
      </c>
      <c r="N11" s="10">
        <v>49.14706213181006</v>
      </c>
      <c r="O11" s="10">
        <v>6.1473653425411232</v>
      </c>
      <c r="P11" s="10">
        <v>20.112871800096613</v>
      </c>
      <c r="Q11" s="10">
        <v>20.021541912246171</v>
      </c>
      <c r="R11" s="10">
        <v>23.152302916284253</v>
      </c>
      <c r="S11" s="10">
        <v>42.883049466953779</v>
      </c>
      <c r="T11" s="10">
        <v>17.028783410423195</v>
      </c>
      <c r="U11" s="10">
        <v>70.169770121993537</v>
      </c>
      <c r="V11" s="10">
        <v>16.107352595582842</v>
      </c>
      <c r="W11" s="10">
        <v>16.228760467423996</v>
      </c>
      <c r="Y11" s="10">
        <v>8.1625507288740717</v>
      </c>
      <c r="Z11" s="10">
        <v>7.4044539694633889</v>
      </c>
      <c r="AA11" s="10">
        <v>16.764366256283783</v>
      </c>
      <c r="AB11" s="10">
        <v>5.5790930984743312</v>
      </c>
      <c r="AC11" s="10">
        <v>3.9655585944128378</v>
      </c>
      <c r="AD11" s="10">
        <v>0.70652212385664503</v>
      </c>
      <c r="AE11" s="10">
        <v>57.175401318627365</v>
      </c>
      <c r="AF11" s="10">
        <v>5.0096917906183389</v>
      </c>
      <c r="AG11" s="10">
        <v>6.3109515549774322</v>
      </c>
      <c r="AH11" s="10">
        <v>6.8636194862494806</v>
      </c>
      <c r="AI11" s="10">
        <v>22.514963797691728</v>
      </c>
      <c r="AJ11" s="10">
        <v>17.28425734898202</v>
      </c>
      <c r="AK11" s="10">
        <v>9.0056234809636351</v>
      </c>
      <c r="AL11" s="10">
        <v>5.4254171605857415</v>
      </c>
      <c r="AM11" s="10">
        <v>1.7362442241333196</v>
      </c>
      <c r="AN11" s="10">
        <v>13.874952114352737</v>
      </c>
      <c r="AO11" s="10">
        <v>4.3315208452994591</v>
      </c>
      <c r="AP11" s="10">
        <v>46.929090619499419</v>
      </c>
      <c r="AQ11" s="10">
        <v>4.9792542631492331</v>
      </c>
      <c r="AR11" s="10">
        <v>9.5844678432704118</v>
      </c>
      <c r="AS11" s="10">
        <v>5.6484478406540974</v>
      </c>
      <c r="AT11" s="10">
        <v>9.9591343091983457</v>
      </c>
      <c r="AV11" s="10">
        <v>0.66845839792046524</v>
      </c>
      <c r="AW11" s="10">
        <v>0.2656215079736548</v>
      </c>
      <c r="AX11" s="10">
        <v>0.14996581973983591</v>
      </c>
      <c r="AY11" s="10">
        <v>0.14773093823142638</v>
      </c>
      <c r="AZ11" s="10">
        <v>8.112876446982506E-2</v>
      </c>
      <c r="BA11" s="10">
        <v>9.8623433992546765</v>
      </c>
      <c r="BB11" s="10">
        <v>3.5036601028145666</v>
      </c>
      <c r="BC11" s="10">
        <v>32.780199791549848</v>
      </c>
      <c r="BD11" s="10">
        <v>0.7725526852895741</v>
      </c>
      <c r="BE11" s="10">
        <v>0.137359379821892</v>
      </c>
      <c r="BF11" s="10">
        <v>8.8083927686743859</v>
      </c>
      <c r="BG11" s="10">
        <v>3.2948008972204468</v>
      </c>
      <c r="BH11" s="10">
        <v>0.6858225626893717</v>
      </c>
      <c r="BI11" s="10">
        <v>0.63054580832531526</v>
      </c>
      <c r="BJ11" s="10">
        <v>7.5773978028695597</v>
      </c>
      <c r="BK11" s="10">
        <v>4.0595819570018197</v>
      </c>
      <c r="BL11" s="10">
        <v>0.39271897286132396</v>
      </c>
      <c r="BM11" s="10">
        <v>2.1015735843332353</v>
      </c>
      <c r="BN11" s="10">
        <v>2.3353628087796285</v>
      </c>
      <c r="BO11" s="10">
        <v>2.7460558727589737</v>
      </c>
      <c r="BP11" s="10">
        <v>5.4794456042237956</v>
      </c>
      <c r="BQ11" s="10">
        <v>2.5074241911975323</v>
      </c>
      <c r="BS11" s="10">
        <v>4.2872473325350047E-2</v>
      </c>
      <c r="BT11" s="10">
        <v>7.3189499952567294E-2</v>
      </c>
      <c r="BU11" s="10">
        <v>4.6565191788880966E-3</v>
      </c>
      <c r="BV11" s="10">
        <v>0.13044767443364655</v>
      </c>
      <c r="BW11" s="10">
        <v>8.6023789737756734E-2</v>
      </c>
      <c r="BX11" s="10">
        <v>0.131528344634118</v>
      </c>
      <c r="BY11" s="10">
        <v>4.3025288406769819</v>
      </c>
      <c r="BZ11" s="10">
        <v>0.81180245350069669</v>
      </c>
      <c r="CA11" s="10">
        <v>0.23596023281367939</v>
      </c>
      <c r="CB11" s="10">
        <v>9.1579196157807796E-2</v>
      </c>
      <c r="CC11" s="10">
        <v>1.8192092371470157</v>
      </c>
      <c r="CD11" s="10">
        <v>0.72024360589550884</v>
      </c>
      <c r="CE11" s="10">
        <v>3.0291650083689445</v>
      </c>
      <c r="CF11" s="10">
        <v>0.1922760408404085</v>
      </c>
      <c r="CG11" s="10">
        <v>3.2399293526981232E-2</v>
      </c>
      <c r="CH11" s="10">
        <v>0.28071749486892195</v>
      </c>
      <c r="CI11" s="10">
        <v>2.8107564237330407E-2</v>
      </c>
      <c r="CJ11" s="10">
        <v>1.3700299231905175</v>
      </c>
      <c r="CK11" s="10">
        <v>5.7003691626133239</v>
      </c>
      <c r="CL11" s="10">
        <v>0.17531437569308128</v>
      </c>
      <c r="CM11" s="10">
        <v>0.17097838129447318</v>
      </c>
      <c r="CN11" s="23">
        <v>0.1768825599319066</v>
      </c>
      <c r="CP11" s="23">
        <v>25.103667726347631</v>
      </c>
      <c r="CQ11" s="23">
        <v>33.773822793458606</v>
      </c>
      <c r="CR11" s="23">
        <v>62.390228696242367</v>
      </c>
      <c r="CS11" s="23">
        <v>107.02772404580608</v>
      </c>
      <c r="CT11" s="23">
        <v>27.249411569326728</v>
      </c>
      <c r="CU11" s="23">
        <v>46.085907496807032</v>
      </c>
      <c r="CV11" s="23">
        <v>123.0776616728438</v>
      </c>
      <c r="CW11" s="23">
        <v>68.532305910153113</v>
      </c>
      <c r="CX11" s="23">
        <v>58.053796591970915</v>
      </c>
      <c r="CY11" s="23">
        <v>15.463127937119374</v>
      </c>
      <c r="CZ11" s="23">
        <v>84.075438832538353</v>
      </c>
      <c r="DA11" s="23">
        <v>76.635262033993328</v>
      </c>
      <c r="DB11" s="23">
        <v>61.867673183832011</v>
      </c>
      <c r="DC11" s="23">
        <v>12.395604352292589</v>
      </c>
      <c r="DD11" s="23">
        <v>29.458913120626473</v>
      </c>
      <c r="DE11" s="23">
        <v>38.23679347846965</v>
      </c>
      <c r="DF11" s="23">
        <v>27.904650298682366</v>
      </c>
      <c r="DG11" s="23">
        <v>93.283743593976951</v>
      </c>
      <c r="DH11" s="23">
        <v>30.04376964496538</v>
      </c>
      <c r="DI11" s="23">
        <v>82.675608213716004</v>
      </c>
      <c r="DJ11" s="23">
        <v>27.406224421755208</v>
      </c>
      <c r="DK11" s="23">
        <v>28.872201527751781</v>
      </c>
    </row>
    <row r="12" spans="1:115">
      <c r="A12" s="2">
        <v>38961</v>
      </c>
      <c r="B12" s="10">
        <v>15.572167138249849</v>
      </c>
      <c r="C12" s="10">
        <v>26.451071388197086</v>
      </c>
      <c r="D12" s="10">
        <v>45.679897287993235</v>
      </c>
      <c r="E12" s="10">
        <v>99.910743589106801</v>
      </c>
      <c r="F12" s="10">
        <v>24.005468516370339</v>
      </c>
      <c r="G12" s="10">
        <v>34.828087621037632</v>
      </c>
      <c r="H12" s="10">
        <v>58.12239171143051</v>
      </c>
      <c r="I12" s="10">
        <v>30.29719100058341</v>
      </c>
      <c r="J12" s="10">
        <v>52.850408316805776</v>
      </c>
      <c r="K12" s="10">
        <v>8.2710018050146186</v>
      </c>
      <c r="L12" s="10">
        <v>52.460977249198024</v>
      </c>
      <c r="M12" s="10">
        <v>56.405307189552985</v>
      </c>
      <c r="N12" s="10">
        <v>47.587880141959353</v>
      </c>
      <c r="O12" s="10">
        <v>6.3258321686693151</v>
      </c>
      <c r="P12" s="10">
        <v>20.944975642751185</v>
      </c>
      <c r="Q12" s="10">
        <v>19.60293762157194</v>
      </c>
      <c r="R12" s="10">
        <v>23.064468101671181</v>
      </c>
      <c r="S12" s="10">
        <v>41.931242001038022</v>
      </c>
      <c r="T12" s="10">
        <v>19.004481458647884</v>
      </c>
      <c r="U12" s="10">
        <v>68.899617695423473</v>
      </c>
      <c r="V12" s="10">
        <v>16.147700771477918</v>
      </c>
      <c r="W12" s="10">
        <v>16.786406484096737</v>
      </c>
      <c r="Y12" s="10">
        <v>8.0395352363543573</v>
      </c>
      <c r="Z12" s="10">
        <v>7.4442048576138706</v>
      </c>
      <c r="AA12" s="10">
        <v>15.860770711194952</v>
      </c>
      <c r="AB12" s="10">
        <v>5.5015257066165475</v>
      </c>
      <c r="AC12" s="10">
        <v>3.1543041646402452</v>
      </c>
      <c r="AD12" s="10">
        <v>0.68302809746332849</v>
      </c>
      <c r="AE12" s="10">
        <v>57.02162210687807</v>
      </c>
      <c r="AF12" s="10">
        <v>4.8621287624299949</v>
      </c>
      <c r="AG12" s="10">
        <v>6.4430970434653396</v>
      </c>
      <c r="AH12" s="10">
        <v>6.7551380743350471</v>
      </c>
      <c r="AI12" s="10">
        <v>21.083832839528409</v>
      </c>
      <c r="AJ12" s="10">
        <v>18.154643646402697</v>
      </c>
      <c r="AK12" s="10">
        <v>8.8159957732413314</v>
      </c>
      <c r="AL12" s="10">
        <v>5.4791491785826345</v>
      </c>
      <c r="AM12" s="10">
        <v>1.7933300627720108</v>
      </c>
      <c r="AN12" s="10">
        <v>13.478292109468716</v>
      </c>
      <c r="AO12" s="10">
        <v>4.2551490781066938</v>
      </c>
      <c r="AP12" s="10">
        <v>45.90510114510063</v>
      </c>
      <c r="AQ12" s="10">
        <v>4.8774783632468601</v>
      </c>
      <c r="AR12" s="10">
        <v>9.3480822127312493</v>
      </c>
      <c r="AS12" s="10">
        <v>5.3738342807523338</v>
      </c>
      <c r="AT12" s="10">
        <v>10.828225841145722</v>
      </c>
      <c r="AV12" s="10">
        <v>0.65101755962983054</v>
      </c>
      <c r="AW12" s="10">
        <v>0.26335406163132657</v>
      </c>
      <c r="AX12" s="10">
        <v>0.14366349087192021</v>
      </c>
      <c r="AY12" s="10">
        <v>0.14568057685530966</v>
      </c>
      <c r="AZ12" s="10">
        <v>6.3793930146764877E-2</v>
      </c>
      <c r="BA12" s="10">
        <v>9.6905557400081914</v>
      </c>
      <c r="BB12" s="10">
        <v>4.148623934606043</v>
      </c>
      <c r="BC12" s="10">
        <v>31.793000631207679</v>
      </c>
      <c r="BD12" s="10">
        <v>0.77922635438509458</v>
      </c>
      <c r="BE12" s="10">
        <v>0.13605013607975275</v>
      </c>
      <c r="BF12" s="10">
        <v>8.2311971323677859</v>
      </c>
      <c r="BG12" s="10">
        <v>3.5062876283362749</v>
      </c>
      <c r="BH12" s="10">
        <v>0.66852424840344782</v>
      </c>
      <c r="BI12" s="10">
        <v>0.61765328805673492</v>
      </c>
      <c r="BJ12" s="10">
        <v>7.9276614631006712</v>
      </c>
      <c r="BK12" s="10">
        <v>3.8773020114393271</v>
      </c>
      <c r="BL12" s="10">
        <v>0.38594456396570154</v>
      </c>
      <c r="BM12" s="10">
        <v>2.0426466540721409</v>
      </c>
      <c r="BN12" s="10">
        <v>2.4051684656641905</v>
      </c>
      <c r="BO12" s="10">
        <v>2.6844171888059978</v>
      </c>
      <c r="BP12" s="10">
        <v>5.2680494843578245</v>
      </c>
      <c r="BQ12" s="10">
        <v>2.787472861186318</v>
      </c>
      <c r="BS12" s="10">
        <v>4.2314498878594065E-2</v>
      </c>
      <c r="BT12" s="10">
        <v>9.5974659789359817E-2</v>
      </c>
      <c r="BU12" s="10">
        <v>4.4609227224395864E-3</v>
      </c>
      <c r="BV12" s="10">
        <v>0.13782937434892795</v>
      </c>
      <c r="BW12" s="10">
        <v>6.7647521436245805E-2</v>
      </c>
      <c r="BX12" s="10">
        <v>0.12680461603366844</v>
      </c>
      <c r="BY12" s="10">
        <v>4.320245375225916</v>
      </c>
      <c r="BZ12" s="10">
        <v>0.78811155358616602</v>
      </c>
      <c r="CA12" s="10">
        <v>0.23489675591060122</v>
      </c>
      <c r="CB12" s="10">
        <v>9.0715402813847545E-2</v>
      </c>
      <c r="CC12" s="10">
        <v>1.6971531364437169</v>
      </c>
      <c r="CD12" s="10">
        <v>0.70022185677709015</v>
      </c>
      <c r="CE12" s="10">
        <v>3.1915287395715071</v>
      </c>
      <c r="CF12" s="10">
        <v>0.19242838810743357</v>
      </c>
      <c r="CG12" s="10">
        <v>3.3812047071117846E-2</v>
      </c>
      <c r="CH12" s="10">
        <v>0.26655295901525822</v>
      </c>
      <c r="CI12" s="10">
        <v>0.13059512993844491</v>
      </c>
      <c r="CJ12" s="10">
        <v>1.3159500531809085</v>
      </c>
      <c r="CK12" s="10">
        <v>5.3164356464549529</v>
      </c>
      <c r="CL12" s="10">
        <v>0.16712813937141791</v>
      </c>
      <c r="CM12" s="10">
        <v>0.16283560827630339</v>
      </c>
      <c r="CN12" s="23">
        <v>0.20727298442279363</v>
      </c>
      <c r="CP12" s="23">
        <v>24.305034433112631</v>
      </c>
      <c r="CQ12" s="23">
        <v>34.254604967231643</v>
      </c>
      <c r="CR12" s="23">
        <v>61.688792412782547</v>
      </c>
      <c r="CS12" s="23">
        <v>105.69577924692759</v>
      </c>
      <c r="CT12" s="23">
        <v>27.291214132593595</v>
      </c>
      <c r="CU12" s="23">
        <v>45.32847607454282</v>
      </c>
      <c r="CV12" s="23">
        <v>123.61288312814054</v>
      </c>
      <c r="CW12" s="23">
        <v>67.740431947807252</v>
      </c>
      <c r="CX12" s="23">
        <v>60.307628470566812</v>
      </c>
      <c r="CY12" s="23">
        <v>15.252905418243266</v>
      </c>
      <c r="CZ12" s="23">
        <v>83.473160357537935</v>
      </c>
      <c r="DA12" s="23">
        <v>78.766460321069047</v>
      </c>
      <c r="DB12" s="23">
        <v>60.263928903175639</v>
      </c>
      <c r="DC12" s="23">
        <v>12.615063023416118</v>
      </c>
      <c r="DD12" s="23">
        <v>30.699779215694985</v>
      </c>
      <c r="DE12" s="23">
        <v>37.225084701495241</v>
      </c>
      <c r="DF12" s="23">
        <v>27.836156873682022</v>
      </c>
      <c r="DG12" s="23">
        <v>91.194939853391702</v>
      </c>
      <c r="DH12" s="23">
        <v>31.603563934013888</v>
      </c>
      <c r="DI12" s="23">
        <v>81.099245236332138</v>
      </c>
      <c r="DJ12" s="23">
        <v>26.95242014486438</v>
      </c>
      <c r="DK12" s="23">
        <v>30.609378170851571</v>
      </c>
    </row>
    <row r="13" spans="1:115">
      <c r="A13" s="2">
        <v>39052</v>
      </c>
      <c r="B13" s="10">
        <v>14.988105731040612</v>
      </c>
      <c r="C13" s="10">
        <v>26.804280535159204</v>
      </c>
      <c r="D13" s="10">
        <v>45.389283886344536</v>
      </c>
      <c r="E13" s="10">
        <v>97.714198116719317</v>
      </c>
      <c r="F13" s="10">
        <v>24.492254084468449</v>
      </c>
      <c r="G13" s="10">
        <v>35.266269324340769</v>
      </c>
      <c r="H13" s="10">
        <v>57.912696933834923</v>
      </c>
      <c r="I13" s="10">
        <v>32.822112455666932</v>
      </c>
      <c r="J13" s="10">
        <v>52.96796704258076</v>
      </c>
      <c r="K13" s="10">
        <v>8.1836900752550665</v>
      </c>
      <c r="L13" s="10">
        <v>54.901231613372808</v>
      </c>
      <c r="M13" s="10">
        <v>57.292904723463479</v>
      </c>
      <c r="N13" s="10">
        <v>48.529142976724415</v>
      </c>
      <c r="O13" s="10">
        <v>6.9664119382013254</v>
      </c>
      <c r="P13" s="10">
        <v>21.614689820929264</v>
      </c>
      <c r="Q13" s="10">
        <v>21.059307487733353</v>
      </c>
      <c r="R13" s="10">
        <v>23.184097336674153</v>
      </c>
      <c r="S13" s="10">
        <v>40.25578112515548</v>
      </c>
      <c r="T13" s="10">
        <v>21.377904108071679</v>
      </c>
      <c r="U13" s="10">
        <v>67.434146273813298</v>
      </c>
      <c r="V13" s="10">
        <v>16.465446172668578</v>
      </c>
      <c r="W13" s="10">
        <v>17.417126214363019</v>
      </c>
      <c r="Y13" s="10">
        <v>7.881247697157991</v>
      </c>
      <c r="Z13" s="10">
        <v>7.9143339616769719</v>
      </c>
      <c r="AA13" s="10">
        <v>15.744260307212375</v>
      </c>
      <c r="AB13" s="10">
        <v>5.3733511151906601</v>
      </c>
      <c r="AC13" s="10">
        <v>2.8848000371915044</v>
      </c>
      <c r="AD13" s="10">
        <v>0.67120730681540719</v>
      </c>
      <c r="AE13" s="10">
        <v>57.2808749572173</v>
      </c>
      <c r="AF13" s="10">
        <v>4.4490307257870105</v>
      </c>
      <c r="AG13" s="10">
        <v>6.4200266024795916</v>
      </c>
      <c r="AH13" s="10">
        <v>7.188308729719127</v>
      </c>
      <c r="AI13" s="10">
        <v>21.492554093195565</v>
      </c>
      <c r="AJ13" s="10">
        <v>18.446715561113781</v>
      </c>
      <c r="AK13" s="10">
        <v>7.9883784611723616</v>
      </c>
      <c r="AL13" s="10">
        <v>5.4129700779567091</v>
      </c>
      <c r="AM13" s="10">
        <v>1.7957941607198005</v>
      </c>
      <c r="AN13" s="10">
        <v>14.158864696171737</v>
      </c>
      <c r="AO13" s="10">
        <v>4.5717974795820222</v>
      </c>
      <c r="AP13" s="10">
        <v>44.649823040973303</v>
      </c>
      <c r="AQ13" s="10">
        <v>4.2038176833331811</v>
      </c>
      <c r="AR13" s="10">
        <v>9.0757890789097697</v>
      </c>
      <c r="AS13" s="10">
        <v>5.2874402849831252</v>
      </c>
      <c r="AT13" s="10">
        <v>12.003530785063671</v>
      </c>
      <c r="AV13" s="10">
        <v>0.6368937037886967</v>
      </c>
      <c r="AW13" s="10">
        <v>0.26872226811563532</v>
      </c>
      <c r="AX13" s="10">
        <v>0.14025214008043499</v>
      </c>
      <c r="AY13" s="10">
        <v>0.14176000789690055</v>
      </c>
      <c r="AZ13" s="10">
        <v>5.846396618794366E-2</v>
      </c>
      <c r="BA13" s="10">
        <v>9.8713647679094265</v>
      </c>
      <c r="BB13" s="10">
        <v>4.2143017461193235</v>
      </c>
      <c r="BC13" s="10">
        <v>29.091297486395003</v>
      </c>
      <c r="BD13" s="10">
        <v>0.77134780094188282</v>
      </c>
      <c r="BE13" s="10">
        <v>0.13485460219103823</v>
      </c>
      <c r="BF13" s="10">
        <v>8.5707467784638514</v>
      </c>
      <c r="BG13" s="10">
        <v>3.6524598574012979</v>
      </c>
      <c r="BH13" s="10">
        <v>0.64447723022118686</v>
      </c>
      <c r="BI13" s="10">
        <v>0.61799192109654955</v>
      </c>
      <c r="BJ13" s="10">
        <v>8.1231498088949401</v>
      </c>
      <c r="BK13" s="10">
        <v>4.3184507347137151</v>
      </c>
      <c r="BL13" s="10">
        <v>0.67780130661524973</v>
      </c>
      <c r="BM13" s="10">
        <v>1.9989565662587483</v>
      </c>
      <c r="BN13" s="10">
        <v>2.1390077064178872</v>
      </c>
      <c r="BO13" s="10">
        <v>2.6106161427405996</v>
      </c>
      <c r="BP13" s="10">
        <v>5.1904286737086061</v>
      </c>
      <c r="BQ13" s="10">
        <v>3.2315798436867924</v>
      </c>
      <c r="BS13" s="10">
        <v>4.1199361077138286E-2</v>
      </c>
      <c r="BT13" s="10">
        <v>9.4652900739534085E-2</v>
      </c>
      <c r="BU13" s="10">
        <v>4.3548455604810188E-3</v>
      </c>
      <c r="BV13" s="10">
        <v>0.13946150917289304</v>
      </c>
      <c r="BW13" s="10">
        <v>6.1990579536796021E-2</v>
      </c>
      <c r="BX13" s="10">
        <v>0.12660643958996687</v>
      </c>
      <c r="BY13" s="10">
        <v>5.2038606738880038</v>
      </c>
      <c r="BZ13" s="10">
        <v>0.72142582557765067</v>
      </c>
      <c r="CA13" s="10">
        <v>0.22536370667205863</v>
      </c>
      <c r="CB13" s="10">
        <v>8.9926628537377817E-2</v>
      </c>
      <c r="CC13" s="10">
        <v>1.7625581679202309</v>
      </c>
      <c r="CD13" s="10">
        <v>0.72173144243135834</v>
      </c>
      <c r="CE13" s="10">
        <v>3.0392491322339725</v>
      </c>
      <c r="CF13" s="10">
        <v>0.26426999209635105</v>
      </c>
      <c r="CG13" s="10">
        <v>3.490340737451092E-2</v>
      </c>
      <c r="CH13" s="10">
        <v>0.32745018445736829</v>
      </c>
      <c r="CI13" s="10">
        <v>0.14367348132725821</v>
      </c>
      <c r="CJ13" s="10">
        <v>1.287367749633894</v>
      </c>
      <c r="CK13" s="10">
        <v>4.5932946163580635</v>
      </c>
      <c r="CL13" s="10">
        <v>0.15919181945361638</v>
      </c>
      <c r="CM13" s="10">
        <v>0.16013393490062278</v>
      </c>
      <c r="CN13" s="23">
        <v>0.29195603900307088</v>
      </c>
      <c r="CP13" s="23">
        <v>23.547446493064438</v>
      </c>
      <c r="CQ13" s="23">
        <v>35.081989665691346</v>
      </c>
      <c r="CR13" s="23">
        <v>61.278151179197828</v>
      </c>
      <c r="CS13" s="23">
        <v>103.36877074897977</v>
      </c>
      <c r="CT13" s="23">
        <v>27.497508667384693</v>
      </c>
      <c r="CU13" s="23">
        <v>45.93544783865557</v>
      </c>
      <c r="CV13" s="23">
        <v>124.61173431105955</v>
      </c>
      <c r="CW13" s="23">
        <v>67.083866493426598</v>
      </c>
      <c r="CX13" s="23">
        <v>60.384705152674293</v>
      </c>
      <c r="CY13" s="23">
        <v>15.59678003570261</v>
      </c>
      <c r="CZ13" s="23">
        <v>86.727090652952455</v>
      </c>
      <c r="DA13" s="23">
        <v>80.113811584409916</v>
      </c>
      <c r="DB13" s="23">
        <v>60.201247800351936</v>
      </c>
      <c r="DC13" s="23">
        <v>13.261643929350935</v>
      </c>
      <c r="DD13" s="23">
        <v>31.568537197918516</v>
      </c>
      <c r="DE13" s="23">
        <v>39.864073103076173</v>
      </c>
      <c r="DF13" s="23">
        <v>28.577369604198683</v>
      </c>
      <c r="DG13" s="23">
        <v>88.191928482021424</v>
      </c>
      <c r="DH13" s="23">
        <v>32.31402411418081</v>
      </c>
      <c r="DI13" s="23">
        <v>79.279743314917283</v>
      </c>
      <c r="DJ13" s="23">
        <v>27.103449066260932</v>
      </c>
      <c r="DK13" s="23">
        <v>32.944192882116553</v>
      </c>
    </row>
    <row r="14" spans="1:115">
      <c r="A14" s="2">
        <v>39142</v>
      </c>
      <c r="B14" s="10">
        <v>14.277203158417597</v>
      </c>
      <c r="C14" s="10">
        <v>25.183043441761296</v>
      </c>
      <c r="D14" s="10">
        <v>45.104868254223312</v>
      </c>
      <c r="E14" s="10">
        <v>92.731662516379743</v>
      </c>
      <c r="F14" s="10">
        <v>23.41359798162253</v>
      </c>
      <c r="G14" s="10">
        <v>34.80833144507119</v>
      </c>
      <c r="H14" s="10">
        <v>61.945140161331715</v>
      </c>
      <c r="I14" s="10">
        <v>33.124700478129306</v>
      </c>
      <c r="J14" s="10">
        <v>56.128078827697458</v>
      </c>
      <c r="K14" s="10">
        <v>7.7299664306218379</v>
      </c>
      <c r="L14" s="10">
        <v>58.775170128335887</v>
      </c>
      <c r="M14" s="10">
        <v>58.461682125652558</v>
      </c>
      <c r="N14" s="10">
        <v>47.728551123178939</v>
      </c>
      <c r="O14" s="10">
        <v>6.9739673100359028</v>
      </c>
      <c r="P14" s="10">
        <v>21.4011905602664</v>
      </c>
      <c r="Q14" s="10">
        <v>21.277514824647707</v>
      </c>
      <c r="R14" s="10">
        <v>24.056201561128898</v>
      </c>
      <c r="S14" s="10">
        <v>40.529574428273015</v>
      </c>
      <c r="T14" s="10">
        <v>21.846471647003945</v>
      </c>
      <c r="U14" s="10">
        <v>65.381960025500732</v>
      </c>
      <c r="V14" s="10">
        <v>16.331668072435949</v>
      </c>
      <c r="W14" s="10">
        <v>17.978552862761017</v>
      </c>
      <c r="Y14" s="10">
        <v>7.8176236071084642</v>
      </c>
      <c r="Z14" s="10">
        <v>7.6494152923734298</v>
      </c>
      <c r="AA14" s="10">
        <v>15.902576075165083</v>
      </c>
      <c r="AB14" s="10">
        <v>5.1595320257922719</v>
      </c>
      <c r="AC14" s="10">
        <v>3.5589891518458403</v>
      </c>
      <c r="AD14" s="10">
        <v>0.69192279928645117</v>
      </c>
      <c r="AE14" s="10">
        <v>56.315035576834731</v>
      </c>
      <c r="AF14" s="10">
        <v>4.3784748354913186</v>
      </c>
      <c r="AG14" s="10">
        <v>6.8155234053640861</v>
      </c>
      <c r="AH14" s="10">
        <v>7.2067468489712461</v>
      </c>
      <c r="AI14" s="10">
        <v>20.815900778199129</v>
      </c>
      <c r="AJ14" s="10">
        <v>18.983258962613981</v>
      </c>
      <c r="AK14" s="10">
        <v>7.6720468211405706</v>
      </c>
      <c r="AL14" s="10">
        <v>5.7493661528978137</v>
      </c>
      <c r="AM14" s="10">
        <v>1.8360384268085508</v>
      </c>
      <c r="AN14" s="10">
        <v>14.756999718141213</v>
      </c>
      <c r="AO14" s="10">
        <v>4.8091123249857572</v>
      </c>
      <c r="AP14" s="10">
        <v>46.12521874790751</v>
      </c>
      <c r="AQ14" s="10">
        <v>4.1664997639603278</v>
      </c>
      <c r="AR14" s="10">
        <v>8.6319162520219859</v>
      </c>
      <c r="AS14" s="10">
        <v>5.0520782880244157</v>
      </c>
      <c r="AT14" s="10">
        <v>12.610806065135536</v>
      </c>
      <c r="AV14" s="10">
        <v>0.63395016555505312</v>
      </c>
      <c r="AW14" s="10">
        <v>0.2517306086728861</v>
      </c>
      <c r="AX14" s="10">
        <v>0.14319289649978839</v>
      </c>
      <c r="AY14" s="10">
        <v>0.13507597160017623</v>
      </c>
      <c r="AZ14" s="10">
        <v>6.7223155560232895E-2</v>
      </c>
      <c r="BA14" s="10">
        <v>10.228432294410625</v>
      </c>
      <c r="BB14" s="10">
        <v>4.1888741744481424</v>
      </c>
      <c r="BC14" s="10">
        <v>28.614238622007708</v>
      </c>
      <c r="BD14" s="10">
        <v>0.74890737347618364</v>
      </c>
      <c r="BE14" s="10">
        <v>0.13756713008089999</v>
      </c>
      <c r="BF14" s="10">
        <v>8.3240848723969609</v>
      </c>
      <c r="BG14" s="10">
        <v>3.784725584149716</v>
      </c>
      <c r="BH14" s="10">
        <v>0.62901920714087756</v>
      </c>
      <c r="BI14" s="10">
        <v>0.76465026325824159</v>
      </c>
      <c r="BJ14" s="10">
        <v>8.2723146893091837</v>
      </c>
      <c r="BK14" s="10">
        <v>4.4196779809224331</v>
      </c>
      <c r="BL14" s="10">
        <v>0.70347088663567947</v>
      </c>
      <c r="BM14" s="10">
        <v>1.690125904337626</v>
      </c>
      <c r="BN14" s="10">
        <v>2.1104252913593817</v>
      </c>
      <c r="BO14" s="10">
        <v>2.4958366735262021</v>
      </c>
      <c r="BP14" s="10">
        <v>4.9601914292701155</v>
      </c>
      <c r="BQ14" s="10">
        <v>3.3950576901466683</v>
      </c>
      <c r="BS14" s="10">
        <v>4.1498403740689249E-2</v>
      </c>
      <c r="BT14" s="10">
        <v>0.14596440509665642</v>
      </c>
      <c r="BU14" s="10">
        <v>4.445675492049217E-3</v>
      </c>
      <c r="BV14" s="10">
        <v>0.15615803568496625</v>
      </c>
      <c r="BW14" s="10">
        <v>7.1262339387332896E-2</v>
      </c>
      <c r="BX14" s="10">
        <v>0.29399642246162294</v>
      </c>
      <c r="BY14" s="10">
        <v>5.3672503114605545</v>
      </c>
      <c r="BZ14" s="10">
        <v>0.71012683825832212</v>
      </c>
      <c r="CA14" s="10">
        <v>0.23242095592030287</v>
      </c>
      <c r="CB14" s="10">
        <v>9.1737534698184187E-2</v>
      </c>
      <c r="CC14" s="10">
        <v>1.7120443868066086</v>
      </c>
      <c r="CD14" s="10">
        <v>0.76342930423736544</v>
      </c>
      <c r="CE14" s="10">
        <v>3.1411689969922838</v>
      </c>
      <c r="CF14" s="10">
        <v>0.29671247532091083</v>
      </c>
      <c r="CG14" s="10">
        <v>3.6404971833240651E-2</v>
      </c>
      <c r="CH14" s="10">
        <v>0.36162565992664142</v>
      </c>
      <c r="CI14" s="10">
        <v>0.14103887619595967</v>
      </c>
      <c r="CJ14" s="10">
        <v>1.1001803830949382</v>
      </c>
      <c r="CK14" s="10">
        <v>4.5374092442059233</v>
      </c>
      <c r="CL14" s="10">
        <v>0.15281333401524089</v>
      </c>
      <c r="CM14" s="10">
        <v>0.15302779074549555</v>
      </c>
      <c r="CN14" s="23">
        <v>0.35181468299029994</v>
      </c>
      <c r="CP14" s="23">
        <v>22.770275334821804</v>
      </c>
      <c r="CQ14" s="23">
        <v>33.230153747904268</v>
      </c>
      <c r="CR14" s="23">
        <v>61.155082901380233</v>
      </c>
      <c r="CS14" s="23">
        <v>98.182428549457157</v>
      </c>
      <c r="CT14" s="23">
        <v>27.111072628415936</v>
      </c>
      <c r="CU14" s="23">
        <v>46.02268296122989</v>
      </c>
      <c r="CV14" s="23">
        <v>127.81630022407514</v>
      </c>
      <c r="CW14" s="23">
        <v>66.827540773886653</v>
      </c>
      <c r="CX14" s="23">
        <v>63.92493056245803</v>
      </c>
      <c r="CY14" s="23">
        <v>15.166017944372168</v>
      </c>
      <c r="CZ14" s="23">
        <v>89.627200165738586</v>
      </c>
      <c r="DA14" s="23">
        <v>81.99309597665362</v>
      </c>
      <c r="DB14" s="23">
        <v>59.17078614845267</v>
      </c>
      <c r="DC14" s="23">
        <v>13.784696201512869</v>
      </c>
      <c r="DD14" s="23">
        <v>31.545948648217376</v>
      </c>
      <c r="DE14" s="23">
        <v>40.815818183637994</v>
      </c>
      <c r="DF14" s="23">
        <v>29.709823648946294</v>
      </c>
      <c r="DG14" s="23">
        <v>89.44509946361309</v>
      </c>
      <c r="DH14" s="23">
        <v>32.660805946529578</v>
      </c>
      <c r="DI14" s="23">
        <v>76.66252628506416</v>
      </c>
      <c r="DJ14" s="23">
        <v>26.496965580475976</v>
      </c>
      <c r="DK14" s="23">
        <v>34.336231301033521</v>
      </c>
    </row>
    <row r="15" spans="1:115">
      <c r="A15" s="2">
        <v>39234</v>
      </c>
      <c r="B15" s="10">
        <v>13.648947159776972</v>
      </c>
      <c r="C15" s="10">
        <v>24.083905861080712</v>
      </c>
      <c r="D15" s="10">
        <v>44.522374733844813</v>
      </c>
      <c r="E15" s="10">
        <v>92.629945407386742</v>
      </c>
      <c r="F15" s="10">
        <v>23.16204343955507</v>
      </c>
      <c r="G15" s="10">
        <v>34.362424770843404</v>
      </c>
      <c r="H15" s="10">
        <v>67.307788834450477</v>
      </c>
      <c r="I15" s="10">
        <v>34.001058304129437</v>
      </c>
      <c r="J15" s="10">
        <v>54.988367503738125</v>
      </c>
      <c r="K15" s="10">
        <v>6.7578077008694128</v>
      </c>
      <c r="L15" s="10">
        <v>61.405324572201913</v>
      </c>
      <c r="M15" s="10">
        <v>59.125839477507697</v>
      </c>
      <c r="N15" s="10">
        <v>47.81636167937026</v>
      </c>
      <c r="O15" s="10">
        <v>7.013587920739683</v>
      </c>
      <c r="P15" s="10">
        <v>21.919185216342509</v>
      </c>
      <c r="Q15" s="10">
        <v>24.646430325105477</v>
      </c>
      <c r="R15" s="10">
        <v>26.086998330539185</v>
      </c>
      <c r="S15" s="10">
        <v>41.188777001074101</v>
      </c>
      <c r="T15" s="10">
        <v>21.529245820078167</v>
      </c>
      <c r="U15" s="10">
        <v>64.709912488501175</v>
      </c>
      <c r="V15" s="10">
        <v>17.12083717544208</v>
      </c>
      <c r="W15" s="10">
        <v>19.443140972835419</v>
      </c>
      <c r="Y15" s="10">
        <v>7.7424886202177667</v>
      </c>
      <c r="Z15" s="10">
        <v>7.2355401587228556</v>
      </c>
      <c r="AA15" s="10">
        <v>15.736052822188812</v>
      </c>
      <c r="AB15" s="10">
        <v>5.2151573702192184</v>
      </c>
      <c r="AC15" s="10">
        <v>3.7897692858937999</v>
      </c>
      <c r="AD15" s="10">
        <v>0.70492936268238982</v>
      </c>
      <c r="AE15" s="10">
        <v>60.765775492444718</v>
      </c>
      <c r="AF15" s="10">
        <v>4.7663126933564088</v>
      </c>
      <c r="AG15" s="10">
        <v>6.7565692047676036</v>
      </c>
      <c r="AH15" s="10">
        <v>6.8460977221363688</v>
      </c>
      <c r="AI15" s="10">
        <v>21.444155428708065</v>
      </c>
      <c r="AJ15" s="10">
        <v>19.563683751654047</v>
      </c>
      <c r="AK15" s="10">
        <v>6.8411452466221681</v>
      </c>
      <c r="AL15" s="10">
        <v>5.2717221500606275</v>
      </c>
      <c r="AM15" s="10">
        <v>1.869382923474741</v>
      </c>
      <c r="AN15" s="10">
        <v>17.062836903078335</v>
      </c>
      <c r="AO15" s="10">
        <v>5.5260625633978453</v>
      </c>
      <c r="AP15" s="10">
        <v>48.137073543024442</v>
      </c>
      <c r="AQ15" s="10">
        <v>4.1679962986433514</v>
      </c>
      <c r="AR15" s="10">
        <v>8.5097377895095754</v>
      </c>
      <c r="AS15" s="10">
        <v>5.0974442253936587</v>
      </c>
      <c r="AT15" s="10">
        <v>13.090736267785118</v>
      </c>
      <c r="AV15" s="10">
        <v>0.51067917649584527</v>
      </c>
      <c r="AW15" s="10">
        <v>0.23825260859230063</v>
      </c>
      <c r="AX15" s="10">
        <v>0.14122668244586661</v>
      </c>
      <c r="AY15" s="10">
        <v>0.13494216590474603</v>
      </c>
      <c r="AZ15" s="10">
        <v>7.4259171463672571E-2</v>
      </c>
      <c r="BA15" s="10">
        <v>10.460462335844065</v>
      </c>
      <c r="BB15" s="10">
        <v>4.1862489794185755</v>
      </c>
      <c r="BC15" s="10">
        <v>31.047526575882131</v>
      </c>
      <c r="BD15" s="10">
        <v>0.68750156513023564</v>
      </c>
      <c r="BE15" s="10">
        <v>0.12302110263466347</v>
      </c>
      <c r="BF15" s="10">
        <v>8.602168134252814</v>
      </c>
      <c r="BG15" s="10">
        <v>3.8787327305204307</v>
      </c>
      <c r="BH15" s="10">
        <v>0.62761562227891832</v>
      </c>
      <c r="BI15" s="10">
        <v>0.72323888460411001</v>
      </c>
      <c r="BJ15" s="10">
        <v>8.5442344581518714</v>
      </c>
      <c r="BK15" s="10">
        <v>5.2232860053712331</v>
      </c>
      <c r="BL15" s="10">
        <v>0.77119331114666201</v>
      </c>
      <c r="BM15" s="10">
        <v>1.7455208853159694</v>
      </c>
      <c r="BN15" s="10">
        <v>2.5528065938165776</v>
      </c>
      <c r="BO15" s="10">
        <v>2.4334569625440192</v>
      </c>
      <c r="BP15" s="10">
        <v>5.0065593964467974</v>
      </c>
      <c r="BQ15" s="10">
        <v>3.492535783679009</v>
      </c>
      <c r="BS15" s="10">
        <v>4.1019170184897535E-2</v>
      </c>
      <c r="BT15" s="10">
        <v>0.14952089444455346</v>
      </c>
      <c r="BU15" s="10">
        <v>4.3838342105572692E-3</v>
      </c>
      <c r="BV15" s="10">
        <v>0.25159454078575871</v>
      </c>
      <c r="BW15" s="10">
        <v>7.8692931532427943E-2</v>
      </c>
      <c r="BX15" s="10">
        <v>0.28917589850434133</v>
      </c>
      <c r="BY15" s="10">
        <v>5.4952887345025552</v>
      </c>
      <c r="BZ15" s="10">
        <v>0.7727772774429944</v>
      </c>
      <c r="CA15" s="10">
        <v>0.21311456490559744</v>
      </c>
      <c r="CB15" s="10">
        <v>8.2025266803104305E-2</v>
      </c>
      <c r="CC15" s="10">
        <v>1.7660002192560214</v>
      </c>
      <c r="CD15" s="10">
        <v>0.69376594078169029</v>
      </c>
      <c r="CE15" s="10">
        <v>3.2489261542347587</v>
      </c>
      <c r="CF15" s="10">
        <v>0.34595082679169953</v>
      </c>
      <c r="CG15" s="10">
        <v>3.7517976804094744E-2</v>
      </c>
      <c r="CH15" s="10">
        <v>0.53133229301574669</v>
      </c>
      <c r="CI15" s="10">
        <v>0.14807232547102034</v>
      </c>
      <c r="CJ15" s="10">
        <v>1.0123662226806398</v>
      </c>
      <c r="CK15" s="10">
        <v>5.041809175145687</v>
      </c>
      <c r="CL15" s="10">
        <v>0.26102650635878</v>
      </c>
      <c r="CM15" s="10">
        <v>0.15458107926268294</v>
      </c>
      <c r="CN15" s="23">
        <v>0.41213217353654574</v>
      </c>
      <c r="CP15" s="23">
        <v>21.943134126675481</v>
      </c>
      <c r="CQ15" s="23">
        <v>31.707219522840422</v>
      </c>
      <c r="CR15" s="23">
        <v>60.404038072690049</v>
      </c>
      <c r="CS15" s="23">
        <v>98.231639484296466</v>
      </c>
      <c r="CT15" s="23">
        <v>27.104764828444971</v>
      </c>
      <c r="CU15" s="23">
        <v>45.816992367874199</v>
      </c>
      <c r="CV15" s="23">
        <v>137.75510204081633</v>
      </c>
      <c r="CW15" s="23">
        <v>70.58767485081097</v>
      </c>
      <c r="CX15" s="23">
        <v>62.645552838541562</v>
      </c>
      <c r="CY15" s="23">
        <v>13.808951792443549</v>
      </c>
      <c r="CZ15" s="23">
        <v>93.217648354418813</v>
      </c>
      <c r="DA15" s="23">
        <v>83.262021900463864</v>
      </c>
      <c r="DB15" s="23">
        <v>58.534048702506105</v>
      </c>
      <c r="DC15" s="23">
        <v>13.35449978219612</v>
      </c>
      <c r="DD15" s="23">
        <v>32.370320574773217</v>
      </c>
      <c r="DE15" s="23">
        <v>47.463885526570792</v>
      </c>
      <c r="DF15" s="23">
        <v>32.532326530554712</v>
      </c>
      <c r="DG15" s="23">
        <v>92.083737652095152</v>
      </c>
      <c r="DH15" s="23">
        <v>33.291857887683783</v>
      </c>
      <c r="DI15" s="23">
        <v>75.914133746913549</v>
      </c>
      <c r="DJ15" s="23">
        <v>27.379421876545219</v>
      </c>
      <c r="DK15" s="23">
        <v>36.438545197836092</v>
      </c>
    </row>
    <row r="16" spans="1:115">
      <c r="A16" s="2">
        <v>39326</v>
      </c>
      <c r="B16" s="10">
        <v>13.067417089405822</v>
      </c>
      <c r="C16" s="10">
        <v>23.72591666716038</v>
      </c>
      <c r="D16" s="10">
        <v>46.005654112172977</v>
      </c>
      <c r="E16" s="10">
        <v>91.137821909204703</v>
      </c>
      <c r="F16" s="10">
        <v>22.938858134786127</v>
      </c>
      <c r="G16" s="10">
        <v>35.806843407225024</v>
      </c>
      <c r="H16" s="10">
        <v>70.4474060809723</v>
      </c>
      <c r="I16" s="10">
        <v>32.748570785234641</v>
      </c>
      <c r="J16" s="10">
        <v>56.697442660773554</v>
      </c>
      <c r="K16" s="10">
        <v>7.0945418239902187</v>
      </c>
      <c r="L16" s="10">
        <v>62.234292715318546</v>
      </c>
      <c r="M16" s="10">
        <v>59.679797741993298</v>
      </c>
      <c r="N16" s="10">
        <v>50.114655856174537</v>
      </c>
      <c r="O16" s="10">
        <v>7.6210477990404328</v>
      </c>
      <c r="P16" s="10">
        <v>22.824342327192415</v>
      </c>
      <c r="Q16" s="10">
        <v>25.761401402803862</v>
      </c>
      <c r="R16" s="10">
        <v>28.148601663210883</v>
      </c>
      <c r="S16" s="10">
        <v>38.668757906281357</v>
      </c>
      <c r="T16" s="10">
        <v>22.418423897329124</v>
      </c>
      <c r="U16" s="10">
        <v>63.938999666294855</v>
      </c>
      <c r="V16" s="10">
        <v>18.12569387820438</v>
      </c>
      <c r="W16" s="10">
        <v>20.539797859244658</v>
      </c>
      <c r="Y16" s="10">
        <v>7.9965837830089566</v>
      </c>
      <c r="Z16" s="10">
        <v>7.0238235879123696</v>
      </c>
      <c r="AA16" s="10">
        <v>16.07857333400591</v>
      </c>
      <c r="AB16" s="10">
        <v>5.1219699041128699</v>
      </c>
      <c r="AC16" s="10">
        <v>4.0440254843364247</v>
      </c>
      <c r="AD16" s="10">
        <v>0.57257202863005974</v>
      </c>
      <c r="AE16" s="10">
        <v>62.80496055826513</v>
      </c>
      <c r="AF16" s="10">
        <v>5.2549557291819085</v>
      </c>
      <c r="AG16" s="10">
        <v>6.9614202761423041</v>
      </c>
      <c r="AH16" s="10">
        <v>6.8706743668989683</v>
      </c>
      <c r="AI16" s="10">
        <v>19.400807158094182</v>
      </c>
      <c r="AJ16" s="10">
        <v>19.663831992489737</v>
      </c>
      <c r="AK16" s="10">
        <v>6.6918003968079054</v>
      </c>
      <c r="AL16" s="10">
        <v>5.5835749284143983</v>
      </c>
      <c r="AM16" s="10">
        <v>1.912194130475326</v>
      </c>
      <c r="AN16" s="10">
        <v>17.899235289253664</v>
      </c>
      <c r="AO16" s="10">
        <v>6.7994468760963036</v>
      </c>
      <c r="AP16" s="10">
        <v>46.75749074963452</v>
      </c>
      <c r="AQ16" s="10">
        <v>4.1304153337260701</v>
      </c>
      <c r="AR16" s="10">
        <v>8.4952245279019447</v>
      </c>
      <c r="AS16" s="10">
        <v>5.1759828114202824</v>
      </c>
      <c r="AT16" s="10">
        <v>14.035164618063376</v>
      </c>
      <c r="AV16" s="10">
        <v>0.53868873378629645</v>
      </c>
      <c r="AW16" s="10">
        <v>0.23575494063200275</v>
      </c>
      <c r="AX16" s="10">
        <v>0.14721207615370463</v>
      </c>
      <c r="AY16" s="10">
        <v>0.31254610075069877</v>
      </c>
      <c r="AZ16" s="10">
        <v>7.993951288763787E-2</v>
      </c>
      <c r="BA16" s="10">
        <v>10.125033734272442</v>
      </c>
      <c r="BB16" s="10">
        <v>4.3444997434632713</v>
      </c>
      <c r="BC16" s="10">
        <v>34.122539763921736</v>
      </c>
      <c r="BD16" s="10">
        <v>0.65063147922228359</v>
      </c>
      <c r="BE16" s="10">
        <v>0.13062257500733043</v>
      </c>
      <c r="BF16" s="10">
        <v>7.5404334902043821</v>
      </c>
      <c r="BG16" s="10">
        <v>3.9387914437955076</v>
      </c>
      <c r="BH16" s="10">
        <v>0.64060514563713145</v>
      </c>
      <c r="BI16" s="10">
        <v>0.65403870126810781</v>
      </c>
      <c r="BJ16" s="10">
        <v>8.8845005523093921</v>
      </c>
      <c r="BK16" s="10">
        <v>5.4462167313779632</v>
      </c>
      <c r="BL16" s="10">
        <v>0.83189733910100938</v>
      </c>
      <c r="BM16" s="10">
        <v>1.7088208485247933</v>
      </c>
      <c r="BN16" s="10">
        <v>2.5805656358097675</v>
      </c>
      <c r="BO16" s="10">
        <v>2.3882164353276516</v>
      </c>
      <c r="BP16" s="10">
        <v>5.0868374352264629</v>
      </c>
      <c r="BQ16" s="10">
        <v>3.6958895034542136</v>
      </c>
      <c r="BS16" s="10">
        <v>4.3758188031368439E-2</v>
      </c>
      <c r="BT16" s="10">
        <v>0.14618251736359666</v>
      </c>
      <c r="BU16" s="10">
        <v>4.5685679309268035E-3</v>
      </c>
      <c r="BV16" s="10">
        <v>0.25634616706892543</v>
      </c>
      <c r="BW16" s="10">
        <v>8.4670659509766627E-2</v>
      </c>
      <c r="BX16" s="10">
        <v>0.2784836961301842</v>
      </c>
      <c r="BY16" s="10">
        <v>5.641508075317641</v>
      </c>
      <c r="BZ16" s="10">
        <v>0.85092753538411614</v>
      </c>
      <c r="CA16" s="10">
        <v>0.16846566490914427</v>
      </c>
      <c r="CB16" s="10">
        <v>8.7056455605950767E-2</v>
      </c>
      <c r="CC16" s="10">
        <v>1.5975461541804172</v>
      </c>
      <c r="CD16" s="10">
        <v>0.72320894680639247</v>
      </c>
      <c r="CE16" s="10">
        <v>3.3822842146379282</v>
      </c>
      <c r="CF16" s="10">
        <v>0.35009717108726923</v>
      </c>
      <c r="CG16" s="10">
        <v>3.9160824502229019E-2</v>
      </c>
      <c r="CH16" s="10">
        <v>0.537163817217297</v>
      </c>
      <c r="CI16" s="10">
        <v>0.1527192774523447</v>
      </c>
      <c r="CJ16" s="10">
        <v>0.99619262765579597</v>
      </c>
      <c r="CK16" s="10">
        <v>5.0302263849178299</v>
      </c>
      <c r="CL16" s="10">
        <v>0.19047978703971991</v>
      </c>
      <c r="CM16" s="10">
        <v>0.15718208509054143</v>
      </c>
      <c r="CN16" s="23">
        <v>0.48105640425945939</v>
      </c>
      <c r="CP16" s="23">
        <v>21.646447794232444</v>
      </c>
      <c r="CQ16" s="23">
        <v>31.131677713068349</v>
      </c>
      <c r="CR16" s="23">
        <v>62.236008090263518</v>
      </c>
      <c r="CS16" s="23">
        <v>96.828684081137197</v>
      </c>
      <c r="CT16" s="23">
        <v>27.147493791519956</v>
      </c>
      <c r="CU16" s="23">
        <v>46.78293286625771</v>
      </c>
      <c r="CV16" s="23">
        <v>143.23837445801834</v>
      </c>
      <c r="CW16" s="23">
        <v>72.976993813722402</v>
      </c>
      <c r="CX16" s="23">
        <v>64.477960081047286</v>
      </c>
      <c r="CY16" s="23">
        <v>14.182895221502468</v>
      </c>
      <c r="CZ16" s="23">
        <v>90.773079517797527</v>
      </c>
      <c r="DA16" s="23">
        <v>84.005630125084934</v>
      </c>
      <c r="DB16" s="23">
        <v>60.829345613257502</v>
      </c>
      <c r="DC16" s="23">
        <v>14.208758599810208</v>
      </c>
      <c r="DD16" s="23">
        <v>33.660197834479362</v>
      </c>
      <c r="DE16" s="23">
        <v>49.644017240652786</v>
      </c>
      <c r="DF16" s="23">
        <v>35.932665155860541</v>
      </c>
      <c r="DG16" s="23">
        <v>88.131262132096467</v>
      </c>
      <c r="DH16" s="23">
        <v>34.159631251782791</v>
      </c>
      <c r="DI16" s="23">
        <v>75.012920416564171</v>
      </c>
      <c r="DJ16" s="23">
        <v>28.545696209941667</v>
      </c>
      <c r="DK16" s="23">
        <v>38.751908385021707</v>
      </c>
    </row>
    <row r="17" spans="1:115">
      <c r="A17" s="2">
        <v>39417</v>
      </c>
      <c r="B17" s="10">
        <v>12.206483160667553</v>
      </c>
      <c r="C17" s="10">
        <v>23.404577081674272</v>
      </c>
      <c r="D17" s="10">
        <v>46.667727550020672</v>
      </c>
      <c r="E17" s="10">
        <v>88.463847399555348</v>
      </c>
      <c r="F17" s="10">
        <v>22.497073971818985</v>
      </c>
      <c r="G17" s="10">
        <v>35.811787242775189</v>
      </c>
      <c r="H17" s="10">
        <v>58.835632712381042</v>
      </c>
      <c r="I17" s="10">
        <v>33.994169130342954</v>
      </c>
      <c r="J17" s="10">
        <v>57.6870811602627</v>
      </c>
      <c r="K17" s="10">
        <v>8.4019059489551253</v>
      </c>
      <c r="L17" s="10">
        <v>63.709301993682814</v>
      </c>
      <c r="M17" s="10">
        <v>59.681783559254121</v>
      </c>
      <c r="N17" s="10">
        <v>47.110854434569063</v>
      </c>
      <c r="O17" s="10">
        <v>7.3851553108901742</v>
      </c>
      <c r="P17" s="10">
        <v>23.639430908685597</v>
      </c>
      <c r="Q17" s="10">
        <v>25.423896922053181</v>
      </c>
      <c r="R17" s="10">
        <v>27.830678860557754</v>
      </c>
      <c r="S17" s="10">
        <v>40.449684753393605</v>
      </c>
      <c r="T17" s="10">
        <v>23.989948954800592</v>
      </c>
      <c r="U17" s="10">
        <v>63.194954882013718</v>
      </c>
      <c r="V17" s="10">
        <v>18.947542661527628</v>
      </c>
      <c r="W17" s="10">
        <v>21.954425538338715</v>
      </c>
      <c r="Y17" s="10">
        <v>7.8714932180654209</v>
      </c>
      <c r="Z17" s="10">
        <v>6.9284944264170001</v>
      </c>
      <c r="AA17" s="10">
        <v>16.262697583256504</v>
      </c>
      <c r="AB17" s="10">
        <v>4.924260636129989</v>
      </c>
      <c r="AC17" s="10">
        <v>4.3171808962747509</v>
      </c>
      <c r="AD17" s="10">
        <v>0.5408734725631712</v>
      </c>
      <c r="AE17" s="10">
        <v>67.09363131904783</v>
      </c>
      <c r="AF17" s="10">
        <v>5.7985770835327131</v>
      </c>
      <c r="AG17" s="10">
        <v>7.1530590053727501</v>
      </c>
      <c r="AH17" s="10">
        <v>7.3861238129509772</v>
      </c>
      <c r="AI17" s="10">
        <v>18.339807429231328</v>
      </c>
      <c r="AJ17" s="10">
        <v>20.295147356633741</v>
      </c>
      <c r="AK17" s="10">
        <v>6.2267793179120918</v>
      </c>
      <c r="AL17" s="10">
        <v>5.6283976148148618</v>
      </c>
      <c r="AM17" s="10">
        <v>1.7666797227344311</v>
      </c>
      <c r="AN17" s="10">
        <v>17.667125695135983</v>
      </c>
      <c r="AO17" s="10">
        <v>6.9977569074748471</v>
      </c>
      <c r="AP17" s="10">
        <v>50.319705212171279</v>
      </c>
      <c r="AQ17" s="10">
        <v>3.6632661110103459</v>
      </c>
      <c r="AR17" s="10">
        <v>8.3042470492195388</v>
      </c>
      <c r="AS17" s="10">
        <v>5.2265440915638468</v>
      </c>
      <c r="AT17" s="10">
        <v>14.647951655300098</v>
      </c>
      <c r="AV17" s="10">
        <v>0.5172137418913898</v>
      </c>
      <c r="AW17" s="10">
        <v>0.21675223004966462</v>
      </c>
      <c r="AX17" s="10">
        <v>0.15202925152291169</v>
      </c>
      <c r="AY17" s="10">
        <v>0.29312239835591042</v>
      </c>
      <c r="AZ17" s="10">
        <v>7.2436500481854751E-2</v>
      </c>
      <c r="BA17" s="10">
        <v>9.9142964288382736</v>
      </c>
      <c r="BB17" s="10">
        <v>4.5445345933814609</v>
      </c>
      <c r="BC17" s="10">
        <v>37.534629631833653</v>
      </c>
      <c r="BD17" s="10">
        <v>0.67139363443566735</v>
      </c>
      <c r="BE17" s="10">
        <v>0.14739395753244874</v>
      </c>
      <c r="BF17" s="10">
        <v>7.1991768086648857</v>
      </c>
      <c r="BG17" s="10">
        <v>4.1113388480589173</v>
      </c>
      <c r="BH17" s="10">
        <v>0.60938910628659571</v>
      </c>
      <c r="BI17" s="10">
        <v>0.64132003568380547</v>
      </c>
      <c r="BJ17" s="10">
        <v>8.7184913004018547</v>
      </c>
      <c r="BK17" s="10">
        <v>5.4774586649211736</v>
      </c>
      <c r="BL17" s="10">
        <v>0.84529357826685458</v>
      </c>
      <c r="BM17" s="10">
        <v>1.8238372179280762</v>
      </c>
      <c r="BN17" s="10">
        <v>2.466448260407399</v>
      </c>
      <c r="BO17" s="10">
        <v>2.3570298746684086</v>
      </c>
      <c r="BP17" s="10">
        <v>5.1392708379960013</v>
      </c>
      <c r="BQ17" s="10">
        <v>3.8840687135405596</v>
      </c>
      <c r="BS17" s="10">
        <v>4.1847440769962718E-2</v>
      </c>
      <c r="BT17" s="10">
        <v>0.14290707501941177</v>
      </c>
      <c r="BU17" s="10">
        <v>4.720287094357789E-3</v>
      </c>
      <c r="BV17" s="10">
        <v>0.26959304371062037</v>
      </c>
      <c r="BW17" s="10">
        <v>7.6795257049251872E-2</v>
      </c>
      <c r="BX17" s="10">
        <v>0.26214365636063874</v>
      </c>
      <c r="BY17" s="10">
        <v>5.5894960111019243</v>
      </c>
      <c r="BZ17" s="10">
        <v>0.93844200501792585</v>
      </c>
      <c r="CA17" s="10">
        <v>0.16770207354321387</v>
      </c>
      <c r="CB17" s="10">
        <v>9.8220703350010902E-2</v>
      </c>
      <c r="CC17" s="10">
        <v>1.5260231906448372</v>
      </c>
      <c r="CD17" s="10">
        <v>0.72289210100892731</v>
      </c>
      <c r="CE17" s="10">
        <v>3.1957932867890708</v>
      </c>
      <c r="CF17" s="10">
        <v>0.33161294652973095</v>
      </c>
      <c r="CG17" s="10">
        <v>3.9074218153171358E-2</v>
      </c>
      <c r="CH17" s="10">
        <v>0.54407969145051549</v>
      </c>
      <c r="CI17" s="10">
        <v>0.14741320438605954</v>
      </c>
      <c r="CJ17" s="10">
        <v>0.9935883953753657</v>
      </c>
      <c r="CK17" s="10">
        <v>4.3273210376159952</v>
      </c>
      <c r="CL17" s="10">
        <v>0.18853599102353424</v>
      </c>
      <c r="CM17" s="10">
        <v>0.15885848488885124</v>
      </c>
      <c r="CN17" s="23">
        <v>0.45187826355982841</v>
      </c>
      <c r="CP17" s="23">
        <v>20.637037561394326</v>
      </c>
      <c r="CQ17" s="23">
        <v>30.692730813160349</v>
      </c>
      <c r="CR17" s="23">
        <v>63.087174671894445</v>
      </c>
      <c r="CS17" s="23">
        <v>93.950823477751868</v>
      </c>
      <c r="CT17" s="23">
        <v>26.963486625624842</v>
      </c>
      <c r="CU17" s="23">
        <v>46.529100800537272</v>
      </c>
      <c r="CV17" s="23">
        <v>136.06329463591226</v>
      </c>
      <c r="CW17" s="23">
        <v>78.265817850727245</v>
      </c>
      <c r="CX17" s="23">
        <v>65.679235873614331</v>
      </c>
      <c r="CY17" s="23">
        <v>16.033644422788562</v>
      </c>
      <c r="CZ17" s="23">
        <v>90.774309422223865</v>
      </c>
      <c r="DA17" s="23">
        <v>84.811161864955707</v>
      </c>
      <c r="DB17" s="23">
        <v>57.142816145556822</v>
      </c>
      <c r="DC17" s="23">
        <v>13.986485907918572</v>
      </c>
      <c r="DD17" s="23">
        <v>34.163676149975053</v>
      </c>
      <c r="DE17" s="23">
        <v>49.112560973560853</v>
      </c>
      <c r="DF17" s="23">
        <v>35.821142550685515</v>
      </c>
      <c r="DG17" s="23">
        <v>93.586815578868325</v>
      </c>
      <c r="DH17" s="23">
        <v>34.446984363834332</v>
      </c>
      <c r="DI17" s="23">
        <v>74.0447677969252</v>
      </c>
      <c r="DJ17" s="23">
        <v>29.472216075976327</v>
      </c>
      <c r="DK17" s="23">
        <v>40.9383241707392</v>
      </c>
    </row>
    <row r="18" spans="1:115">
      <c r="A18" s="2">
        <v>39508</v>
      </c>
      <c r="B18" s="10">
        <v>11.782819143547174</v>
      </c>
      <c r="C18" s="10">
        <v>24.532301868993468</v>
      </c>
      <c r="D18" s="10">
        <v>45.269330789556726</v>
      </c>
      <c r="E18" s="10">
        <v>89.431090108272286</v>
      </c>
      <c r="F18" s="10">
        <v>22.766492379476308</v>
      </c>
      <c r="G18" s="10">
        <v>36.706663435764796</v>
      </c>
      <c r="H18" s="10">
        <v>57.72974655944288</v>
      </c>
      <c r="I18" s="10">
        <v>31.407239414954972</v>
      </c>
      <c r="J18" s="10">
        <v>62.36760275317728</v>
      </c>
      <c r="K18" s="10">
        <v>8.9200884985444002</v>
      </c>
      <c r="L18" s="10">
        <v>64.031590998744761</v>
      </c>
      <c r="M18" s="10">
        <v>62.095729288631119</v>
      </c>
      <c r="N18" s="10">
        <v>44.580736255450262</v>
      </c>
      <c r="O18" s="10">
        <v>7.770696726317003</v>
      </c>
      <c r="P18" s="10">
        <v>23.630489827243036</v>
      </c>
      <c r="Q18" s="10">
        <v>26.882106512763155</v>
      </c>
      <c r="R18" s="10">
        <v>28.348796216967262</v>
      </c>
      <c r="S18" s="10">
        <v>44.434961812871322</v>
      </c>
      <c r="T18" s="10">
        <v>23.494329670060139</v>
      </c>
      <c r="U18" s="10">
        <v>63.308053465922079</v>
      </c>
      <c r="V18" s="10">
        <v>20.715498204157157</v>
      </c>
      <c r="W18" s="10">
        <v>22.651105983895008</v>
      </c>
      <c r="Y18" s="10">
        <v>7.5858939803437497</v>
      </c>
      <c r="Z18" s="10">
        <v>7.1198283627519743</v>
      </c>
      <c r="AA18" s="10">
        <v>15.918804588254901</v>
      </c>
      <c r="AB18" s="10">
        <v>4.9745072556057783</v>
      </c>
      <c r="AC18" s="10">
        <v>3.8090545973041134</v>
      </c>
      <c r="AD18" s="10">
        <v>0.54008286211404999</v>
      </c>
      <c r="AE18" s="10">
        <v>71.440555972726344</v>
      </c>
      <c r="AF18" s="10">
        <v>6.1745877295055465</v>
      </c>
      <c r="AG18" s="10">
        <v>7.659570292364875</v>
      </c>
      <c r="AH18" s="10">
        <v>6.7379766475968985</v>
      </c>
      <c r="AI18" s="10">
        <v>16.901664705405565</v>
      </c>
      <c r="AJ18" s="10">
        <v>20.993054061535133</v>
      </c>
      <c r="AK18" s="10">
        <v>5.9894935518261647</v>
      </c>
      <c r="AL18" s="10">
        <v>5.6530645800740729</v>
      </c>
      <c r="AM18" s="10">
        <v>1.8443644135988091</v>
      </c>
      <c r="AN18" s="10">
        <v>17.898178649328894</v>
      </c>
      <c r="AO18" s="10">
        <v>7.0548703294874695</v>
      </c>
      <c r="AP18" s="10">
        <v>53.962093987948705</v>
      </c>
      <c r="AQ18" s="10">
        <v>4.1630129764737758</v>
      </c>
      <c r="AR18" s="10">
        <v>8.3654331635567729</v>
      </c>
      <c r="AS18" s="10">
        <v>6.2034064789069632</v>
      </c>
      <c r="AT18" s="10">
        <v>15.229158212577335</v>
      </c>
      <c r="AV18" s="10">
        <v>0.39881286504154911</v>
      </c>
      <c r="AW18" s="10">
        <v>0.20697655430585735</v>
      </c>
      <c r="AX18" s="10">
        <v>0.15288304379748346</v>
      </c>
      <c r="AY18" s="10">
        <v>0.30359596009437895</v>
      </c>
      <c r="AZ18" s="10">
        <v>6.3955323379186607E-2</v>
      </c>
      <c r="BA18" s="10">
        <v>9.8302175357936967</v>
      </c>
      <c r="BB18" s="10">
        <v>4.8565737268462712</v>
      </c>
      <c r="BC18" s="10">
        <v>39.898228971443316</v>
      </c>
      <c r="BD18" s="10">
        <v>0.73579808587480711</v>
      </c>
      <c r="BE18" s="10">
        <v>0.13322175754890977</v>
      </c>
      <c r="BF18" s="10">
        <v>6.6021318373916147</v>
      </c>
      <c r="BG18" s="10">
        <v>4.2750097060590244</v>
      </c>
      <c r="BH18" s="10">
        <v>0.61194173705107957</v>
      </c>
      <c r="BI18" s="10">
        <v>0.6762214360951464</v>
      </c>
      <c r="BJ18" s="10">
        <v>9.2257629314278198</v>
      </c>
      <c r="BK18" s="10">
        <v>5.6014567537619424</v>
      </c>
      <c r="BL18" s="10">
        <v>0.85155311673475387</v>
      </c>
      <c r="BM18" s="10">
        <v>1.8948552873303495</v>
      </c>
      <c r="BN18" s="10">
        <v>2.9558717688186862</v>
      </c>
      <c r="BO18" s="10">
        <v>2.4196950735168525</v>
      </c>
      <c r="BP18" s="10">
        <v>6.1058757784836617</v>
      </c>
      <c r="BQ18" s="10">
        <v>4.1615893295949613</v>
      </c>
      <c r="BS18" s="10">
        <v>4.053093733450186E-2</v>
      </c>
      <c r="BT18" s="10">
        <v>0.14380656843003684</v>
      </c>
      <c r="BU18" s="10">
        <v>4.7484465894425676E-3</v>
      </c>
      <c r="BV18" s="10">
        <v>0.28416850320411302</v>
      </c>
      <c r="BW18" s="10">
        <v>6.7856958981787147E-2</v>
      </c>
      <c r="BX18" s="10">
        <v>0.25999872661189904</v>
      </c>
      <c r="BY18" s="10">
        <v>5.3749886690899089</v>
      </c>
      <c r="BZ18" s="10">
        <v>0.99969953664424338</v>
      </c>
      <c r="CA18" s="10">
        <v>0.18093371782522516</v>
      </c>
      <c r="CB18" s="10">
        <v>8.8806688570611886E-2</v>
      </c>
      <c r="CC18" s="10">
        <v>1.4053853921370019</v>
      </c>
      <c r="CD18" s="10">
        <v>0.79197031963785403</v>
      </c>
      <c r="CE18" s="10">
        <v>3.2340687747178727</v>
      </c>
      <c r="CF18" s="10">
        <v>0.34018245738250408</v>
      </c>
      <c r="CG18" s="10">
        <v>4.1483138220700155E-2</v>
      </c>
      <c r="CH18" s="10">
        <v>0.53916986651512566</v>
      </c>
      <c r="CI18" s="10">
        <v>0.12376011051362967</v>
      </c>
      <c r="CJ18" s="10">
        <v>1.129218487799756</v>
      </c>
      <c r="CK18" s="10">
        <v>4.7814563986438898</v>
      </c>
      <c r="CL18" s="10">
        <v>0.19369959784536972</v>
      </c>
      <c r="CM18" s="10">
        <v>0.18879637620156853</v>
      </c>
      <c r="CN18" s="23">
        <v>0.47158652799334089</v>
      </c>
      <c r="CP18" s="23">
        <v>19.808056926266975</v>
      </c>
      <c r="CQ18" s="23">
        <v>32.002913354481336</v>
      </c>
      <c r="CR18" s="23">
        <v>61.345766868198552</v>
      </c>
      <c r="CS18" s="23">
        <v>94.993361827176557</v>
      </c>
      <c r="CT18" s="23">
        <v>26.707359259141395</v>
      </c>
      <c r="CU18" s="23">
        <v>47.336962560284441</v>
      </c>
      <c r="CV18" s="23">
        <v>139.4018649281054</v>
      </c>
      <c r="CW18" s="23">
        <v>78.479755652548079</v>
      </c>
      <c r="CX18" s="23">
        <v>70.943904849242188</v>
      </c>
      <c r="CY18" s="23">
        <v>15.88009359226082</v>
      </c>
      <c r="CZ18" s="23">
        <v>88.940772933678943</v>
      </c>
      <c r="DA18" s="23">
        <v>88.155763375863131</v>
      </c>
      <c r="DB18" s="23">
        <v>54.416240319045379</v>
      </c>
      <c r="DC18" s="23">
        <v>14.440165199868726</v>
      </c>
      <c r="DD18" s="23">
        <v>34.742100310490365</v>
      </c>
      <c r="DE18" s="23">
        <v>50.920911782369117</v>
      </c>
      <c r="DF18" s="23">
        <v>36.378979773703115</v>
      </c>
      <c r="DG18" s="23">
        <v>101.42112957595013</v>
      </c>
      <c r="DH18" s="23">
        <v>35.394670813996491</v>
      </c>
      <c r="DI18" s="23">
        <v>74.286881300841074</v>
      </c>
      <c r="DJ18" s="23">
        <v>33.213576837749351</v>
      </c>
      <c r="DK18" s="23">
        <v>42.513440054060645</v>
      </c>
    </row>
    <row r="19" spans="1:115">
      <c r="A19" s="2">
        <v>39600</v>
      </c>
      <c r="B19" s="10">
        <v>11.285875788363816</v>
      </c>
      <c r="C19" s="10">
        <v>25.912853167869621</v>
      </c>
      <c r="D19" s="10">
        <v>47.427345252605605</v>
      </c>
      <c r="E19" s="10">
        <v>88.832279230542213</v>
      </c>
      <c r="F19" s="10">
        <v>22.535616745678301</v>
      </c>
      <c r="G19" s="10">
        <v>37.698990914164881</v>
      </c>
      <c r="H19" s="10">
        <v>56.873893331375037</v>
      </c>
      <c r="I19" s="10">
        <v>33.842995934471276</v>
      </c>
      <c r="J19" s="10">
        <v>60.491474032802884</v>
      </c>
      <c r="K19" s="10">
        <v>9.4157816104753174</v>
      </c>
      <c r="L19" s="10">
        <v>64.803501094184583</v>
      </c>
      <c r="M19" s="10">
        <v>64.367337633235678</v>
      </c>
      <c r="N19" s="10">
        <v>44.539781173609555</v>
      </c>
      <c r="O19" s="10">
        <v>7.3850238603090013</v>
      </c>
      <c r="P19" s="10">
        <v>23.855221430205553</v>
      </c>
      <c r="Q19" s="10">
        <v>26.695851324460566</v>
      </c>
      <c r="R19" s="10">
        <v>28.679021710999624</v>
      </c>
      <c r="S19" s="10">
        <v>44.610289241203645</v>
      </c>
      <c r="T19" s="10">
        <v>25.198426017404845</v>
      </c>
      <c r="U19" s="10">
        <v>63.790232203268246</v>
      </c>
      <c r="V19" s="10">
        <v>20.713789286810389</v>
      </c>
      <c r="W19" s="10">
        <v>22.293027340431376</v>
      </c>
      <c r="Y19" s="10">
        <v>6.7750919582855857</v>
      </c>
      <c r="Z19" s="10">
        <v>7.1709248990777485</v>
      </c>
      <c r="AA19" s="10">
        <v>18.959763150014702</v>
      </c>
      <c r="AB19" s="10">
        <v>4.9473150963778121</v>
      </c>
      <c r="AC19" s="10">
        <v>4.1583858728208654</v>
      </c>
      <c r="AD19" s="10">
        <v>0.52705958082903681</v>
      </c>
      <c r="AE19" s="10">
        <v>76.890649855509409</v>
      </c>
      <c r="AF19" s="10">
        <v>5.3029235620391129</v>
      </c>
      <c r="AG19" s="10">
        <v>7.6921173389781767</v>
      </c>
      <c r="AH19" s="10">
        <v>6.6376493773882466</v>
      </c>
      <c r="AI19" s="10">
        <v>16.800557278723744</v>
      </c>
      <c r="AJ19" s="10">
        <v>21.473361686713574</v>
      </c>
      <c r="AK19" s="10">
        <v>6.0800291957331103</v>
      </c>
      <c r="AL19" s="10">
        <v>5.2690121850477647</v>
      </c>
      <c r="AM19" s="10">
        <v>1.8816854252559296</v>
      </c>
      <c r="AN19" s="10">
        <v>17.794893988267098</v>
      </c>
      <c r="AO19" s="10">
        <v>6.877632206371068</v>
      </c>
      <c r="AP19" s="10">
        <v>54.912880368395136</v>
      </c>
      <c r="AQ19" s="10">
        <v>3.7243925543619785</v>
      </c>
      <c r="AR19" s="10">
        <v>8.5350082187019733</v>
      </c>
      <c r="AS19" s="10">
        <v>6.4540951595507945</v>
      </c>
      <c r="AT19" s="10">
        <v>15.095060345161908</v>
      </c>
      <c r="AV19" s="10">
        <v>0.373129833219221</v>
      </c>
      <c r="AW19" s="10">
        <v>0.21425417922004331</v>
      </c>
      <c r="AX19" s="10">
        <v>0.18380342860272691</v>
      </c>
      <c r="AY19" s="10">
        <v>0.27170565804890351</v>
      </c>
      <c r="AZ19" s="10">
        <v>7.1341771587268343E-2</v>
      </c>
      <c r="BA19" s="10">
        <v>9.5297132112580698</v>
      </c>
      <c r="BB19" s="10">
        <v>5.0024141428676545</v>
      </c>
      <c r="BC19" s="10">
        <v>34.316342496146504</v>
      </c>
      <c r="BD19" s="10">
        <v>0.73498328989212047</v>
      </c>
      <c r="BE19" s="10">
        <v>0.13516278307882928</v>
      </c>
      <c r="BF19" s="10">
        <v>6.2425000249917435</v>
      </c>
      <c r="BG19" s="10">
        <v>4.3574027525110584</v>
      </c>
      <c r="BH19" s="10">
        <v>0.61956318329012283</v>
      </c>
      <c r="BI19" s="10">
        <v>0.60707267326278214</v>
      </c>
      <c r="BJ19" s="10">
        <v>9.4691312178148106</v>
      </c>
      <c r="BK19" s="10">
        <v>5.5140860995695853</v>
      </c>
      <c r="BL19" s="10">
        <v>0.79090095959655049</v>
      </c>
      <c r="BM19" s="10">
        <v>1.9181487340755599</v>
      </c>
      <c r="BN19" s="10">
        <v>2.5810384941480917</v>
      </c>
      <c r="BO19" s="10">
        <v>2.4446183417550555</v>
      </c>
      <c r="BP19" s="10">
        <v>6.3550817064495488</v>
      </c>
      <c r="BQ19" s="10">
        <v>3.9744069850601429</v>
      </c>
      <c r="BS19" s="10">
        <v>3.7927315740021728E-2</v>
      </c>
      <c r="BT19" s="10">
        <v>0.1385738236347972</v>
      </c>
      <c r="BU19" s="10">
        <v>5.8502141827598275E-2</v>
      </c>
      <c r="BV19" s="10">
        <v>0.28894066035265781</v>
      </c>
      <c r="BW19" s="10">
        <v>7.5751388236837525E-2</v>
      </c>
      <c r="BX19" s="10">
        <v>0.23974370862833538</v>
      </c>
      <c r="BY19" s="10">
        <v>5.69206753437724</v>
      </c>
      <c r="BZ19" s="10">
        <v>0.85977837830945703</v>
      </c>
      <c r="CA19" s="10">
        <v>0.17919716589808332</v>
      </c>
      <c r="CB19" s="10">
        <v>9.0153671564099647E-2</v>
      </c>
      <c r="CC19" s="10">
        <v>1.3262362383845083</v>
      </c>
      <c r="CD19" s="10">
        <v>0.78802637535011932</v>
      </c>
      <c r="CE19" s="10">
        <v>2.9669708952584308</v>
      </c>
      <c r="CF19" s="10">
        <v>0.31275098421719238</v>
      </c>
      <c r="CG19" s="10">
        <v>4.2845269613085435E-2</v>
      </c>
      <c r="CH19" s="10">
        <v>0.51945888463203005</v>
      </c>
      <c r="CI19" s="10">
        <v>0.11587617354275348</v>
      </c>
      <c r="CJ19" s="10">
        <v>1.5225550303697428</v>
      </c>
      <c r="CK19" s="10">
        <v>4.365493185565426</v>
      </c>
      <c r="CL19" s="10">
        <v>0.19146400341327929</v>
      </c>
      <c r="CM19" s="10">
        <v>0.19670411303974245</v>
      </c>
      <c r="CN19" s="23">
        <v>0.43978925097535804</v>
      </c>
      <c r="CP19" s="23">
        <v>18.472024895608644</v>
      </c>
      <c r="CQ19" s="23">
        <v>33.43660606980221</v>
      </c>
      <c r="CR19" s="23">
        <v>66.629413973050632</v>
      </c>
      <c r="CS19" s="23">
        <v>94.340240645321586</v>
      </c>
      <c r="CT19" s="23">
        <v>26.841095778323272</v>
      </c>
      <c r="CU19" s="23">
        <v>47.995507414880322</v>
      </c>
      <c r="CV19" s="23">
        <v>144.45902486412933</v>
      </c>
      <c r="CW19" s="23">
        <v>74.322040370966349</v>
      </c>
      <c r="CX19" s="23">
        <v>69.097771827571265</v>
      </c>
      <c r="CY19" s="23">
        <v>16.278747442506493</v>
      </c>
      <c r="CZ19" s="23">
        <v>89.172794636284578</v>
      </c>
      <c r="DA19" s="23">
        <v>90.98612844781043</v>
      </c>
      <c r="DB19" s="23">
        <v>54.206344447891219</v>
      </c>
      <c r="DC19" s="23">
        <v>13.57385970283674</v>
      </c>
      <c r="DD19" s="23">
        <v>35.248883342889378</v>
      </c>
      <c r="DE19" s="23">
        <v>50.52429029692928</v>
      </c>
      <c r="DF19" s="23">
        <v>36.463431050509996</v>
      </c>
      <c r="DG19" s="23">
        <v>102.96387337404408</v>
      </c>
      <c r="DH19" s="23">
        <v>35.869350251480341</v>
      </c>
      <c r="DI19" s="23">
        <v>74.961322767138554</v>
      </c>
      <c r="DJ19" s="23">
        <v>33.719670265850475</v>
      </c>
      <c r="DK19" s="23">
        <v>41.802283921628785</v>
      </c>
    </row>
    <row r="20" spans="1:115">
      <c r="A20" s="2">
        <v>39692</v>
      </c>
      <c r="B20" s="10">
        <v>11.305380775225265</v>
      </c>
      <c r="C20" s="10">
        <v>26.792241297598693</v>
      </c>
      <c r="D20" s="10">
        <v>51.997769951222011</v>
      </c>
      <c r="E20" s="10">
        <v>88.562610373385084</v>
      </c>
      <c r="F20" s="10">
        <v>22.419082954562004</v>
      </c>
      <c r="G20" s="10">
        <v>38.09802973070876</v>
      </c>
      <c r="H20" s="10">
        <v>57.742385921368808</v>
      </c>
      <c r="I20" s="10">
        <v>33.84005349697599</v>
      </c>
      <c r="J20" s="10">
        <v>62.28318043016472</v>
      </c>
      <c r="K20" s="10">
        <v>9.6385274880397809</v>
      </c>
      <c r="L20" s="10">
        <v>63.095014633924592</v>
      </c>
      <c r="M20" s="10">
        <v>64.344220902085354</v>
      </c>
      <c r="N20" s="10">
        <v>47.350034694033724</v>
      </c>
      <c r="O20" s="10">
        <v>8.3142825287624511</v>
      </c>
      <c r="P20" s="10">
        <v>24.696229467826853</v>
      </c>
      <c r="Q20" s="10">
        <v>26.542285307955755</v>
      </c>
      <c r="R20" s="10">
        <v>28.404375292432501</v>
      </c>
      <c r="S20" s="10">
        <v>44.81714066983082</v>
      </c>
      <c r="T20" s="10">
        <v>26.443860194091108</v>
      </c>
      <c r="U20" s="10">
        <v>64.501637808819197</v>
      </c>
      <c r="V20" s="10">
        <v>20.402249096966774</v>
      </c>
      <c r="W20" s="10">
        <v>21.456653862707842</v>
      </c>
      <c r="Y20" s="10">
        <v>6.6038050276640075</v>
      </c>
      <c r="Z20" s="10">
        <v>7.6936323535050395</v>
      </c>
      <c r="AA20" s="10">
        <v>20.11023762863249</v>
      </c>
      <c r="AB20" s="10">
        <v>4.8703243169491683</v>
      </c>
      <c r="AC20" s="10">
        <v>4.3619599446974222</v>
      </c>
      <c r="AD20" s="10">
        <v>0.55935117192372863</v>
      </c>
      <c r="AE20" s="10">
        <v>77.897371054674494</v>
      </c>
      <c r="AF20" s="10">
        <v>5.7419425795863059</v>
      </c>
      <c r="AG20" s="10">
        <v>8.1000668770219644</v>
      </c>
      <c r="AH20" s="10">
        <v>6.6367171004352743</v>
      </c>
      <c r="AI20" s="10">
        <v>16.610702523055586</v>
      </c>
      <c r="AJ20" s="10">
        <v>23.957500004843848</v>
      </c>
      <c r="AK20" s="10">
        <v>6.2169069582382654</v>
      </c>
      <c r="AL20" s="10">
        <v>5.7007942864983283</v>
      </c>
      <c r="AM20" s="10">
        <v>1.952397127099156</v>
      </c>
      <c r="AN20" s="10">
        <v>18.102682142500598</v>
      </c>
      <c r="AO20" s="10">
        <v>6.6679513593458513</v>
      </c>
      <c r="AP20" s="10">
        <v>57.393528282956076</v>
      </c>
      <c r="AQ20" s="10">
        <v>3.4385650064559838</v>
      </c>
      <c r="AR20" s="10">
        <v>8.5875216897825037</v>
      </c>
      <c r="AS20" s="10">
        <v>6.7847075170899682</v>
      </c>
      <c r="AT20" s="10">
        <v>16.823133643358275</v>
      </c>
      <c r="AV20" s="10">
        <v>0.37247605225094771</v>
      </c>
      <c r="AW20" s="10">
        <v>0.22541817194653613</v>
      </c>
      <c r="AX20" s="10">
        <v>0.19270381182406163</v>
      </c>
      <c r="AY20" s="10">
        <v>0.24592686248476328</v>
      </c>
      <c r="AZ20" s="10">
        <v>7.3858951054708022E-2</v>
      </c>
      <c r="BA20" s="10">
        <v>10.426822102741699</v>
      </c>
      <c r="BB20" s="10">
        <v>4.7344578386515908</v>
      </c>
      <c r="BC20" s="10">
        <v>37.144226828022212</v>
      </c>
      <c r="BD20" s="10">
        <v>0.756800271807332</v>
      </c>
      <c r="BE20" s="10">
        <v>0.13853227595123374</v>
      </c>
      <c r="BF20" s="10">
        <v>6.1190337783775055</v>
      </c>
      <c r="BG20" s="10">
        <v>4.8932624567062799</v>
      </c>
      <c r="BH20" s="10">
        <v>0.58666637422964307</v>
      </c>
      <c r="BI20" s="10">
        <v>0.60075124113282163</v>
      </c>
      <c r="BJ20" s="10">
        <v>9.7692121159405332</v>
      </c>
      <c r="BK20" s="10">
        <v>5.4627704251922964</v>
      </c>
      <c r="BL20" s="10">
        <v>0.74140832855566952</v>
      </c>
      <c r="BM20" s="10">
        <v>1.9544988581880924</v>
      </c>
      <c r="BN20" s="10">
        <v>2.3589260301066299</v>
      </c>
      <c r="BO20" s="10">
        <v>2.4681185936674548</v>
      </c>
      <c r="BP20" s="10">
        <v>6.6781455877301363</v>
      </c>
      <c r="BQ20" s="10">
        <v>3.5889309658137112</v>
      </c>
      <c r="BS20" s="10">
        <v>3.7922302788329199E-2</v>
      </c>
      <c r="BT20" s="10">
        <v>0.14020073353431994</v>
      </c>
      <c r="BU20" s="10">
        <v>8.3005770488624425E-2</v>
      </c>
      <c r="BV20" s="10">
        <v>0.28507872429578573</v>
      </c>
      <c r="BW20" s="10">
        <v>7.836205719436623E-2</v>
      </c>
      <c r="BX20" s="10">
        <v>0.31087044184964263</v>
      </c>
      <c r="BY20" s="10">
        <v>5.7114922418264369</v>
      </c>
      <c r="BZ20" s="10">
        <v>0.93281341087145364</v>
      </c>
      <c r="CA20" s="10">
        <v>0.18450173083770804</v>
      </c>
      <c r="CB20" s="10">
        <v>9.2444536160396718E-2</v>
      </c>
      <c r="CC20" s="10">
        <v>1.305021918334476</v>
      </c>
      <c r="CD20" s="10">
        <v>0.85236038935528846</v>
      </c>
      <c r="CE20" s="10">
        <v>2.9625220511510948</v>
      </c>
      <c r="CF20" s="10">
        <v>0.31118050222018778</v>
      </c>
      <c r="CG20" s="10">
        <v>4.3995343649077867E-2</v>
      </c>
      <c r="CH20" s="10">
        <v>0.53215488451151671</v>
      </c>
      <c r="CI20" s="10">
        <v>0.10581842048992851</v>
      </c>
      <c r="CJ20" s="10">
        <v>1.4889155345873097</v>
      </c>
      <c r="CK20" s="10">
        <v>4.1068713067556342</v>
      </c>
      <c r="CL20" s="10">
        <v>0.19185863034157302</v>
      </c>
      <c r="CM20" s="10">
        <v>0.20698164574530598</v>
      </c>
      <c r="CN20" s="23">
        <v>0.35681983115639504</v>
      </c>
      <c r="CP20" s="23">
        <v>18.319584157928549</v>
      </c>
      <c r="CQ20" s="23">
        <v>34.851492556584589</v>
      </c>
      <c r="CR20" s="23">
        <v>72.383717162167187</v>
      </c>
      <c r="CS20" s="23">
        <v>93.963940277114801</v>
      </c>
      <c r="CT20" s="23">
        <v>26.933263907508501</v>
      </c>
      <c r="CU20" s="23">
        <v>49.39507344722383</v>
      </c>
      <c r="CV20" s="23">
        <v>146.08570705652133</v>
      </c>
      <c r="CW20" s="23">
        <v>77.659036315455964</v>
      </c>
      <c r="CX20" s="23">
        <v>71.324549309831724</v>
      </c>
      <c r="CY20" s="23">
        <v>16.506221400586686</v>
      </c>
      <c r="CZ20" s="23">
        <v>87.12977285369216</v>
      </c>
      <c r="DA20" s="23">
        <v>94.04734375299077</v>
      </c>
      <c r="DB20" s="23">
        <v>57.116130077652727</v>
      </c>
      <c r="DC20" s="23">
        <v>14.927008558613789</v>
      </c>
      <c r="DD20" s="23">
        <v>36.46183405451562</v>
      </c>
      <c r="DE20" s="23">
        <v>50.639892760160166</v>
      </c>
      <c r="DF20" s="23">
        <v>35.919553400823951</v>
      </c>
      <c r="DG20" s="23">
        <v>105.6540833455623</v>
      </c>
      <c r="DH20" s="23">
        <v>36.348222537409356</v>
      </c>
      <c r="DI20" s="23">
        <v>75.749136722610729</v>
      </c>
      <c r="DJ20" s="23">
        <v>34.072083847532184</v>
      </c>
      <c r="DK20" s="23">
        <v>42.225538303036224</v>
      </c>
    </row>
    <row r="21" spans="1:115">
      <c r="A21" s="2">
        <v>39783</v>
      </c>
      <c r="B21" s="10">
        <v>11.029586063678567</v>
      </c>
      <c r="C21" s="10">
        <v>27.711717157258747</v>
      </c>
      <c r="D21" s="10">
        <v>56.425657323658655</v>
      </c>
      <c r="E21" s="10">
        <v>88.412927924883888</v>
      </c>
      <c r="F21" s="10">
        <v>22.916413851600403</v>
      </c>
      <c r="G21" s="10">
        <v>38.432463844304642</v>
      </c>
      <c r="H21" s="10">
        <v>58.101446266011138</v>
      </c>
      <c r="I21" s="10">
        <v>29.276228341103511</v>
      </c>
      <c r="J21" s="10">
        <v>62.810734344480565</v>
      </c>
      <c r="K21" s="10">
        <v>9.8353439211783069</v>
      </c>
      <c r="L21" s="10">
        <v>58.381089895278997</v>
      </c>
      <c r="M21" s="10">
        <v>66.621638016196115</v>
      </c>
      <c r="N21" s="10">
        <v>47.94143634040725</v>
      </c>
      <c r="O21" s="10">
        <v>8.7731962261092562</v>
      </c>
      <c r="P21" s="10">
        <v>27.017058616840508</v>
      </c>
      <c r="Q21" s="10">
        <v>28.303651373231023</v>
      </c>
      <c r="R21" s="10">
        <v>30.365969401645948</v>
      </c>
      <c r="S21" s="10">
        <v>45.957351812612323</v>
      </c>
      <c r="T21" s="10">
        <v>26.741402035542812</v>
      </c>
      <c r="U21" s="10">
        <v>66.299269876330243</v>
      </c>
      <c r="V21" s="10">
        <v>20.445678360519047</v>
      </c>
      <c r="W21" s="10">
        <v>24.345005541388019</v>
      </c>
      <c r="Y21" s="10">
        <v>6.8571525444929202</v>
      </c>
      <c r="Z21" s="10">
        <v>8.340453055168588</v>
      </c>
      <c r="AA21" s="10">
        <v>22.123885086404826</v>
      </c>
      <c r="AB21" s="10">
        <v>4.7435711094710733</v>
      </c>
      <c r="AC21" s="10">
        <v>4.1111109898149669</v>
      </c>
      <c r="AD21" s="10">
        <v>0.62090066038203118</v>
      </c>
      <c r="AE21" s="10">
        <v>73.226562987888258</v>
      </c>
      <c r="AF21" s="10">
        <v>6.7442116363288136</v>
      </c>
      <c r="AG21" s="10">
        <v>8.0961163481617913</v>
      </c>
      <c r="AH21" s="10">
        <v>6.8010688767051839</v>
      </c>
      <c r="AI21" s="10">
        <v>17.458429321664784</v>
      </c>
      <c r="AJ21" s="10">
        <v>22.975286202680621</v>
      </c>
      <c r="AK21" s="10">
        <v>5.9294175552186026</v>
      </c>
      <c r="AL21" s="10">
        <v>6.7506815506533187</v>
      </c>
      <c r="AM21" s="10">
        <v>1.9554976035939928</v>
      </c>
      <c r="AN21" s="10">
        <v>19.416616805790071</v>
      </c>
      <c r="AO21" s="10">
        <v>6.9923949816030113</v>
      </c>
      <c r="AP21" s="10">
        <v>58.015957987215565</v>
      </c>
      <c r="AQ21" s="10">
        <v>3.5522919375258679</v>
      </c>
      <c r="AR21" s="10">
        <v>8.6800541519168029</v>
      </c>
      <c r="AS21" s="10">
        <v>7.3730083513657254</v>
      </c>
      <c r="AT21" s="10">
        <v>23.993960880796699</v>
      </c>
      <c r="AV21" s="10">
        <v>0.38578910823431734</v>
      </c>
      <c r="AW21" s="10">
        <v>0.23676630057074136</v>
      </c>
      <c r="AX21" s="10">
        <v>0.21058034538453482</v>
      </c>
      <c r="AY21" s="10">
        <v>0.22674670417410142</v>
      </c>
      <c r="AZ21" s="10">
        <v>6.8005023309547427E-2</v>
      </c>
      <c r="BA21" s="10">
        <v>11.537034088873147</v>
      </c>
      <c r="BB21" s="10">
        <v>4.5133579018279457</v>
      </c>
      <c r="BC21" s="10">
        <v>43.587227932419083</v>
      </c>
      <c r="BD21" s="10">
        <v>0.75439315042368671</v>
      </c>
      <c r="BE21" s="10">
        <v>0.13917577871826092</v>
      </c>
      <c r="BF21" s="10">
        <v>6.3442799136969859</v>
      </c>
      <c r="BG21" s="10">
        <v>4.6894205352378258</v>
      </c>
      <c r="BH21" s="10">
        <v>0.55293123575200687</v>
      </c>
      <c r="BI21" s="10">
        <v>0.73991589345867581</v>
      </c>
      <c r="BJ21" s="10">
        <v>10.613818974085493</v>
      </c>
      <c r="BK21" s="10">
        <v>5.8736362809426623</v>
      </c>
      <c r="BL21" s="10">
        <v>0.77165454774759024</v>
      </c>
      <c r="BM21" s="10">
        <v>1.9782696359004743</v>
      </c>
      <c r="BN21" s="10">
        <v>2.5382597207204172</v>
      </c>
      <c r="BO21" s="10">
        <v>2.5332422330894695</v>
      </c>
      <c r="BP21" s="10">
        <v>7.2544114849281973</v>
      </c>
      <c r="BQ21" s="10">
        <v>5.3847442743348619</v>
      </c>
      <c r="BS21" s="10">
        <v>3.9339209584913104E-2</v>
      </c>
      <c r="BT21" s="10">
        <v>0.14858059017534372</v>
      </c>
      <c r="BU21" s="10">
        <v>8.9643193485621581E-2</v>
      </c>
      <c r="BV21" s="10">
        <v>0.30911544545373387</v>
      </c>
      <c r="BW21" s="10">
        <v>7.206065473243857E-2</v>
      </c>
      <c r="BX21" s="10">
        <v>0.37931096848288881</v>
      </c>
      <c r="BY21" s="10">
        <v>4.8427254996822446</v>
      </c>
      <c r="BZ21" s="10">
        <v>1.096927299591961</v>
      </c>
      <c r="CA21" s="10">
        <v>0.19410391384110737</v>
      </c>
      <c r="CB21" s="10">
        <v>9.2877370668102421E-2</v>
      </c>
      <c r="CC21" s="10">
        <v>1.3629266818240895</v>
      </c>
      <c r="CD21" s="10">
        <v>0.99345654141351147</v>
      </c>
      <c r="CE21" s="10">
        <v>3.0396361561928154</v>
      </c>
      <c r="CF21" s="10">
        <v>0.32114609199964761</v>
      </c>
      <c r="CG21" s="10">
        <v>4.7677321895456259E-2</v>
      </c>
      <c r="CH21" s="10">
        <v>0.57649800480591651</v>
      </c>
      <c r="CI21" s="10">
        <v>0.10202957613880326</v>
      </c>
      <c r="CJ21" s="10">
        <v>1.4326221605242753</v>
      </c>
      <c r="CK21" s="10">
        <v>3.9556705915712755</v>
      </c>
      <c r="CL21" s="10">
        <v>0.21685774083759801</v>
      </c>
      <c r="CM21" s="10">
        <v>0.22474564960282528</v>
      </c>
      <c r="CN21" s="23">
        <v>0.47066311184971887</v>
      </c>
      <c r="CP21" s="23">
        <v>18.311866925990717</v>
      </c>
      <c r="CQ21" s="23">
        <v>36.43751710317342</v>
      </c>
      <c r="CR21" s="23">
        <v>78.849765948933637</v>
      </c>
      <c r="CS21" s="23">
        <v>93.692361183982797</v>
      </c>
      <c r="CT21" s="23">
        <v>27.167590519457356</v>
      </c>
      <c r="CU21" s="23">
        <v>50.969709562042709</v>
      </c>
      <c r="CV21" s="23">
        <v>140.68409265540959</v>
      </c>
      <c r="CW21" s="23">
        <v>80.704595209443369</v>
      </c>
      <c r="CX21" s="23">
        <v>71.85534775690715</v>
      </c>
      <c r="CY21" s="23">
        <v>16.868465947269854</v>
      </c>
      <c r="CZ21" s="23">
        <v>83.546725812464857</v>
      </c>
      <c r="DA21" s="23">
        <v>95.279801295528074</v>
      </c>
      <c r="DB21" s="23">
        <v>57.463421287570675</v>
      </c>
      <c r="DC21" s="23">
        <v>16.584939762220898</v>
      </c>
      <c r="DD21" s="23">
        <v>39.634052516415451</v>
      </c>
      <c r="DE21" s="23">
        <v>54.170402464769673</v>
      </c>
      <c r="DF21" s="23">
        <v>38.232048507135353</v>
      </c>
      <c r="DG21" s="23">
        <v>107.38420159625264</v>
      </c>
      <c r="DH21" s="23">
        <v>36.787624285360373</v>
      </c>
      <c r="DI21" s="23">
        <v>77.729424002174113</v>
      </c>
      <c r="DJ21" s="23">
        <v>35.297843846415795</v>
      </c>
      <c r="DK21" s="23">
        <v>54.194373808369299</v>
      </c>
    </row>
    <row r="22" spans="1:115">
      <c r="A22" s="2">
        <v>39873</v>
      </c>
      <c r="B22" s="10">
        <v>11.271335580382702</v>
      </c>
      <c r="C22" s="10">
        <v>27.326580531056926</v>
      </c>
      <c r="D22" s="10">
        <v>57.483657855919617</v>
      </c>
      <c r="E22" s="10">
        <v>99.869359673267795</v>
      </c>
      <c r="F22" s="10">
        <v>23.009140923676007</v>
      </c>
      <c r="G22" s="10">
        <v>37.96580379401307</v>
      </c>
      <c r="H22" s="10">
        <v>57.356373818175761</v>
      </c>
      <c r="I22" s="10">
        <v>29.871432448899661</v>
      </c>
      <c r="J22" s="10">
        <v>66.05870794214546</v>
      </c>
      <c r="K22" s="10">
        <v>9.4415290884571164</v>
      </c>
      <c r="L22" s="10">
        <v>59.315933582078259</v>
      </c>
      <c r="M22" s="10">
        <v>70.274751226399928</v>
      </c>
      <c r="N22" s="10">
        <v>49.08543130464566</v>
      </c>
      <c r="O22" s="10">
        <v>9.5028643203423648</v>
      </c>
      <c r="P22" s="10">
        <v>28.294323132552826</v>
      </c>
      <c r="Q22" s="10">
        <v>30.916167458158842</v>
      </c>
      <c r="R22" s="10">
        <v>31.799659765519586</v>
      </c>
      <c r="S22" s="10">
        <v>43.117760829631976</v>
      </c>
      <c r="T22" s="10">
        <v>27.182184393909914</v>
      </c>
      <c r="U22" s="10">
        <v>65.682572420931493</v>
      </c>
      <c r="V22" s="10">
        <v>20.183065627413281</v>
      </c>
      <c r="W22" s="10">
        <v>25.226908923243421</v>
      </c>
      <c r="Y22" s="10">
        <v>7.011214135877168</v>
      </c>
      <c r="Z22" s="10">
        <v>8.0315110015983038</v>
      </c>
      <c r="AA22" s="10">
        <v>21.630454556367138</v>
      </c>
      <c r="AB22" s="10">
        <v>5.2756263824375598</v>
      </c>
      <c r="AC22" s="10">
        <v>4.0450141942223574</v>
      </c>
      <c r="AD22" s="10">
        <v>0.58548275630945379</v>
      </c>
      <c r="AE22" s="10">
        <v>68.176258687176102</v>
      </c>
      <c r="AF22" s="10">
        <v>8.4782900084831496</v>
      </c>
      <c r="AG22" s="10">
        <v>8.3351264210013163</v>
      </c>
      <c r="AH22" s="10">
        <v>6.5720791801042306</v>
      </c>
      <c r="AI22" s="10">
        <v>18.512671007395188</v>
      </c>
      <c r="AJ22" s="10">
        <v>22.101220595989982</v>
      </c>
      <c r="AK22" s="10">
        <v>6.1792495001138166</v>
      </c>
      <c r="AL22" s="10">
        <v>7.3211287358210946</v>
      </c>
      <c r="AM22" s="10">
        <v>2.1760943994146147</v>
      </c>
      <c r="AN22" s="10">
        <v>21.28518543962856</v>
      </c>
      <c r="AO22" s="10">
        <v>7.4373018768675898</v>
      </c>
      <c r="AP22" s="10">
        <v>56.995135866734813</v>
      </c>
      <c r="AQ22" s="10">
        <v>3.2708939010015996</v>
      </c>
      <c r="AR22" s="10">
        <v>8.562624898014084</v>
      </c>
      <c r="AS22" s="10">
        <v>7.3727582180933666</v>
      </c>
      <c r="AT22" s="10">
        <v>22.196084717612756</v>
      </c>
      <c r="AV22" s="10">
        <v>0.40274082617875034</v>
      </c>
      <c r="AW22" s="10">
        <v>0.22502667374528598</v>
      </c>
      <c r="AX22" s="10">
        <v>0.20382753394482508</v>
      </c>
      <c r="AY22" s="10">
        <v>0.24078012879762278</v>
      </c>
      <c r="AZ22" s="10">
        <v>6.3808911478870828E-2</v>
      </c>
      <c r="BA22" s="10">
        <v>10.998102253866996</v>
      </c>
      <c r="BB22" s="10">
        <v>4.2607152191228632</v>
      </c>
      <c r="BC22" s="10">
        <v>54.737064827089696</v>
      </c>
      <c r="BD22" s="10">
        <v>0.77877459905239643</v>
      </c>
      <c r="BE22" s="10">
        <v>0.13177851873303442</v>
      </c>
      <c r="BF22" s="10">
        <v>6.6726886195135195</v>
      </c>
      <c r="BG22" s="10">
        <v>4.442024287229688</v>
      </c>
      <c r="BH22" s="10">
        <v>0.5609568143425081</v>
      </c>
      <c r="BI22" s="10">
        <v>0.79702883676660963</v>
      </c>
      <c r="BJ22" s="10">
        <v>11.800285188505526</v>
      </c>
      <c r="BK22" s="10">
        <v>6.4147912161812517</v>
      </c>
      <c r="BL22" s="10">
        <v>0.81269732931148808</v>
      </c>
      <c r="BM22" s="10">
        <v>1.945495699753911</v>
      </c>
      <c r="BN22" s="10">
        <v>2.4474701203206504</v>
      </c>
      <c r="BO22" s="10">
        <v>2.4811577628833983</v>
      </c>
      <c r="BP22" s="10">
        <v>7.2465488087001972</v>
      </c>
      <c r="BQ22" s="10">
        <v>4.9275037448892558</v>
      </c>
      <c r="BS22" s="10">
        <v>4.1083572205896923E-2</v>
      </c>
      <c r="BT22" s="10">
        <v>0.14226723214730172</v>
      </c>
      <c r="BU22" s="10">
        <v>8.3288338171040671E-2</v>
      </c>
      <c r="BV22" s="10">
        <v>0.27833890609293332</v>
      </c>
      <c r="BW22" s="10">
        <v>6.7523301127989738E-2</v>
      </c>
      <c r="BX22" s="10">
        <v>0.36642470008635541</v>
      </c>
      <c r="BY22" s="10">
        <v>5.4732191662407903</v>
      </c>
      <c r="BZ22" s="10">
        <v>1.3772603640999748</v>
      </c>
      <c r="CA22" s="10">
        <v>0.1923544077776187</v>
      </c>
      <c r="CB22" s="10">
        <v>8.7893302180713173E-2</v>
      </c>
      <c r="CC22" s="10">
        <v>1.4306182030386756</v>
      </c>
      <c r="CD22" s="10">
        <v>1.0160260727852242</v>
      </c>
      <c r="CE22" s="10">
        <v>3.0381171651184271</v>
      </c>
      <c r="CF22" s="10">
        <v>0.35356571646645674</v>
      </c>
      <c r="CG22" s="10">
        <v>5.3065999415425225E-2</v>
      </c>
      <c r="CH22" s="10">
        <v>0.63963656643405464</v>
      </c>
      <c r="CI22" s="10">
        <v>0.10895658624753524</v>
      </c>
      <c r="CJ22" s="10">
        <v>1.4624226893303049</v>
      </c>
      <c r="CK22" s="10">
        <v>4.1684433711822511</v>
      </c>
      <c r="CL22" s="10">
        <v>0.20715948960403319</v>
      </c>
      <c r="CM22" s="10">
        <v>0.2243814880720798</v>
      </c>
      <c r="CN22" s="23">
        <v>0.38959375388385986</v>
      </c>
      <c r="CP22" s="23">
        <v>18.726374114644518</v>
      </c>
      <c r="CQ22" s="23">
        <v>35.725385438547818</v>
      </c>
      <c r="CR22" s="23">
        <v>79.40122828440262</v>
      </c>
      <c r="CS22" s="23">
        <v>105.66410509059591</v>
      </c>
      <c r="CT22" s="23">
        <v>27.185487330505225</v>
      </c>
      <c r="CU22" s="23">
        <v>49.915813504275874</v>
      </c>
      <c r="CV22" s="23">
        <v>135.26656689071552</v>
      </c>
      <c r="CW22" s="23">
        <v>94.464047648572489</v>
      </c>
      <c r="CX22" s="23">
        <v>75.364963369976792</v>
      </c>
      <c r="CY22" s="23">
        <v>16.233280089475095</v>
      </c>
      <c r="CZ22" s="23">
        <v>85.931911412025642</v>
      </c>
      <c r="DA22" s="23">
        <v>97.834022182404823</v>
      </c>
      <c r="DB22" s="23">
        <v>58.863754784220411</v>
      </c>
      <c r="DC22" s="23">
        <v>17.974587609396526</v>
      </c>
      <c r="DD22" s="23">
        <v>42.323768719888392</v>
      </c>
      <c r="DE22" s="23">
        <v>59.255780680402708</v>
      </c>
      <c r="DF22" s="23">
        <v>40.158615557946199</v>
      </c>
      <c r="DG22" s="23">
        <v>103.52081508545101</v>
      </c>
      <c r="DH22" s="23">
        <v>37.068991786414415</v>
      </c>
      <c r="DI22" s="23">
        <v>76.933514571433008</v>
      </c>
      <c r="DJ22" s="23">
        <v>35.026754142278925</v>
      </c>
      <c r="DK22" s="23">
        <v>52.740091139629293</v>
      </c>
    </row>
    <row r="23" spans="1:115">
      <c r="A23" s="2">
        <v>39965</v>
      </c>
      <c r="B23" s="10">
        <v>11.640671161970101</v>
      </c>
      <c r="C23" s="10">
        <v>27.997680071872647</v>
      </c>
      <c r="D23" s="10">
        <v>57.284181722899611</v>
      </c>
      <c r="E23" s="10">
        <v>107.45105321747809</v>
      </c>
      <c r="F23" s="10">
        <v>24.426251591046441</v>
      </c>
      <c r="G23" s="10">
        <v>38.747411841101112</v>
      </c>
      <c r="H23" s="10">
        <v>61.729816898680753</v>
      </c>
      <c r="I23" s="10">
        <v>31.751384094206646</v>
      </c>
      <c r="J23" s="10">
        <v>64.295901267481341</v>
      </c>
      <c r="K23" s="10">
        <v>9.2613079186396696</v>
      </c>
      <c r="L23" s="10">
        <v>60.097965189757218</v>
      </c>
      <c r="M23" s="10">
        <v>72.65297550790433</v>
      </c>
      <c r="N23" s="10">
        <v>50.069798788667569</v>
      </c>
      <c r="O23" s="10">
        <v>9.2564535742228955</v>
      </c>
      <c r="P23" s="10">
        <v>27.70140851060269</v>
      </c>
      <c r="Q23" s="10">
        <v>29.419508988833908</v>
      </c>
      <c r="R23" s="10">
        <v>35.278541866592612</v>
      </c>
      <c r="S23" s="10">
        <v>44.381142627527723</v>
      </c>
      <c r="T23" s="10">
        <v>26.915625429800169</v>
      </c>
      <c r="U23" s="10">
        <v>66.227139798642298</v>
      </c>
      <c r="V23" s="10">
        <v>19.529084493337781</v>
      </c>
      <c r="W23" s="10">
        <v>28.472992330785136</v>
      </c>
      <c r="Y23" s="10">
        <v>6.8611552263236932</v>
      </c>
      <c r="Z23" s="10">
        <v>7.5963360535532587</v>
      </c>
      <c r="AA23" s="10">
        <v>18.832223083999935</v>
      </c>
      <c r="AB23" s="10">
        <v>5.6011915936363152</v>
      </c>
      <c r="AC23" s="10">
        <v>3.0673423805264495</v>
      </c>
      <c r="AD23" s="10">
        <v>0.56624877073318802</v>
      </c>
      <c r="AE23" s="10">
        <v>70.706703401724496</v>
      </c>
      <c r="AF23" s="10">
        <v>7.4423770426832432</v>
      </c>
      <c r="AG23" s="10">
        <v>7.9234063412890219</v>
      </c>
      <c r="AH23" s="10">
        <v>5.5232248467239842</v>
      </c>
      <c r="AI23" s="10">
        <v>16.990677064381103</v>
      </c>
      <c r="AJ23" s="10">
        <v>21.221157293930723</v>
      </c>
      <c r="AK23" s="10">
        <v>6.1045613238167205</v>
      </c>
      <c r="AL23" s="10">
        <v>6.3686065747087923</v>
      </c>
      <c r="AM23" s="10">
        <v>2.0041471900557983</v>
      </c>
      <c r="AN23" s="10">
        <v>20.313627720900257</v>
      </c>
      <c r="AO23" s="10">
        <v>8.3547677773907694</v>
      </c>
      <c r="AP23" s="10">
        <v>55.602463235247868</v>
      </c>
      <c r="AQ23" s="10">
        <v>2.8990017720324044</v>
      </c>
      <c r="AR23" s="10">
        <v>8.4675571579943725</v>
      </c>
      <c r="AS23" s="10">
        <v>7.0256263670240209</v>
      </c>
      <c r="AT23" s="10">
        <v>20.811171353930604</v>
      </c>
      <c r="AV23" s="10">
        <v>0.3949583912174795</v>
      </c>
      <c r="AW23" s="10">
        <v>0.22097319188481107</v>
      </c>
      <c r="AX23" s="10">
        <v>0.17779074431727004</v>
      </c>
      <c r="AY23" s="10">
        <v>0.28092988355305526</v>
      </c>
      <c r="AZ23" s="10">
        <v>4.621262891502928E-2</v>
      </c>
      <c r="BA23" s="10">
        <v>11.011447935790518</v>
      </c>
      <c r="BB23" s="10">
        <v>4.2104857008476699</v>
      </c>
      <c r="BC23" s="10">
        <v>47.970889027740554</v>
      </c>
      <c r="BD23" s="10">
        <v>0.74300982831836926</v>
      </c>
      <c r="BE23" s="10">
        <v>0.1097152578325469</v>
      </c>
      <c r="BF23" s="10">
        <v>6.1130544193137828</v>
      </c>
      <c r="BG23" s="10">
        <v>4.2518096629180793</v>
      </c>
      <c r="BH23" s="10">
        <v>9.7978063259049758E-2</v>
      </c>
      <c r="BI23" s="10">
        <v>0.74695161904733631</v>
      </c>
      <c r="BJ23" s="10">
        <v>11.118248642822962</v>
      </c>
      <c r="BK23" s="10">
        <v>6.1127393185697638</v>
      </c>
      <c r="BL23" s="10">
        <v>0.92277838215071717</v>
      </c>
      <c r="BM23" s="10">
        <v>1.9292035545913921</v>
      </c>
      <c r="BN23" s="10">
        <v>1.9856950815628585</v>
      </c>
      <c r="BO23" s="10">
        <v>2.4606791777671542</v>
      </c>
      <c r="BP23" s="10">
        <v>6.9035652524870894</v>
      </c>
      <c r="BQ23" s="10">
        <v>5.0699013921089922</v>
      </c>
      <c r="BS23" s="10">
        <v>4.0269455903809426E-2</v>
      </c>
      <c r="BT23" s="10">
        <v>0.1374023152454828</v>
      </c>
      <c r="BU23" s="10">
        <v>7.9207960054973436E-2</v>
      </c>
      <c r="BV23" s="10">
        <v>0.30281950722847906</v>
      </c>
      <c r="BW23" s="10">
        <v>4.883147601802465E-2</v>
      </c>
      <c r="BX23" s="10">
        <v>0.41508409613827091</v>
      </c>
      <c r="BY23" s="10">
        <v>5.8993146794122993</v>
      </c>
      <c r="BZ23" s="10">
        <v>1.2035169878920939</v>
      </c>
      <c r="CA23" s="10">
        <v>0.18545394672274185</v>
      </c>
      <c r="CB23" s="10">
        <v>7.3066774727466005E-2</v>
      </c>
      <c r="CC23" s="10">
        <v>1.3170339820347303</v>
      </c>
      <c r="CD23" s="10">
        <v>0.9309620548920261</v>
      </c>
      <c r="CE23" s="10">
        <v>3.6424268377738365</v>
      </c>
      <c r="CF23" s="10">
        <v>0.42399432223951983</v>
      </c>
      <c r="CG23" s="10">
        <v>4.9466942579739381E-2</v>
      </c>
      <c r="CH23" s="10">
        <v>0.66818231346299761</v>
      </c>
      <c r="CI23" s="10">
        <v>0.13811891908527252</v>
      </c>
      <c r="CJ23" s="10">
        <v>1.5491629824484972</v>
      </c>
      <c r="CK23" s="10">
        <v>3.5694742873312455</v>
      </c>
      <c r="CL23" s="10">
        <v>0.20572353316356251</v>
      </c>
      <c r="CM23" s="10">
        <v>0.21373238030921193</v>
      </c>
      <c r="CN23" s="23">
        <v>0.36623501243714429</v>
      </c>
      <c r="CP23" s="23">
        <v>18.937054235415083</v>
      </c>
      <c r="CQ23" s="23">
        <v>35.9523916325562</v>
      </c>
      <c r="CR23" s="23">
        <v>76.373403511271789</v>
      </c>
      <c r="CS23" s="23">
        <v>113.63599420189594</v>
      </c>
      <c r="CT23" s="23">
        <v>27.588638076505944</v>
      </c>
      <c r="CU23" s="23">
        <v>50.740192643763088</v>
      </c>
      <c r="CV23" s="23">
        <v>142.54632068066522</v>
      </c>
      <c r="CW23" s="23">
        <v>88.368167152522531</v>
      </c>
      <c r="CX23" s="23">
        <v>73.147771383811474</v>
      </c>
      <c r="CY23" s="23">
        <v>14.967314797923667</v>
      </c>
      <c r="CZ23" s="23">
        <v>84.518730655486834</v>
      </c>
      <c r="DA23" s="23">
        <v>99.056904519645158</v>
      </c>
      <c r="DB23" s="23">
        <v>59.914765013517176</v>
      </c>
      <c r="DC23" s="23">
        <v>16.796006090218544</v>
      </c>
      <c r="DD23" s="23">
        <v>40.87327128606119</v>
      </c>
      <c r="DE23" s="23">
        <v>56.514058341766926</v>
      </c>
      <c r="DF23" s="23">
        <v>44.694206945219371</v>
      </c>
      <c r="DG23" s="23">
        <v>103.46197239981548</v>
      </c>
      <c r="DH23" s="23">
        <v>35.369796570726677</v>
      </c>
      <c r="DI23" s="23">
        <v>77.361099667567387</v>
      </c>
      <c r="DJ23" s="23">
        <v>33.672008493158103</v>
      </c>
      <c r="DK23" s="23">
        <v>54.720300089261876</v>
      </c>
    </row>
    <row r="24" spans="1:115">
      <c r="A24" s="2">
        <v>40057</v>
      </c>
      <c r="B24" s="10">
        <v>11.801527167821369</v>
      </c>
      <c r="C24" s="10">
        <v>28.563813142107005</v>
      </c>
      <c r="D24" s="10">
        <v>57.917931613083056</v>
      </c>
      <c r="E24" s="10">
        <v>109.93091042095959</v>
      </c>
      <c r="F24" s="10">
        <v>24.025505970964179</v>
      </c>
      <c r="G24" s="10">
        <v>39.499634875682879</v>
      </c>
      <c r="H24" s="10">
        <v>58.825057851911005</v>
      </c>
      <c r="I24" s="10">
        <v>32.507435920697688</v>
      </c>
      <c r="J24" s="10">
        <v>65.604940844392786</v>
      </c>
      <c r="K24" s="10">
        <v>9.2410127947883378</v>
      </c>
      <c r="L24" s="10">
        <v>60.513957766688861</v>
      </c>
      <c r="M24" s="10">
        <v>74.502482658610433</v>
      </c>
      <c r="N24" s="10">
        <v>50.359168500905596</v>
      </c>
      <c r="O24" s="10">
        <v>8.7167862375854916</v>
      </c>
      <c r="P24" s="10">
        <v>27.537091650856745</v>
      </c>
      <c r="Q24" s="10">
        <v>31.623563206823647</v>
      </c>
      <c r="R24" s="10">
        <v>37.055818034402876</v>
      </c>
      <c r="S24" s="10">
        <v>44.622350710316361</v>
      </c>
      <c r="T24" s="10">
        <v>26.37864052557309</v>
      </c>
      <c r="U24" s="10">
        <v>66.516508980994857</v>
      </c>
      <c r="V24" s="10">
        <v>20.279843188002399</v>
      </c>
      <c r="W24" s="10">
        <v>30.691688808355572</v>
      </c>
      <c r="Y24" s="10">
        <v>6.3012391349555354</v>
      </c>
      <c r="Z24" s="10">
        <v>7.5970617298346594</v>
      </c>
      <c r="AA24" s="10">
        <v>19.545032754032455</v>
      </c>
      <c r="AB24" s="10">
        <v>5.707200510488935</v>
      </c>
      <c r="AC24" s="10">
        <v>3.4015947477752473</v>
      </c>
      <c r="AD24" s="10">
        <v>0.55607331935388549</v>
      </c>
      <c r="AE24" s="10">
        <v>74.428680095819587</v>
      </c>
      <c r="AF24" s="10">
        <v>7.193573261664266</v>
      </c>
      <c r="AG24" s="10">
        <v>8.0229527742306512</v>
      </c>
      <c r="AH24" s="10">
        <v>5.20362438463735</v>
      </c>
      <c r="AI24" s="10">
        <v>16.448388992711365</v>
      </c>
      <c r="AJ24" s="10">
        <v>20.150305392398003</v>
      </c>
      <c r="AK24" s="10">
        <v>7.9707755662962008</v>
      </c>
      <c r="AL24" s="10">
        <v>6.4922635425872022</v>
      </c>
      <c r="AM24" s="10">
        <v>1.8746500684024161</v>
      </c>
      <c r="AN24" s="10">
        <v>20.459418781852893</v>
      </c>
      <c r="AO24" s="10">
        <v>8.9657296145437488</v>
      </c>
      <c r="AP24" s="10">
        <v>55.06219520856385</v>
      </c>
      <c r="AQ24" s="10">
        <v>2.797343573558031</v>
      </c>
      <c r="AR24" s="10">
        <v>8.4220410084582333</v>
      </c>
      <c r="AS24" s="10">
        <v>7.0645909859867748</v>
      </c>
      <c r="AT24" s="10">
        <v>21.417069042457591</v>
      </c>
      <c r="AV24" s="10">
        <v>0.35792719169113185</v>
      </c>
      <c r="AW24" s="10">
        <v>0.21865706998185025</v>
      </c>
      <c r="AX24" s="10">
        <v>0.1827519018700294</v>
      </c>
      <c r="AY24" s="10">
        <v>0.28222676972001282</v>
      </c>
      <c r="AZ24" s="10">
        <v>3.8691871339706252E-2</v>
      </c>
      <c r="BA24" s="10">
        <v>10.83512788121323</v>
      </c>
      <c r="BB24" s="10">
        <v>4.4075932885457325</v>
      </c>
      <c r="BC24" s="10">
        <v>46.204612782016312</v>
      </c>
      <c r="BD24" s="10">
        <v>0.75092158243741647</v>
      </c>
      <c r="BE24" s="10">
        <v>9.8333782907262274E-2</v>
      </c>
      <c r="BF24" s="10">
        <v>5.9462536038560527</v>
      </c>
      <c r="BG24" s="10">
        <v>4.022453270357162</v>
      </c>
      <c r="BH24" s="10">
        <v>8.9373210141746762E-2</v>
      </c>
      <c r="BI24" s="10">
        <v>0.80030870752052607</v>
      </c>
      <c r="BJ24" s="10">
        <v>10.434449263305851</v>
      </c>
      <c r="BK24" s="10">
        <v>6.2361690033331021</v>
      </c>
      <c r="BL24" s="10">
        <v>0.99540082287037635</v>
      </c>
      <c r="BM24" s="10">
        <v>1.9134564463797519</v>
      </c>
      <c r="BN24" s="10">
        <v>2.0761234989410262</v>
      </c>
      <c r="BO24" s="10">
        <v>2.4431762082570194</v>
      </c>
      <c r="BP24" s="10">
        <v>6.9629897130214422</v>
      </c>
      <c r="BQ24" s="10">
        <v>5.33456829295082</v>
      </c>
      <c r="BS24" s="10">
        <v>3.6451421300511044E-2</v>
      </c>
      <c r="BT24" s="10">
        <v>0.13493586596870938</v>
      </c>
      <c r="BU24" s="10">
        <v>8.4411541370781801E-2</v>
      </c>
      <c r="BV24" s="10">
        <v>0.31384402015624857</v>
      </c>
      <c r="BW24" s="10">
        <v>4.08193079378662E-2</v>
      </c>
      <c r="BX24" s="10">
        <v>0.45698452074985063</v>
      </c>
      <c r="BY24" s="10">
        <v>6.1557512163599535</v>
      </c>
      <c r="BZ24" s="10">
        <v>1.1531201004634681</v>
      </c>
      <c r="CA24" s="10">
        <v>0.18341020062820856</v>
      </c>
      <c r="CB24" s="10">
        <v>6.5313112945334234E-2</v>
      </c>
      <c r="CC24" s="10">
        <v>1.2868873550628068</v>
      </c>
      <c r="CD24" s="10">
        <v>0.92577013242060158</v>
      </c>
      <c r="CE24" s="10">
        <v>4.3721265729238405</v>
      </c>
      <c r="CF24" s="10">
        <v>0.41326908713671162</v>
      </c>
      <c r="CG24" s="10">
        <v>4.6235701088527037E-2</v>
      </c>
      <c r="CH24" s="10">
        <v>0.66154437039236758</v>
      </c>
      <c r="CI24" s="10">
        <v>0.61042449937007071</v>
      </c>
      <c r="CJ24" s="10">
        <v>1.5458807974501765</v>
      </c>
      <c r="CK24" s="10">
        <v>3.2602361579057053</v>
      </c>
      <c r="CL24" s="10">
        <v>0.21376726195664597</v>
      </c>
      <c r="CM24" s="10">
        <v>0.21555042173635108</v>
      </c>
      <c r="CN24" s="23">
        <v>0.39837286841459729</v>
      </c>
      <c r="CP24" s="23">
        <v>18.497144915768548</v>
      </c>
      <c r="CQ24" s="23">
        <v>36.514467807892224</v>
      </c>
      <c r="CR24" s="23">
        <v>77.730127810356322</v>
      </c>
      <c r="CS24" s="23">
        <v>116.23418172132479</v>
      </c>
      <c r="CT24" s="23">
        <v>27.506611898016999</v>
      </c>
      <c r="CU24" s="23">
        <v>51.347820596999846</v>
      </c>
      <c r="CV24" s="23">
        <v>143.81708245263627</v>
      </c>
      <c r="CW24" s="23">
        <v>87.058742064841738</v>
      </c>
      <c r="CX24" s="23">
        <v>74.562225401689062</v>
      </c>
      <c r="CY24" s="23">
        <v>14.608284075278284</v>
      </c>
      <c r="CZ24" s="23">
        <v>84.195487718319086</v>
      </c>
      <c r="DA24" s="23">
        <v>99.601011453786199</v>
      </c>
      <c r="DB24" s="23">
        <v>62.791443850267385</v>
      </c>
      <c r="DC24" s="23">
        <v>16.422627574829932</v>
      </c>
      <c r="DD24" s="23">
        <v>39.892426683653539</v>
      </c>
      <c r="DE24" s="23">
        <v>58.98069536240201</v>
      </c>
      <c r="DF24" s="23">
        <v>47.627372971187071</v>
      </c>
      <c r="DG24" s="23">
        <v>103.14388316271014</v>
      </c>
      <c r="DH24" s="23">
        <v>34.512343755977852</v>
      </c>
      <c r="DI24" s="23">
        <v>77.595493459666756</v>
      </c>
      <c r="DJ24" s="23">
        <v>34.522974308746967</v>
      </c>
      <c r="DK24" s="23">
        <v>57.84169901217858</v>
      </c>
    </row>
    <row r="25" spans="1:115">
      <c r="A25" s="2">
        <v>40148</v>
      </c>
      <c r="B25" s="10">
        <v>11.554019826950661</v>
      </c>
      <c r="C25" s="10">
        <v>28.823654778972976</v>
      </c>
      <c r="D25" s="10">
        <v>55.973972642577124</v>
      </c>
      <c r="E25" s="10">
        <v>110.2275295713326</v>
      </c>
      <c r="F25" s="10">
        <v>23.810108687845482</v>
      </c>
      <c r="G25" s="10">
        <v>38.824764594164833</v>
      </c>
      <c r="H25" s="10">
        <v>53.863117236069286</v>
      </c>
      <c r="I25" s="10">
        <v>33.145470274276981</v>
      </c>
      <c r="J25" s="10">
        <v>64.706541332046669</v>
      </c>
      <c r="K25" s="10">
        <v>9.3819768351474835</v>
      </c>
      <c r="L25" s="10">
        <v>60.501061011101555</v>
      </c>
      <c r="M25" s="10">
        <v>72.61777062826971</v>
      </c>
      <c r="N25" s="10">
        <v>51.560372633755783</v>
      </c>
      <c r="O25" s="10">
        <v>8.0939578267193149</v>
      </c>
      <c r="P25" s="10">
        <v>25.793916791453302</v>
      </c>
      <c r="Q25" s="10">
        <v>32.802903124417291</v>
      </c>
      <c r="R25" s="10">
        <v>34.093213476381749</v>
      </c>
      <c r="S25" s="10">
        <v>44.504388984062601</v>
      </c>
      <c r="T25" s="10">
        <v>26.202689886604091</v>
      </c>
      <c r="U25" s="10">
        <v>64.690504391201699</v>
      </c>
      <c r="V25" s="10">
        <v>20.601972573582874</v>
      </c>
      <c r="W25" s="10">
        <v>31.61740093336903</v>
      </c>
      <c r="Y25" s="10">
        <v>5.925001201290284</v>
      </c>
      <c r="Z25" s="10">
        <v>7.7761537261170801</v>
      </c>
      <c r="AA25" s="10">
        <v>19.853351553902513</v>
      </c>
      <c r="AB25" s="10">
        <v>5.7130998279385077</v>
      </c>
      <c r="AC25" s="10">
        <v>3.8088370270899667</v>
      </c>
      <c r="AD25" s="10">
        <v>0.6634097709862421</v>
      </c>
      <c r="AE25" s="10">
        <v>73.538699160995336</v>
      </c>
      <c r="AF25" s="10">
        <v>7.6210060657405316</v>
      </c>
      <c r="AG25" s="10">
        <v>7.9790054900077303</v>
      </c>
      <c r="AH25" s="10">
        <v>5.4045417042077366</v>
      </c>
      <c r="AI25" s="10">
        <v>16.20770792823614</v>
      </c>
      <c r="AJ25" s="10">
        <v>20.56633017311411</v>
      </c>
      <c r="AK25" s="10">
        <v>8.0225943540774036</v>
      </c>
      <c r="AL25" s="10">
        <v>6.3797278110840869</v>
      </c>
      <c r="AM25" s="10">
        <v>1.8743110029731676</v>
      </c>
      <c r="AN25" s="10">
        <v>19.929002944759304</v>
      </c>
      <c r="AO25" s="10">
        <v>8.3384927217922904</v>
      </c>
      <c r="AP25" s="10">
        <v>55.120387112524561</v>
      </c>
      <c r="AQ25" s="10">
        <v>2.908600484148308</v>
      </c>
      <c r="AR25" s="10">
        <v>8.2174538166274615</v>
      </c>
      <c r="AS25" s="10">
        <v>7.1068268144629609</v>
      </c>
      <c r="AT25" s="10">
        <v>19.719318945645828</v>
      </c>
      <c r="AV25" s="10">
        <v>0.3285456421616465</v>
      </c>
      <c r="AW25" s="10">
        <v>0.21436919355207928</v>
      </c>
      <c r="AX25" s="10">
        <v>0.18406726491255138</v>
      </c>
      <c r="AY25" s="10">
        <v>0.27258766304249593</v>
      </c>
      <c r="AZ25" s="10">
        <v>4.2095520045702065E-2</v>
      </c>
      <c r="BA25" s="10">
        <v>12.530481339636028</v>
      </c>
      <c r="BB25" s="10">
        <v>5.4955613578379054</v>
      </c>
      <c r="BC25" s="10">
        <v>48.884502611855787</v>
      </c>
      <c r="BD25" s="10">
        <v>0.74028159064348409</v>
      </c>
      <c r="BE25" s="10">
        <v>9.3286095177556011E-2</v>
      </c>
      <c r="BF25" s="10">
        <v>5.9905348915286911</v>
      </c>
      <c r="BG25" s="10">
        <v>4.0653867743762842</v>
      </c>
      <c r="BH25" s="10">
        <v>9.4377541975543849E-2</v>
      </c>
      <c r="BI25" s="10">
        <v>0.92190706254256438</v>
      </c>
      <c r="BJ25" s="10">
        <v>10.18376707654579</v>
      </c>
      <c r="BK25" s="10">
        <v>6.1039414002973853</v>
      </c>
      <c r="BL25" s="10">
        <v>0.92522852105153408</v>
      </c>
      <c r="BM25" s="10">
        <v>1.9007772494494746</v>
      </c>
      <c r="BN25" s="10">
        <v>2.0367509822880554</v>
      </c>
      <c r="BO25" s="10">
        <v>2.3847657483323794</v>
      </c>
      <c r="BP25" s="10">
        <v>7.0149366014736598</v>
      </c>
      <c r="BQ25" s="10">
        <v>4.994948176683919</v>
      </c>
      <c r="BS25" s="10">
        <v>3.3148892720943235E-2</v>
      </c>
      <c r="BT25" s="10">
        <v>0.13012448324051951</v>
      </c>
      <c r="BU25" s="10">
        <v>0.10476960489973469</v>
      </c>
      <c r="BV25" s="10">
        <v>0.29201638780957162</v>
      </c>
      <c r="BW25" s="10">
        <v>4.4965455955780817E-2</v>
      </c>
      <c r="BX25" s="10">
        <v>0.55794406457905943</v>
      </c>
      <c r="BY25" s="10">
        <v>6.1331451636538308</v>
      </c>
      <c r="BZ25" s="10">
        <v>1.2280058862777565</v>
      </c>
      <c r="CA25" s="10">
        <v>0.17206073525480181</v>
      </c>
      <c r="CB25" s="10">
        <v>6.2096195144292682E-2</v>
      </c>
      <c r="CC25" s="10">
        <v>1.2832762802273958</v>
      </c>
      <c r="CD25" s="10">
        <v>0.90116487492674402</v>
      </c>
      <c r="CE25" s="10">
        <v>3.8936143427456051</v>
      </c>
      <c r="CF25" s="10">
        <v>0.45318727430152583</v>
      </c>
      <c r="CG25" s="10">
        <v>4.4425769733582143E-2</v>
      </c>
      <c r="CH25" s="10">
        <v>0.66039690188103073</v>
      </c>
      <c r="CI25" s="10">
        <v>0.57784441740650738</v>
      </c>
      <c r="CJ25" s="10">
        <v>1.5093853655884089</v>
      </c>
      <c r="CK25" s="10">
        <v>3.3635537953886829</v>
      </c>
      <c r="CL25" s="10">
        <v>0.20399831410618452</v>
      </c>
      <c r="CM25" s="10">
        <v>0.21722165669913363</v>
      </c>
      <c r="CN25" s="23">
        <v>0.41574593594668219</v>
      </c>
      <c r="CP25" s="23">
        <v>17.840715563123535</v>
      </c>
      <c r="CQ25" s="23">
        <v>36.944302181882655</v>
      </c>
      <c r="CR25" s="23">
        <v>76.116161066291923</v>
      </c>
      <c r="CS25" s="23">
        <v>116.50523345012317</v>
      </c>
      <c r="CT25" s="23">
        <v>27.706006690936931</v>
      </c>
      <c r="CU25" s="23">
        <v>52.576599769366162</v>
      </c>
      <c r="CV25" s="23">
        <v>139.03052291855636</v>
      </c>
      <c r="CW25" s="23">
        <v>90.878984838151055</v>
      </c>
      <c r="CX25" s="23">
        <v>73.597889147952685</v>
      </c>
      <c r="CY25" s="23">
        <v>14.941900829677069</v>
      </c>
      <c r="CZ25" s="23">
        <v>83.982580111093782</v>
      </c>
      <c r="DA25" s="23">
        <v>98.150652450686849</v>
      </c>
      <c r="DB25" s="23">
        <v>63.570958872554336</v>
      </c>
      <c r="DC25" s="23">
        <v>15.848779974647492</v>
      </c>
      <c r="DD25" s="23">
        <v>37.896420640705841</v>
      </c>
      <c r="DE25" s="23">
        <v>59.496244371355012</v>
      </c>
      <c r="DF25" s="23">
        <v>43.934779136632081</v>
      </c>
      <c r="DG25" s="23">
        <v>103.03493871162505</v>
      </c>
      <c r="DH25" s="23">
        <v>34.511595148429137</v>
      </c>
      <c r="DI25" s="23">
        <v>75.496722270267725</v>
      </c>
      <c r="DJ25" s="23">
        <v>34.940957646218628</v>
      </c>
      <c r="DK25" s="23">
        <v>56.747413991645459</v>
      </c>
    </row>
    <row r="26" spans="1:115">
      <c r="A26" s="2">
        <v>40238</v>
      </c>
      <c r="B26" s="10">
        <v>11.045002392602479</v>
      </c>
      <c r="C26" s="10">
        <v>27.591060252987916</v>
      </c>
      <c r="D26" s="10">
        <v>55.915225707170841</v>
      </c>
      <c r="E26" s="10">
        <v>111.68293085221379</v>
      </c>
      <c r="F26" s="10">
        <v>24.061627168653924</v>
      </c>
      <c r="G26" s="10">
        <v>39.59650674255861</v>
      </c>
      <c r="H26" s="10">
        <v>54.34658795771719</v>
      </c>
      <c r="I26" s="10">
        <v>34.391979771119956</v>
      </c>
      <c r="J26" s="10">
        <v>67.73692735335986</v>
      </c>
      <c r="K26" s="10">
        <v>8.2078778297412782</v>
      </c>
      <c r="L26" s="10">
        <v>60.455060260220435</v>
      </c>
      <c r="M26" s="10">
        <v>72.684094292818685</v>
      </c>
      <c r="N26" s="10">
        <v>49.840774042533084</v>
      </c>
      <c r="O26" s="10">
        <v>7.953027285231915</v>
      </c>
      <c r="P26" s="10">
        <v>26.694286240948937</v>
      </c>
      <c r="Q26" s="10">
        <v>31.597999836842085</v>
      </c>
      <c r="R26" s="10">
        <v>32.370468615632035</v>
      </c>
      <c r="S26" s="10">
        <v>42.249959956503432</v>
      </c>
      <c r="T26" s="10">
        <v>25.923342641057666</v>
      </c>
      <c r="U26" s="10">
        <v>61.445340054706293</v>
      </c>
      <c r="V26" s="10">
        <v>20.608385955438319</v>
      </c>
      <c r="W26" s="10">
        <v>30.441713882054994</v>
      </c>
      <c r="Y26" s="10">
        <v>5.8181138786633104</v>
      </c>
      <c r="Z26" s="10">
        <v>7.6829351544994147</v>
      </c>
      <c r="AA26" s="10">
        <v>20.184381042220288</v>
      </c>
      <c r="AB26" s="10">
        <v>5.7963685772650804</v>
      </c>
      <c r="AC26" s="10">
        <v>3.5688455877612704</v>
      </c>
      <c r="AD26" s="10">
        <v>0.63585243777463774</v>
      </c>
      <c r="AE26" s="10">
        <v>78.79940474394563</v>
      </c>
      <c r="AF26" s="10">
        <v>7.3665495620390526</v>
      </c>
      <c r="AG26" s="10">
        <v>7.9553993246792292</v>
      </c>
      <c r="AH26" s="10">
        <v>4.6521195528343373</v>
      </c>
      <c r="AI26" s="10">
        <v>15.140051378516079</v>
      </c>
      <c r="AJ26" s="10">
        <v>19.405431588686096</v>
      </c>
      <c r="AK26" s="10">
        <v>7.4408515042478252</v>
      </c>
      <c r="AL26" s="10">
        <v>6.7420744904757939</v>
      </c>
      <c r="AM26" s="10">
        <v>1.7910117797178486</v>
      </c>
      <c r="AN26" s="10">
        <v>17.923831149157134</v>
      </c>
      <c r="AO26" s="10">
        <v>8.164313694894739</v>
      </c>
      <c r="AP26" s="10">
        <v>52.184387151371382</v>
      </c>
      <c r="AQ26" s="10">
        <v>2.8657181745927112</v>
      </c>
      <c r="AR26" s="10">
        <v>7.748017504754328</v>
      </c>
      <c r="AS26" s="10">
        <v>7.4948147496239468</v>
      </c>
      <c r="AT26" s="10">
        <v>18.732483967148514</v>
      </c>
      <c r="AV26" s="10">
        <v>0.32404431727366467</v>
      </c>
      <c r="AW26" s="10">
        <v>0.26084842708249134</v>
      </c>
      <c r="AX26" s="10">
        <v>0.1832796134859426</v>
      </c>
      <c r="AY26" s="10">
        <v>0.25296089114736686</v>
      </c>
      <c r="AZ26" s="10">
        <v>4.2107705990218076E-2</v>
      </c>
      <c r="BA26" s="10">
        <v>12.036677244958783</v>
      </c>
      <c r="BB26" s="10">
        <v>5.4096847420250231</v>
      </c>
      <c r="BC26" s="10">
        <v>47.359020743784441</v>
      </c>
      <c r="BD26" s="10">
        <v>0.76196004025852382</v>
      </c>
      <c r="BE26" s="10">
        <v>7.270325104671338E-2</v>
      </c>
      <c r="BF26" s="10">
        <v>5.5429337480069911</v>
      </c>
      <c r="BG26" s="10">
        <v>3.818772476988983</v>
      </c>
      <c r="BH26" s="10">
        <v>9.6372693506089846E-2</v>
      </c>
      <c r="BI26" s="10">
        <v>0.83636473552358226</v>
      </c>
      <c r="BJ26" s="10">
        <v>9.7321070685867905</v>
      </c>
      <c r="BK26" s="10">
        <v>5.4211485835032835</v>
      </c>
      <c r="BL26" s="10">
        <v>0.8761171675136028</v>
      </c>
      <c r="BM26" s="10">
        <v>1.7705841876636921</v>
      </c>
      <c r="BN26" s="10">
        <v>1.8913374218214221</v>
      </c>
      <c r="BO26" s="10">
        <v>2.2560031938212202</v>
      </c>
      <c r="BP26" s="10">
        <v>7.4050204100311516</v>
      </c>
      <c r="BQ26" s="10">
        <v>4.4725728271805849</v>
      </c>
      <c r="BS26" s="10">
        <v>3.269436548413851E-2</v>
      </c>
      <c r="BT26" s="10">
        <v>0.12608044333896196</v>
      </c>
      <c r="BU26" s="10">
        <v>0.10928362321254168</v>
      </c>
      <c r="BV26" s="10">
        <v>0.29178013017504645</v>
      </c>
      <c r="BW26" s="10">
        <v>4.4956754011843063E-2</v>
      </c>
      <c r="BX26" s="10">
        <v>0.55725880087528701</v>
      </c>
      <c r="BY26" s="10">
        <v>6.2658370912044727</v>
      </c>
      <c r="BZ26" s="10">
        <v>1.1965343636417245</v>
      </c>
      <c r="CA26" s="10">
        <v>0.15380699842229362</v>
      </c>
      <c r="CB26" s="10">
        <v>4.8596045529202936E-2</v>
      </c>
      <c r="CC26" s="10">
        <v>1.1875387613590451</v>
      </c>
      <c r="CD26" s="10">
        <v>0.76817753348446471</v>
      </c>
      <c r="CE26" s="10">
        <v>3.7136423902719424</v>
      </c>
      <c r="CF26" s="10">
        <v>0.45456713982310937</v>
      </c>
      <c r="CG26" s="10">
        <v>4.2361296379260338E-2</v>
      </c>
      <c r="CH26" s="10">
        <v>0.57357268454870969</v>
      </c>
      <c r="CI26" s="10">
        <v>0.53770529581176252</v>
      </c>
      <c r="CJ26" s="10">
        <v>1.7516595434038553</v>
      </c>
      <c r="CK26" s="10">
        <v>3.3719100576599033</v>
      </c>
      <c r="CL26" s="10">
        <v>0.19027098369314999</v>
      </c>
      <c r="CM26" s="10">
        <v>0.22937176749588684</v>
      </c>
      <c r="CN26" s="23">
        <v>0.36129144252323897</v>
      </c>
      <c r="CP26" s="23">
        <v>17.219854954023592</v>
      </c>
      <c r="CQ26" s="23">
        <v>35.660924277908784</v>
      </c>
      <c r="CR26" s="23">
        <v>76.392169986089613</v>
      </c>
      <c r="CS26" s="23">
        <v>118.02404045080128</v>
      </c>
      <c r="CT26" s="23">
        <v>27.717537216417256</v>
      </c>
      <c r="CU26" s="23">
        <v>52.826295226167318</v>
      </c>
      <c r="CV26" s="23">
        <v>144.82151453489232</v>
      </c>
      <c r="CW26" s="23">
        <v>90.314084440585177</v>
      </c>
      <c r="CX26" s="23">
        <v>76.608093716719907</v>
      </c>
      <c r="CY26" s="23">
        <v>12.981296679151532</v>
      </c>
      <c r="CZ26" s="23">
        <v>82.32558414810255</v>
      </c>
      <c r="DA26" s="23">
        <v>96.676475891978228</v>
      </c>
      <c r="DB26" s="23">
        <v>61.091640630558942</v>
      </c>
      <c r="DC26" s="23">
        <v>15.986033651054401</v>
      </c>
      <c r="DD26" s="23">
        <v>38.259766385632837</v>
      </c>
      <c r="DE26" s="23">
        <v>55.516552254051213</v>
      </c>
      <c r="DF26" s="23">
        <v>41.948604773852139</v>
      </c>
      <c r="DG26" s="23">
        <v>97.956590838942361</v>
      </c>
      <c r="DH26" s="23">
        <v>34.052308295131702</v>
      </c>
      <c r="DI26" s="23">
        <v>71.639631736974991</v>
      </c>
      <c r="DJ26" s="23">
        <v>35.737592882589304</v>
      </c>
      <c r="DK26" s="23">
        <v>54.008062118907333</v>
      </c>
    </row>
    <row r="27" spans="1:115">
      <c r="A27" s="2">
        <v>40330</v>
      </c>
      <c r="B27" s="10">
        <v>11.021777790765944</v>
      </c>
      <c r="C27" s="10">
        <v>27.036985979482086</v>
      </c>
      <c r="D27" s="10">
        <v>56.16315731072303</v>
      </c>
      <c r="E27" s="10">
        <v>112.72629346773081</v>
      </c>
      <c r="F27" s="10">
        <v>24.367337689437573</v>
      </c>
      <c r="G27" s="10">
        <v>39.696697588190688</v>
      </c>
      <c r="H27" s="10">
        <v>55.574639568116446</v>
      </c>
      <c r="I27" s="10">
        <v>32.149804389119076</v>
      </c>
      <c r="J27" s="10">
        <v>66.644220615275387</v>
      </c>
      <c r="K27" s="10">
        <v>9.2833839692609512</v>
      </c>
      <c r="L27" s="10">
        <v>59.535408213913911</v>
      </c>
      <c r="M27" s="10">
        <v>70.809631319186636</v>
      </c>
      <c r="N27" s="10">
        <v>48.489780988769638</v>
      </c>
      <c r="O27" s="10">
        <v>7.7807058349086455</v>
      </c>
      <c r="P27" s="10">
        <v>26.348648606625311</v>
      </c>
      <c r="Q27" s="10">
        <v>30.877423927920944</v>
      </c>
      <c r="R27" s="10">
        <v>31.501836667639633</v>
      </c>
      <c r="S27" s="10">
        <v>38.262207480470494</v>
      </c>
      <c r="T27" s="10">
        <v>25.858354234836121</v>
      </c>
      <c r="U27" s="10">
        <v>60.257815888817561</v>
      </c>
      <c r="V27" s="10">
        <v>21.347356707508819</v>
      </c>
      <c r="W27" s="10">
        <v>30.357401476841215</v>
      </c>
      <c r="Y27" s="10">
        <v>5.3872342848508463</v>
      </c>
      <c r="Z27" s="10">
        <v>7.6799192575627915</v>
      </c>
      <c r="AA27" s="10">
        <v>20.618492592677271</v>
      </c>
      <c r="AB27" s="10">
        <v>5.8605050409496444</v>
      </c>
      <c r="AC27" s="10">
        <v>3.7861519809031523</v>
      </c>
      <c r="AD27" s="10">
        <v>0.66500116315009783</v>
      </c>
      <c r="AE27" s="10">
        <v>87.67200098205889</v>
      </c>
      <c r="AF27" s="10">
        <v>7.9992334096017839</v>
      </c>
      <c r="AG27" s="10">
        <v>7.8865734108092314</v>
      </c>
      <c r="AH27" s="10">
        <v>4.9555205872088059</v>
      </c>
      <c r="AI27" s="10">
        <v>16.715522746521373</v>
      </c>
      <c r="AJ27" s="10">
        <v>20.747378558059136</v>
      </c>
      <c r="AK27" s="10">
        <v>7.0519696204678004</v>
      </c>
      <c r="AL27" s="10">
        <v>6.8445067847872467</v>
      </c>
      <c r="AM27" s="10">
        <v>1.9408699357547479</v>
      </c>
      <c r="AN27" s="10">
        <v>18.186256558643048</v>
      </c>
      <c r="AO27" s="10">
        <v>7.2267793786989625</v>
      </c>
      <c r="AP27" s="10">
        <v>49.455752475889881</v>
      </c>
      <c r="AQ27" s="10">
        <v>2.9410224233768059</v>
      </c>
      <c r="AR27" s="10">
        <v>7.5935068574614606</v>
      </c>
      <c r="AS27" s="10">
        <v>8.1857043280448565</v>
      </c>
      <c r="AT27" s="10">
        <v>17.997192105029761</v>
      </c>
      <c r="AV27" s="10">
        <v>0.30016146922318565</v>
      </c>
      <c r="AW27" s="10">
        <v>0.29890034438848068</v>
      </c>
      <c r="AX27" s="10">
        <v>0.18651955993532521</v>
      </c>
      <c r="AY27" s="10">
        <v>0.23703338578573363</v>
      </c>
      <c r="AZ27" s="10">
        <v>4.8415159930110349E-2</v>
      </c>
      <c r="BA27" s="10">
        <v>13.15700722316042</v>
      </c>
      <c r="BB27" s="10">
        <v>5.4112016767673019</v>
      </c>
      <c r="BC27" s="10">
        <v>52.538560926431934</v>
      </c>
      <c r="BD27" s="10">
        <v>0.75332640214133106</v>
      </c>
      <c r="BE27" s="10">
        <v>8.3191620659105403E-2</v>
      </c>
      <c r="BF27" s="10">
        <v>5.9224532374536727</v>
      </c>
      <c r="BG27" s="10">
        <v>4.0734604486414909</v>
      </c>
      <c r="BH27" s="10">
        <v>9.7330427831173544E-2</v>
      </c>
      <c r="BI27" s="10">
        <v>0.87701267546856554</v>
      </c>
      <c r="BJ27" s="10">
        <v>10.494702180365257</v>
      </c>
      <c r="BK27" s="10">
        <v>5.4163621740759593</v>
      </c>
      <c r="BL27" s="10">
        <v>0.76931492039787797</v>
      </c>
      <c r="BM27" s="10">
        <v>1.6466853940713158</v>
      </c>
      <c r="BN27" s="10">
        <v>1.8223034990916305</v>
      </c>
      <c r="BO27" s="10">
        <v>2.2211009158922677</v>
      </c>
      <c r="BP27" s="10">
        <v>8.0916680156941823</v>
      </c>
      <c r="BQ27" s="10">
        <v>3.919062536458831</v>
      </c>
      <c r="BS27" s="10">
        <v>3.0552307416906399E-2</v>
      </c>
      <c r="BT27" s="10">
        <v>0.1107539543110615</v>
      </c>
      <c r="BU27" s="10">
        <v>0.108682174628287</v>
      </c>
      <c r="BV27" s="10">
        <v>0.27393315938241414</v>
      </c>
      <c r="BW27" s="10">
        <v>5.1717128446439734E-2</v>
      </c>
      <c r="BX27" s="10">
        <v>0.60541625653872089</v>
      </c>
      <c r="BY27" s="10">
        <v>6.5623757061046355</v>
      </c>
      <c r="BZ27" s="10">
        <v>1.3115526909197541</v>
      </c>
      <c r="CA27" s="10">
        <v>0.15553817790390423</v>
      </c>
      <c r="CB27" s="10">
        <v>5.5750349208392003E-2</v>
      </c>
      <c r="CC27" s="10">
        <v>1.267890394883417</v>
      </c>
      <c r="CD27" s="10">
        <v>0.84460287189660832</v>
      </c>
      <c r="CE27" s="10">
        <v>4.2593541015138729</v>
      </c>
      <c r="CF27" s="10">
        <v>0.64844636695383484</v>
      </c>
      <c r="CG27" s="10">
        <v>4.5545314155512884E-2</v>
      </c>
      <c r="CH27" s="10">
        <v>0.57532378328434763</v>
      </c>
      <c r="CI27" s="10">
        <v>0.50431206891137714</v>
      </c>
      <c r="CJ27" s="10">
        <v>1.5831002537908709</v>
      </c>
      <c r="CK27" s="10">
        <v>3.0557860722845436</v>
      </c>
      <c r="CL27" s="10">
        <v>0.19236319727427542</v>
      </c>
      <c r="CM27" s="10">
        <v>0.25098178889949097</v>
      </c>
      <c r="CN27" s="23">
        <v>0.31905589085095842</v>
      </c>
      <c r="CP27" s="23">
        <v>16.739725852256882</v>
      </c>
      <c r="CQ27" s="23">
        <v>35.12655953574442</v>
      </c>
      <c r="CR27" s="23">
        <v>77.076851637963912</v>
      </c>
      <c r="CS27" s="23">
        <v>119.0977650538486</v>
      </c>
      <c r="CT27" s="23">
        <v>28.253621958717275</v>
      </c>
      <c r="CU27" s="23">
        <v>54.124122231039927</v>
      </c>
      <c r="CV27" s="23">
        <v>155.22021793304728</v>
      </c>
      <c r="CW27" s="23">
        <v>93.99915141607255</v>
      </c>
      <c r="CX27" s="23">
        <v>75.439658606129854</v>
      </c>
      <c r="CY27" s="23">
        <v>14.377846526337255</v>
      </c>
      <c r="CZ27" s="23">
        <v>83.441274592772373</v>
      </c>
      <c r="DA27" s="23">
        <v>96.475073197783871</v>
      </c>
      <c r="DB27" s="23">
        <v>59.898435138582485</v>
      </c>
      <c r="DC27" s="23">
        <v>16.150671662118292</v>
      </c>
      <c r="DD27" s="23">
        <v>38.829766036900828</v>
      </c>
      <c r="DE27" s="23">
        <v>55.055366443924299</v>
      </c>
      <c r="DF27" s="23">
        <v>40.002243035647851</v>
      </c>
      <c r="DG27" s="23">
        <v>90.947745604222561</v>
      </c>
      <c r="DH27" s="23">
        <v>33.677466229589101</v>
      </c>
      <c r="DI27" s="23">
        <v>70.264786859445564</v>
      </c>
      <c r="DJ27" s="23">
        <v>37.875710840147349</v>
      </c>
      <c r="DK27" s="23">
        <v>52.592712009180765</v>
      </c>
    </row>
    <row r="28" spans="1:115">
      <c r="A28" s="2">
        <v>40422</v>
      </c>
      <c r="B28" s="10">
        <v>10.461970013453696</v>
      </c>
      <c r="C28" s="10">
        <v>27.773222421569599</v>
      </c>
      <c r="D28" s="10">
        <v>52.601728645458742</v>
      </c>
      <c r="E28" s="10">
        <v>112.02492975073507</v>
      </c>
      <c r="F28" s="10">
        <v>24.812608394848542</v>
      </c>
      <c r="G28" s="10">
        <v>40.267942535861337</v>
      </c>
      <c r="H28" s="10">
        <v>61.035743341514127</v>
      </c>
      <c r="I28" s="10">
        <v>31.88441499407395</v>
      </c>
      <c r="J28" s="10">
        <v>66.121888769482553</v>
      </c>
      <c r="K28" s="10">
        <v>8.8450218873787261</v>
      </c>
      <c r="L28" s="10">
        <v>60.455027248403582</v>
      </c>
      <c r="M28" s="10">
        <v>70.524280420812246</v>
      </c>
      <c r="N28" s="10">
        <v>47.132881352384281</v>
      </c>
      <c r="O28" s="10">
        <v>7.6409708972363326</v>
      </c>
      <c r="P28" s="10">
        <v>26.623516310056399</v>
      </c>
      <c r="Q28" s="10">
        <v>30.812676189172478</v>
      </c>
      <c r="R28" s="10">
        <v>30.767593938710441</v>
      </c>
      <c r="S28" s="10">
        <v>40.253801491875755</v>
      </c>
      <c r="T28" s="10">
        <v>25.77658040493127</v>
      </c>
      <c r="U28" s="10">
        <v>58.564562448702702</v>
      </c>
      <c r="V28" s="10">
        <v>20.612721294162242</v>
      </c>
      <c r="W28" s="10">
        <v>30.54236955451584</v>
      </c>
      <c r="Y28" s="10">
        <v>5.5383079983715131</v>
      </c>
      <c r="Z28" s="10">
        <v>7.9181088910090072</v>
      </c>
      <c r="AA28" s="10">
        <v>19.350674184703436</v>
      </c>
      <c r="AB28" s="10">
        <v>5.9085342435885595</v>
      </c>
      <c r="AC28" s="10">
        <v>4.2252844663924094</v>
      </c>
      <c r="AD28" s="10">
        <v>0.62154426428004683</v>
      </c>
      <c r="AE28" s="10">
        <v>93.130953285961454</v>
      </c>
      <c r="AF28" s="10">
        <v>7.2095833183579758</v>
      </c>
      <c r="AG28" s="10">
        <v>7.7048976168463437</v>
      </c>
      <c r="AH28" s="10">
        <v>4.7553653067796429</v>
      </c>
      <c r="AI28" s="10">
        <v>15.679029838397323</v>
      </c>
      <c r="AJ28" s="10">
        <v>20.098174790317891</v>
      </c>
      <c r="AK28" s="10">
        <v>6.5212299373795508</v>
      </c>
      <c r="AL28" s="10">
        <v>7.0079758859077863</v>
      </c>
      <c r="AM28" s="10">
        <v>1.8135915231311743</v>
      </c>
      <c r="AN28" s="10">
        <v>17.789196581533901</v>
      </c>
      <c r="AO28" s="10">
        <v>7.4246461235287402</v>
      </c>
      <c r="AP28" s="10">
        <v>48.993016098103524</v>
      </c>
      <c r="AQ28" s="10">
        <v>3.0916585527734806</v>
      </c>
      <c r="AR28" s="10">
        <v>7.522953096695705</v>
      </c>
      <c r="AS28" s="10">
        <v>8.3720142593359874</v>
      </c>
      <c r="AT28" s="10">
        <v>17.692723885311509</v>
      </c>
      <c r="AV28" s="10">
        <v>0.30471280017987651</v>
      </c>
      <c r="AW28" s="10">
        <v>0.30636239544916161</v>
      </c>
      <c r="AX28" s="10">
        <v>0.17762079397333994</v>
      </c>
      <c r="AY28" s="10">
        <v>0.23348591910594563</v>
      </c>
      <c r="AZ28" s="10">
        <v>5.7756768181654955E-2</v>
      </c>
      <c r="BA28" s="10">
        <v>12.411947046253408</v>
      </c>
      <c r="BB28" s="10">
        <v>5.8096224353813053</v>
      </c>
      <c r="BC28" s="10">
        <v>47.742221341257611</v>
      </c>
      <c r="BD28" s="10">
        <v>0.74021738902494572</v>
      </c>
      <c r="BE28" s="10">
        <v>8.2215991754562678E-2</v>
      </c>
      <c r="BF28" s="10">
        <v>5.61021865249415</v>
      </c>
      <c r="BG28" s="10">
        <v>3.9679275982207365</v>
      </c>
      <c r="BH28" s="10">
        <v>8.7446878267463932E-2</v>
      </c>
      <c r="BI28" s="10">
        <v>0.94760853740556528</v>
      </c>
      <c r="BJ28" s="10">
        <v>9.8484386368418946</v>
      </c>
      <c r="BK28" s="10">
        <v>5.3013700199529286</v>
      </c>
      <c r="BL28" s="10">
        <v>0.81135379725062506</v>
      </c>
      <c r="BM28" s="10">
        <v>1.6520742595260212</v>
      </c>
      <c r="BN28" s="10">
        <v>1.9266378174404863</v>
      </c>
      <c r="BO28" s="10">
        <v>2.1683559216861372</v>
      </c>
      <c r="BP28" s="10">
        <v>8.2781648081516597</v>
      </c>
      <c r="BQ28" s="10">
        <v>3.8688394951732326</v>
      </c>
      <c r="BS28" s="10">
        <v>3.1424313823562089E-2</v>
      </c>
      <c r="BT28" s="10">
        <v>0.10935332276923743</v>
      </c>
      <c r="BU28" s="10">
        <v>0.14195752948403109</v>
      </c>
      <c r="BV28" s="10">
        <v>0.28788500858763866</v>
      </c>
      <c r="BW28" s="10">
        <v>6.089566329928045E-2</v>
      </c>
      <c r="BX28" s="10">
        <v>0.56853317202350873</v>
      </c>
      <c r="BY28" s="10">
        <v>6.7863388239758766</v>
      </c>
      <c r="BZ28" s="10">
        <v>1.1900512666778837</v>
      </c>
      <c r="CA28" s="10">
        <v>0.15214666300162816</v>
      </c>
      <c r="CB28" s="10">
        <v>5.5069836705879227E-2</v>
      </c>
      <c r="CC28" s="10">
        <v>1.2070987393569022</v>
      </c>
      <c r="CD28" s="10">
        <v>0.82486813413570914</v>
      </c>
      <c r="CE28" s="10">
        <v>4.6564680308948292</v>
      </c>
      <c r="CF28" s="10">
        <v>0.66566654061618535</v>
      </c>
      <c r="CG28" s="10">
        <v>0.11268167400414164</v>
      </c>
      <c r="CH28" s="10">
        <v>0.53826263177265155</v>
      </c>
      <c r="CI28" s="10">
        <v>0.4989928445701306</v>
      </c>
      <c r="CJ28" s="10">
        <v>1.4191649028795472</v>
      </c>
      <c r="CK28" s="10">
        <v>2.9098135393782663</v>
      </c>
      <c r="CL28" s="10">
        <v>0.18704888877256742</v>
      </c>
      <c r="CM28" s="10">
        <v>0.25708525894749279</v>
      </c>
      <c r="CN28" s="23">
        <v>0.33585555991823401</v>
      </c>
      <c r="CP28" s="23">
        <v>16.336415125828648</v>
      </c>
      <c r="CQ28" s="23">
        <v>36.107047030797006</v>
      </c>
      <c r="CR28" s="23">
        <v>72.271981153619549</v>
      </c>
      <c r="CS28" s="23">
        <v>118.45483492201721</v>
      </c>
      <c r="CT28" s="23">
        <v>29.156545292721887</v>
      </c>
      <c r="CU28" s="23">
        <v>53.869967018418301</v>
      </c>
      <c r="CV28" s="23">
        <v>166.76265788683276</v>
      </c>
      <c r="CW28" s="23">
        <v>88.026270920367423</v>
      </c>
      <c r="CX28" s="23">
        <v>74.71915043835547</v>
      </c>
      <c r="CY28" s="23">
        <v>13.737673022618811</v>
      </c>
      <c r="CZ28" s="23">
        <v>82.951374478651957</v>
      </c>
      <c r="DA28" s="23">
        <v>95.415250943486583</v>
      </c>
      <c r="DB28" s="23">
        <v>58.398026198926125</v>
      </c>
      <c r="DC28" s="23">
        <v>16.26222186116587</v>
      </c>
      <c r="DD28" s="23">
        <v>38.39822814403361</v>
      </c>
      <c r="DE28" s="23">
        <v>54.441505422431959</v>
      </c>
      <c r="DF28" s="23">
        <v>39.502586704059937</v>
      </c>
      <c r="DG28" s="23">
        <v>92.318056752384848</v>
      </c>
      <c r="DH28" s="23">
        <v>33.704690314523504</v>
      </c>
      <c r="DI28" s="23">
        <v>68.442920355857112</v>
      </c>
      <c r="DJ28" s="23">
        <v>37.519985620597382</v>
      </c>
      <c r="DK28" s="23">
        <v>52.439788494918815</v>
      </c>
    </row>
    <row r="29" spans="1:115">
      <c r="A29" s="2">
        <v>40513</v>
      </c>
      <c r="B29" s="10">
        <v>10.223700961807426</v>
      </c>
      <c r="C29" s="10">
        <v>28.370974420776907</v>
      </c>
      <c r="D29" s="10">
        <v>50.881652326660927</v>
      </c>
      <c r="E29" s="10">
        <v>110.96266276394131</v>
      </c>
      <c r="F29" s="10">
        <v>24.957645081867078</v>
      </c>
      <c r="G29" s="10">
        <v>38.86379269473565</v>
      </c>
      <c r="H29" s="10">
        <v>51.805020439391882</v>
      </c>
      <c r="I29" s="10">
        <v>31.974431132024996</v>
      </c>
      <c r="J29" s="10">
        <v>69.270012236945689</v>
      </c>
      <c r="K29" s="10">
        <v>9.3988718932898276</v>
      </c>
      <c r="L29" s="10">
        <v>60.879587774128147</v>
      </c>
      <c r="M29" s="10">
        <v>67.509668408633445</v>
      </c>
      <c r="N29" s="10">
        <v>48.126430187671964</v>
      </c>
      <c r="O29" s="10">
        <v>7.9137776196182177</v>
      </c>
      <c r="P29" s="10">
        <v>26.551633366007955</v>
      </c>
      <c r="Q29" s="10">
        <v>29.973661660555113</v>
      </c>
      <c r="R29" s="10">
        <v>29.01236236974675</v>
      </c>
      <c r="S29" s="10">
        <v>40.851668537945855</v>
      </c>
      <c r="T29" s="10">
        <v>24.623061597997967</v>
      </c>
      <c r="U29" s="10">
        <v>60.227252596336101</v>
      </c>
      <c r="V29" s="10">
        <v>21.071779232237876</v>
      </c>
      <c r="W29" s="10">
        <v>30.083713477883876</v>
      </c>
      <c r="Y29" s="10">
        <v>5.6518327738503142</v>
      </c>
      <c r="Z29" s="10">
        <v>7.9738097702428403</v>
      </c>
      <c r="AA29" s="10">
        <v>18.839268968225856</v>
      </c>
      <c r="AB29" s="10">
        <v>5.9352064055247649</v>
      </c>
      <c r="AC29" s="10">
        <v>5.056186921694513</v>
      </c>
      <c r="AD29" s="10">
        <v>0.67427182031345601</v>
      </c>
      <c r="AE29" s="10">
        <v>100.53218790437856</v>
      </c>
      <c r="AF29" s="10">
        <v>6.9418617954886042</v>
      </c>
      <c r="AG29" s="10">
        <v>7.9475164103743134</v>
      </c>
      <c r="AH29" s="10">
        <v>5.2841337953429264</v>
      </c>
      <c r="AI29" s="10">
        <v>15.110267470719288</v>
      </c>
      <c r="AJ29" s="10">
        <v>20.787213716013934</v>
      </c>
      <c r="AK29" s="10">
        <v>6.386104664511203</v>
      </c>
      <c r="AL29" s="10">
        <v>6.3450186136127433</v>
      </c>
      <c r="AM29" s="10">
        <v>1.7964813823664429</v>
      </c>
      <c r="AN29" s="10">
        <v>17.187779911885656</v>
      </c>
      <c r="AO29" s="10">
        <v>7.3637685320950297</v>
      </c>
      <c r="AP29" s="10">
        <v>49.2848200020495</v>
      </c>
      <c r="AQ29" s="10">
        <v>3.247451359591238</v>
      </c>
      <c r="AR29" s="10">
        <v>7.6521941520100913</v>
      </c>
      <c r="AS29" s="10">
        <v>9.2594989664058041</v>
      </c>
      <c r="AT29" s="10">
        <v>17.343587421237107</v>
      </c>
      <c r="AV29" s="10">
        <v>0.31189835159912532</v>
      </c>
      <c r="AW29" s="10">
        <v>0.3435222113253647</v>
      </c>
      <c r="AX29" s="10">
        <v>0.17109248630798574</v>
      </c>
      <c r="AY29" s="10">
        <v>0.22624866925634007</v>
      </c>
      <c r="AZ29" s="10">
        <v>7.6125688833096866E-2</v>
      </c>
      <c r="BA29" s="10">
        <v>13.454234451965302</v>
      </c>
      <c r="BB29" s="10">
        <v>5.9379435286651381</v>
      </c>
      <c r="BC29" s="10">
        <v>46.05530651673174</v>
      </c>
      <c r="BD29" s="10">
        <v>0.76636086329677688</v>
      </c>
      <c r="BE29" s="10">
        <v>9.508994504779078E-2</v>
      </c>
      <c r="BF29" s="10">
        <v>5.4287858733882075</v>
      </c>
      <c r="BG29" s="10">
        <v>4.0191918088236669</v>
      </c>
      <c r="BH29" s="10">
        <v>9.0794783273296847E-2</v>
      </c>
      <c r="BI29" s="10">
        <v>0.88249102265294299</v>
      </c>
      <c r="BJ29" s="10">
        <v>9.8451760653132645</v>
      </c>
      <c r="BK29" s="10">
        <v>4.9558546969079575</v>
      </c>
      <c r="BL29" s="10">
        <v>0.7765214329141219</v>
      </c>
      <c r="BM29" s="10">
        <v>1.6350600023531365</v>
      </c>
      <c r="BN29" s="10">
        <v>1.7922306269698727</v>
      </c>
      <c r="BO29" s="10">
        <v>2.2470491148700358</v>
      </c>
      <c r="BP29" s="10">
        <v>9.1102699730053374</v>
      </c>
      <c r="BQ29" s="10">
        <v>3.6036018315551894</v>
      </c>
      <c r="BS29" s="10">
        <v>3.4574968713852183E-2</v>
      </c>
      <c r="BT29" s="10">
        <v>0.10776405539549988</v>
      </c>
      <c r="BU29" s="10">
        <v>0.13213102383202541</v>
      </c>
      <c r="BV29" s="10">
        <v>0.27780859421254173</v>
      </c>
      <c r="BW29" s="10">
        <v>7.9864625323359612E-2</v>
      </c>
      <c r="BX29" s="10">
        <v>0.59895243861613601</v>
      </c>
      <c r="BY29" s="10">
        <v>7.2338295567116893</v>
      </c>
      <c r="BZ29" s="10">
        <v>1.1397846431215868</v>
      </c>
      <c r="CA29" s="10">
        <v>0.15268505389499598</v>
      </c>
      <c r="CB29" s="10">
        <v>6.3475838760744918E-2</v>
      </c>
      <c r="CC29" s="10">
        <v>1.2172907382739009</v>
      </c>
      <c r="CD29" s="10">
        <v>0.92855441989539145</v>
      </c>
      <c r="CE29" s="10">
        <v>4.9184107474969183</v>
      </c>
      <c r="CF29" s="10">
        <v>0.63082127217950168</v>
      </c>
      <c r="CG29" s="10">
        <v>0.11136312708202034</v>
      </c>
      <c r="CH29" s="10">
        <v>0.53495386383985455</v>
      </c>
      <c r="CI29" s="10">
        <v>0.48045830818876323</v>
      </c>
      <c r="CJ29" s="10">
        <v>1.1249304788518861</v>
      </c>
      <c r="CK29" s="10">
        <v>2.9399780297291214</v>
      </c>
      <c r="CL29" s="10">
        <v>0.18897455284498932</v>
      </c>
      <c r="CM29" s="10">
        <v>0.28309130933751447</v>
      </c>
      <c r="CN29" s="23">
        <v>0.35659698961125752</v>
      </c>
      <c r="CP29" s="23">
        <v>16.222007055970717</v>
      </c>
      <c r="CQ29" s="23">
        <v>36.796070457740612</v>
      </c>
      <c r="CR29" s="23">
        <v>70.024144805026793</v>
      </c>
      <c r="CS29" s="23">
        <v>117.40192643293496</v>
      </c>
      <c r="CT29" s="23">
        <v>30.169822317718047</v>
      </c>
      <c r="CU29" s="23">
        <v>53.591251405630544</v>
      </c>
      <c r="CV29" s="23">
        <v>165.50898142914727</v>
      </c>
      <c r="CW29" s="23">
        <v>86.111384087366929</v>
      </c>
      <c r="CX29" s="23">
        <v>78.136574564511776</v>
      </c>
      <c r="CY29" s="23">
        <v>14.84157147244129</v>
      </c>
      <c r="CZ29" s="23">
        <v>82.635931856509544</v>
      </c>
      <c r="DA29" s="23">
        <v>93.244628353366437</v>
      </c>
      <c r="DB29" s="23">
        <v>59.521740382953382</v>
      </c>
      <c r="DC29" s="23">
        <v>15.772108528063406</v>
      </c>
      <c r="DD29" s="23">
        <v>38.304653940769683</v>
      </c>
      <c r="DE29" s="23">
        <v>52.652250133188581</v>
      </c>
      <c r="DF29" s="23">
        <v>37.633110642944665</v>
      </c>
      <c r="DG29" s="23">
        <v>92.896479021200378</v>
      </c>
      <c r="DH29" s="23">
        <v>32.6027216142882</v>
      </c>
      <c r="DI29" s="23">
        <v>70.315470416061217</v>
      </c>
      <c r="DJ29" s="23">
        <v>39.724639480986532</v>
      </c>
      <c r="DK29" s="23">
        <v>51.38749972028743</v>
      </c>
    </row>
    <row r="30" spans="1:115">
      <c r="A30" s="2">
        <v>40603</v>
      </c>
      <c r="B30" s="10">
        <v>9.7647700462217895</v>
      </c>
      <c r="C30" s="10">
        <v>28.307382153440408</v>
      </c>
      <c r="D30" s="10">
        <v>49.087079412243696</v>
      </c>
      <c r="E30" s="10">
        <v>111.23199282348976</v>
      </c>
      <c r="F30" s="10">
        <v>24.333946346520051</v>
      </c>
      <c r="G30" s="10">
        <v>39.832589535615739</v>
      </c>
      <c r="H30" s="10">
        <v>54.378987954170178</v>
      </c>
      <c r="I30" s="10">
        <v>33.187159447388431</v>
      </c>
      <c r="J30" s="10">
        <v>69.076479634302174</v>
      </c>
      <c r="K30" s="10">
        <v>8.8601972849178452</v>
      </c>
      <c r="L30" s="10">
        <v>60.321461351151058</v>
      </c>
      <c r="M30" s="10">
        <v>69.035233550064817</v>
      </c>
      <c r="N30" s="10">
        <v>46.901619048825268</v>
      </c>
      <c r="O30" s="10">
        <v>8.254657167673594</v>
      </c>
      <c r="P30" s="10">
        <v>26.332506742391008</v>
      </c>
      <c r="Q30" s="10">
        <v>29.56547869161917</v>
      </c>
      <c r="R30" s="10">
        <v>28.70853744323286</v>
      </c>
      <c r="S30" s="10">
        <v>46.272995968010441</v>
      </c>
      <c r="T30" s="10">
        <v>23.731572520789499</v>
      </c>
      <c r="U30" s="10">
        <v>60.19899311659141</v>
      </c>
      <c r="V30" s="10">
        <v>21.599184008028224</v>
      </c>
      <c r="W30" s="10">
        <v>29.99923396823867</v>
      </c>
      <c r="Y30" s="10">
        <v>5.8332969631367231</v>
      </c>
      <c r="Z30" s="10">
        <v>8.0606848411865375</v>
      </c>
      <c r="AA30" s="10">
        <v>20.900936795928924</v>
      </c>
      <c r="AB30" s="10">
        <v>6.0445763451495171</v>
      </c>
      <c r="AC30" s="10">
        <v>5.3378144467979638</v>
      </c>
      <c r="AD30" s="10">
        <v>0.62557177423482291</v>
      </c>
      <c r="AE30" s="10">
        <v>109.16231891951513</v>
      </c>
      <c r="AF30" s="10">
        <v>6.4002910176442747</v>
      </c>
      <c r="AG30" s="10">
        <v>7.8172591484211544</v>
      </c>
      <c r="AH30" s="10">
        <v>5.0676167860559085</v>
      </c>
      <c r="AI30" s="10">
        <v>15.034541101152826</v>
      </c>
      <c r="AJ30" s="10">
        <v>19.781291758931644</v>
      </c>
      <c r="AK30" s="10">
        <v>6.3378313907467199</v>
      </c>
      <c r="AL30" s="10">
        <v>6.5896060299538757</v>
      </c>
      <c r="AM30" s="10">
        <v>1.8105323155267339</v>
      </c>
      <c r="AN30" s="10">
        <v>15.477420759332841</v>
      </c>
      <c r="AO30" s="10">
        <v>7.1433975175027928</v>
      </c>
      <c r="AP30" s="10">
        <v>50.777458556347199</v>
      </c>
      <c r="AQ30" s="10">
        <v>3.7611903901195216</v>
      </c>
      <c r="AR30" s="10">
        <v>7.6504925177915553</v>
      </c>
      <c r="AS30" s="10">
        <v>9.8250822153755202</v>
      </c>
      <c r="AT30" s="10">
        <v>17.281014923617409</v>
      </c>
      <c r="AV30" s="10">
        <v>0.32280273922557945</v>
      </c>
      <c r="AW30" s="10">
        <v>0.34255207219026584</v>
      </c>
      <c r="AX30" s="10">
        <v>0.18780016833331026</v>
      </c>
      <c r="AY30" s="10">
        <v>0.22473921370035377</v>
      </c>
      <c r="AZ30" s="10">
        <v>8.3490974439973137E-2</v>
      </c>
      <c r="BA30" s="10">
        <v>12.702215436404924</v>
      </c>
      <c r="BB30" s="10">
        <v>6.4955295267678661</v>
      </c>
      <c r="BC30" s="10">
        <v>42.104900350333182</v>
      </c>
      <c r="BD30" s="10">
        <v>0.75250376702422628</v>
      </c>
      <c r="BE30" s="10">
        <v>9.3685357686983092E-2</v>
      </c>
      <c r="BF30" s="10">
        <v>5.4597046125152096</v>
      </c>
      <c r="BG30" s="10">
        <v>3.8030082338409028</v>
      </c>
      <c r="BH30" s="10">
        <v>0.10962028167559669</v>
      </c>
      <c r="BI30" s="10">
        <v>0.91432166606878484</v>
      </c>
      <c r="BJ30" s="10">
        <v>9.8993882322646147</v>
      </c>
      <c r="BK30" s="10">
        <v>4.4636728943482868</v>
      </c>
      <c r="BL30" s="10">
        <v>0.75450504430412435</v>
      </c>
      <c r="BM30" s="10">
        <v>1.6827637927816279</v>
      </c>
      <c r="BN30" s="10">
        <v>1.9860182718941044</v>
      </c>
      <c r="BO30" s="10">
        <v>2.2416116117638687</v>
      </c>
      <c r="BP30" s="10">
        <v>9.6330982621470671</v>
      </c>
      <c r="BQ30" s="10">
        <v>3.6678425241582557</v>
      </c>
      <c r="BS30" s="10">
        <v>3.5274001173862368E-2</v>
      </c>
      <c r="BT30" s="10">
        <v>0.10504315867638592</v>
      </c>
      <c r="BU30" s="10">
        <v>0.11015154358863277</v>
      </c>
      <c r="BV30" s="10">
        <v>0.33132866770001812</v>
      </c>
      <c r="BW30" s="10">
        <v>0.31056017516281853</v>
      </c>
      <c r="BX30" s="10">
        <v>0.61853201544673375</v>
      </c>
      <c r="BY30" s="10">
        <v>7.6789899874267196</v>
      </c>
      <c r="BZ30" s="10">
        <v>1.0293778322422327</v>
      </c>
      <c r="CA30" s="10">
        <v>0.13167686272932144</v>
      </c>
      <c r="CB30" s="10">
        <v>6.2215335240392758E-2</v>
      </c>
      <c r="CC30" s="10">
        <v>1.2286815246194616</v>
      </c>
      <c r="CD30" s="10">
        <v>0.93035996552505251</v>
      </c>
      <c r="CE30" s="10">
        <v>4.7546390812338908</v>
      </c>
      <c r="CF30" s="10">
        <v>0.63822128739332695</v>
      </c>
      <c r="CG30" s="10">
        <v>0.1109746992224494</v>
      </c>
      <c r="CH30" s="10">
        <v>0.50274928954147846</v>
      </c>
      <c r="CI30" s="10">
        <v>0.45317232610087155</v>
      </c>
      <c r="CJ30" s="10">
        <v>1.1284681073326586</v>
      </c>
      <c r="CK30" s="10">
        <v>2.5277016291645973</v>
      </c>
      <c r="CL30" s="10">
        <v>0.27516158888913012</v>
      </c>
      <c r="CM30" s="10">
        <v>0.29933726690254936</v>
      </c>
      <c r="CN30" s="23">
        <v>0.41777277603110807</v>
      </c>
      <c r="CP30" s="23">
        <v>15.956143749757954</v>
      </c>
      <c r="CQ30" s="23">
        <v>36.815662225493597</v>
      </c>
      <c r="CR30" s="23">
        <v>70.285967920094564</v>
      </c>
      <c r="CS30" s="23">
        <v>117.83263705003965</v>
      </c>
      <c r="CT30" s="23">
        <v>30.065811942920806</v>
      </c>
      <c r="CU30" s="23">
        <v>53.778908761702219</v>
      </c>
      <c r="CV30" s="23">
        <v>177.7158263878799</v>
      </c>
      <c r="CW30" s="23">
        <v>82.721728647608117</v>
      </c>
      <c r="CX30" s="23">
        <v>77.777919412476876</v>
      </c>
      <c r="CY30" s="23">
        <v>14.08371476390113</v>
      </c>
      <c r="CZ30" s="23">
        <v>82.044388589438555</v>
      </c>
      <c r="DA30" s="23">
        <v>93.549893508362416</v>
      </c>
      <c r="DB30" s="23">
        <v>58.103709802481475</v>
      </c>
      <c r="DC30" s="23">
        <v>16.396806151089582</v>
      </c>
      <c r="DD30" s="23">
        <v>38.153401989404806</v>
      </c>
      <c r="DE30" s="23">
        <v>50.009321634841776</v>
      </c>
      <c r="DF30" s="23">
        <v>37.059612331140649</v>
      </c>
      <c r="DG30" s="23">
        <v>99.861686424471927</v>
      </c>
      <c r="DH30" s="23">
        <v>32.006482811967722</v>
      </c>
      <c r="DI30" s="23">
        <v>70.366258835035964</v>
      </c>
      <c r="DJ30" s="23">
        <v>41.356701752453361</v>
      </c>
      <c r="DK30" s="23">
        <v>51.365864192045443</v>
      </c>
    </row>
    <row r="31" spans="1:115">
      <c r="A31" s="2">
        <v>40695</v>
      </c>
      <c r="B31" s="10">
        <v>9.8224136812207288</v>
      </c>
      <c r="C31" s="10">
        <v>28.545473047401472</v>
      </c>
      <c r="D31" s="10">
        <v>48.502823728720649</v>
      </c>
      <c r="E31" s="10">
        <v>110.63170960032059</v>
      </c>
      <c r="F31" s="10">
        <v>24.702716192835126</v>
      </c>
      <c r="G31" s="10">
        <v>40.461724539136839</v>
      </c>
      <c r="H31" s="10">
        <v>50.814224570644498</v>
      </c>
      <c r="I31" s="10">
        <v>32.425602892431321</v>
      </c>
      <c r="J31" s="10">
        <v>67.684080842282953</v>
      </c>
      <c r="K31" s="10">
        <v>9.1489841010415915</v>
      </c>
      <c r="L31" s="10">
        <v>59.604794122421552</v>
      </c>
      <c r="M31" s="10">
        <v>69.271371912100463</v>
      </c>
      <c r="N31" s="10">
        <v>47.790779526264771</v>
      </c>
      <c r="O31" s="10">
        <v>7.7813203448478658</v>
      </c>
      <c r="P31" s="10">
        <v>26.494302490817404</v>
      </c>
      <c r="Q31" s="10">
        <v>29.19527434653136</v>
      </c>
      <c r="R31" s="10">
        <v>27.552479041548469</v>
      </c>
      <c r="S31" s="10">
        <v>49.032878187667137</v>
      </c>
      <c r="T31" s="10">
        <v>23.312893188764679</v>
      </c>
      <c r="U31" s="10">
        <v>61.028036637916479</v>
      </c>
      <c r="V31" s="10">
        <v>22.465164480881256</v>
      </c>
      <c r="W31" s="10">
        <v>30.027530493935856</v>
      </c>
      <c r="Y31" s="10">
        <v>5.570695613769427</v>
      </c>
      <c r="Z31" s="10">
        <v>8.1472963541265564</v>
      </c>
      <c r="AA31" s="10">
        <v>21.273540661691221</v>
      </c>
      <c r="AB31" s="10">
        <v>6.1982456322701109</v>
      </c>
      <c r="AC31" s="10">
        <v>5.1025696205734183</v>
      </c>
      <c r="AD31" s="10">
        <v>0.62720462850066483</v>
      </c>
      <c r="AE31" s="10">
        <v>116.70776109518452</v>
      </c>
      <c r="AF31" s="10">
        <v>6.5635930493400876</v>
      </c>
      <c r="AG31" s="10">
        <v>7.7712693009580542</v>
      </c>
      <c r="AH31" s="10">
        <v>5.2951654814283957</v>
      </c>
      <c r="AI31" s="10">
        <v>14.449498015165045</v>
      </c>
      <c r="AJ31" s="10">
        <v>19.477249682439236</v>
      </c>
      <c r="AK31" s="10">
        <v>6.1913802276288941</v>
      </c>
      <c r="AL31" s="10">
        <v>6.6874286157317293</v>
      </c>
      <c r="AM31" s="10">
        <v>1.7949571932239445</v>
      </c>
      <c r="AN31" s="10">
        <v>15.453329277324851</v>
      </c>
      <c r="AO31" s="10">
        <v>6.7893560974438305</v>
      </c>
      <c r="AP31" s="10">
        <v>50.406791830099365</v>
      </c>
      <c r="AQ31" s="10">
        <v>3.9507810587189676</v>
      </c>
      <c r="AR31" s="10">
        <v>8.0016628841270894</v>
      </c>
      <c r="AS31" s="10">
        <v>10.73683292326794</v>
      </c>
      <c r="AT31" s="10">
        <v>16.689299575645659</v>
      </c>
      <c r="AV31" s="10">
        <v>0.30701372491375511</v>
      </c>
      <c r="AW31" s="10">
        <v>0.33435612094523393</v>
      </c>
      <c r="AX31" s="10">
        <v>0.1934619912318194</v>
      </c>
      <c r="AY31" s="10">
        <v>0.22945087110596363</v>
      </c>
      <c r="AZ31" s="10">
        <v>7.7483449344493055E-2</v>
      </c>
      <c r="BA31" s="10">
        <v>13.023001098711502</v>
      </c>
      <c r="BB31" s="10">
        <v>6.854153905951943</v>
      </c>
      <c r="BC31" s="10">
        <v>42.419111511702212</v>
      </c>
      <c r="BD31" s="10">
        <v>0.74238359903352225</v>
      </c>
      <c r="BE31" s="10">
        <v>9.7990655234664631E-2</v>
      </c>
      <c r="BF31" s="10">
        <v>5.3005868548781789</v>
      </c>
      <c r="BG31" s="10">
        <v>3.691933065305776</v>
      </c>
      <c r="BH31" s="10">
        <v>0.13706170484191132</v>
      </c>
      <c r="BI31" s="10">
        <v>0.88903889248833712</v>
      </c>
      <c r="BJ31" s="10">
        <v>9.8101570287324034</v>
      </c>
      <c r="BK31" s="10">
        <v>4.4437648216237768</v>
      </c>
      <c r="BL31" s="10">
        <v>0.70608953192312351</v>
      </c>
      <c r="BM31" s="10">
        <v>1.6478201183139691</v>
      </c>
      <c r="BN31" s="10">
        <v>2.0365156337735035</v>
      </c>
      <c r="BO31" s="10">
        <v>2.27751783200172</v>
      </c>
      <c r="BP31" s="10">
        <v>10.464155116962623</v>
      </c>
      <c r="BQ31" s="10">
        <v>3.6459483176675009</v>
      </c>
      <c r="BS31" s="10">
        <v>3.329655662326314E-2</v>
      </c>
      <c r="BT31" s="10">
        <v>0.11237605355760394</v>
      </c>
      <c r="BU31" s="10">
        <v>0.15783302936733357</v>
      </c>
      <c r="BV31" s="10">
        <v>0.33144256369828329</v>
      </c>
      <c r="BW31" s="10">
        <v>0.29712993041161362</v>
      </c>
      <c r="BX31" s="10">
        <v>0.57678016684911171</v>
      </c>
      <c r="BY31" s="10">
        <v>8.809922749033948</v>
      </c>
      <c r="BZ31" s="10">
        <v>1.0234427732928921</v>
      </c>
      <c r="CA31" s="10">
        <v>0.16721510918076665</v>
      </c>
      <c r="CB31" s="10">
        <v>6.4466370256054978E-2</v>
      </c>
      <c r="CC31" s="10">
        <v>1.2051460220292833</v>
      </c>
      <c r="CD31" s="10">
        <v>1.0651257386846562</v>
      </c>
      <c r="CE31" s="10">
        <v>4.6595666920621328</v>
      </c>
      <c r="CF31" s="10">
        <v>0.62176066208163017</v>
      </c>
      <c r="CG31" s="10">
        <v>0.10895655138372184</v>
      </c>
      <c r="CH31" s="10">
        <v>0.48568933743534259</v>
      </c>
      <c r="CI31" s="10">
        <v>0.42353822525565232</v>
      </c>
      <c r="CJ31" s="10">
        <v>1.2340314117649069</v>
      </c>
      <c r="CK31" s="10">
        <v>2.7650041311223852</v>
      </c>
      <c r="CL31" s="10">
        <v>0.27836025634018258</v>
      </c>
      <c r="CM31" s="10">
        <v>0.32512341426145497</v>
      </c>
      <c r="CN31" s="23">
        <v>0.42547720472820938</v>
      </c>
      <c r="CP31" s="23">
        <v>15.733419576527174</v>
      </c>
      <c r="CQ31" s="23">
        <v>37.139501576030867</v>
      </c>
      <c r="CR31" s="23">
        <v>70.127659411011024</v>
      </c>
      <c r="CS31" s="23">
        <v>117.39084866739495</v>
      </c>
      <c r="CT31" s="23">
        <v>30.179899193164651</v>
      </c>
      <c r="CU31" s="23">
        <v>54.688710433198118</v>
      </c>
      <c r="CV31" s="23">
        <v>183.1860623208149</v>
      </c>
      <c r="CW31" s="23">
        <v>82.431750226766511</v>
      </c>
      <c r="CX31" s="23">
        <v>76.364948851455296</v>
      </c>
      <c r="CY31" s="23">
        <v>14.606606607960707</v>
      </c>
      <c r="CZ31" s="23">
        <v>80.560025014494059</v>
      </c>
      <c r="DA31" s="23">
        <v>93.505680398530131</v>
      </c>
      <c r="DB31" s="23">
        <v>58.778788150797709</v>
      </c>
      <c r="DC31" s="23">
        <v>15.979548515149562</v>
      </c>
      <c r="DD31" s="23">
        <v>38.208373264157473</v>
      </c>
      <c r="DE31" s="23">
        <v>49.57805778291533</v>
      </c>
      <c r="DF31" s="23">
        <v>35.471462896171076</v>
      </c>
      <c r="DG31" s="23">
        <v>102.32152154784538</v>
      </c>
      <c r="DH31" s="23">
        <v>32.065194012379536</v>
      </c>
      <c r="DI31" s="23">
        <v>71.585577610385471</v>
      </c>
      <c r="DJ31" s="23">
        <v>43.991275935373274</v>
      </c>
      <c r="DK31" s="23">
        <v>50.788255591977226</v>
      </c>
    </row>
    <row r="32" spans="1:115">
      <c r="A32" s="2">
        <v>40787</v>
      </c>
      <c r="B32" s="10">
        <v>10.149002648707652</v>
      </c>
      <c r="C32" s="10">
        <v>28.243792007303092</v>
      </c>
      <c r="D32" s="10">
        <v>50.229845334509747</v>
      </c>
      <c r="E32" s="10">
        <v>109.23388224348622</v>
      </c>
      <c r="F32" s="10">
        <v>24.373888206199712</v>
      </c>
      <c r="G32" s="10">
        <v>40.360454160214339</v>
      </c>
      <c r="H32" s="10">
        <v>47.171401062969345</v>
      </c>
      <c r="I32" s="10">
        <v>31.833307637440033</v>
      </c>
      <c r="J32" s="10">
        <v>66.946371385895361</v>
      </c>
      <c r="K32" s="10">
        <v>10.085891880762937</v>
      </c>
      <c r="L32" s="10">
        <v>58.462775354216177</v>
      </c>
      <c r="M32" s="10">
        <v>68.975652061038573</v>
      </c>
      <c r="N32" s="10">
        <v>48.133655194154692</v>
      </c>
      <c r="O32" s="10">
        <v>8.0437654580900375</v>
      </c>
      <c r="P32" s="10">
        <v>27.286850913532149</v>
      </c>
      <c r="Q32" s="10">
        <v>30.580758464419336</v>
      </c>
      <c r="R32" s="10">
        <v>27.393323934264505</v>
      </c>
      <c r="S32" s="10">
        <v>48.013453166637561</v>
      </c>
      <c r="T32" s="10">
        <v>22.107174354033358</v>
      </c>
      <c r="U32" s="10">
        <v>61.358703396371119</v>
      </c>
      <c r="V32" s="10">
        <v>22.342989053585764</v>
      </c>
      <c r="W32" s="10">
        <v>30.364983682047573</v>
      </c>
      <c r="Y32" s="10">
        <v>5.5395220019994547</v>
      </c>
      <c r="Z32" s="10">
        <v>8.8837454649496799</v>
      </c>
      <c r="AA32" s="10">
        <v>22.985301904274735</v>
      </c>
      <c r="AB32" s="10">
        <v>6.1001006070470085</v>
      </c>
      <c r="AC32" s="10">
        <v>5.4912803881664392</v>
      </c>
      <c r="AD32" s="10">
        <v>0.65446802633359913</v>
      </c>
      <c r="AE32" s="10">
        <v>122.16779661871652</v>
      </c>
      <c r="AF32" s="10">
        <v>7.2001350487477485</v>
      </c>
      <c r="AG32" s="10">
        <v>8.0247995177613607</v>
      </c>
      <c r="AH32" s="10">
        <v>5.5785341332149834</v>
      </c>
      <c r="AI32" s="10">
        <v>15.352847487501901</v>
      </c>
      <c r="AJ32" s="10">
        <v>21.356553338858927</v>
      </c>
      <c r="AK32" s="10">
        <v>6.4800699043117511</v>
      </c>
      <c r="AL32" s="10">
        <v>7.9302383637826637</v>
      </c>
      <c r="AM32" s="10">
        <v>2.0101686136752397</v>
      </c>
      <c r="AN32" s="10">
        <v>16.135795981046922</v>
      </c>
      <c r="AO32" s="10">
        <v>6.5466871213857818</v>
      </c>
      <c r="AP32" s="10">
        <v>50.124933104087816</v>
      </c>
      <c r="AQ32" s="10">
        <v>4.5477633645543225</v>
      </c>
      <c r="AR32" s="10">
        <v>8.0460039293981325</v>
      </c>
      <c r="AS32" s="10">
        <v>11.201503726055087</v>
      </c>
      <c r="AT32" s="10">
        <v>16.031775807063465</v>
      </c>
      <c r="AV32" s="10">
        <v>0.30145271392909456</v>
      </c>
      <c r="AW32" s="10">
        <v>0.35347776730788838</v>
      </c>
      <c r="AX32" s="10">
        <v>0.20766464230855516</v>
      </c>
      <c r="AY32" s="10">
        <v>0.22456724901748074</v>
      </c>
      <c r="AZ32" s="10">
        <v>8.2230330517846534E-2</v>
      </c>
      <c r="BA32" s="10">
        <v>13.541191427927423</v>
      </c>
      <c r="BB32" s="10">
        <v>6.925201877058031</v>
      </c>
      <c r="BC32" s="10">
        <v>45.596709003867495</v>
      </c>
      <c r="BD32" s="10">
        <v>0.74595987311540601</v>
      </c>
      <c r="BE32" s="10">
        <v>0.10882707836359666</v>
      </c>
      <c r="BF32" s="10">
        <v>5.5786150596678947</v>
      </c>
      <c r="BG32" s="10">
        <v>4.0024676349586423</v>
      </c>
      <c r="BH32" s="10">
        <v>0.14735457133210625</v>
      </c>
      <c r="BI32" s="10">
        <v>0.93516873067366046</v>
      </c>
      <c r="BJ32" s="10">
        <v>10.776606484482313</v>
      </c>
      <c r="BK32" s="10">
        <v>4.5629446521729706</v>
      </c>
      <c r="BL32" s="10">
        <v>0.65183774731852684</v>
      </c>
      <c r="BM32" s="10">
        <v>1.6322035363549909</v>
      </c>
      <c r="BN32" s="10">
        <v>2.2544944041047161</v>
      </c>
      <c r="BO32" s="10">
        <v>2.2814619177571509</v>
      </c>
      <c r="BP32" s="10">
        <v>10.84444782049203</v>
      </c>
      <c r="BQ32" s="10">
        <v>3.0913619629640956</v>
      </c>
      <c r="BS32" s="10">
        <v>7.5916994100053481E-2</v>
      </c>
      <c r="BT32" s="10">
        <v>0.14168403567022536</v>
      </c>
      <c r="BU32" s="10">
        <v>0.15444807510492611</v>
      </c>
      <c r="BV32" s="10">
        <v>0.33182930112461861</v>
      </c>
      <c r="BW32" s="10">
        <v>0.29480521834047158</v>
      </c>
      <c r="BX32" s="10">
        <v>0.62896512608170596</v>
      </c>
      <c r="BY32" s="10">
        <v>9.1661686096139601</v>
      </c>
      <c r="BZ32" s="10">
        <v>1.0754118942846844</v>
      </c>
      <c r="CA32" s="10">
        <v>0.16353526150103437</v>
      </c>
      <c r="CB32" s="10">
        <v>7.0742868527499406E-2</v>
      </c>
      <c r="CC32" s="10">
        <v>1.2754259976749633</v>
      </c>
      <c r="CD32" s="10">
        <v>1.1431360483718676</v>
      </c>
      <c r="CE32" s="10">
        <v>4.948952432131434</v>
      </c>
      <c r="CF32" s="10">
        <v>0.65509391782296045</v>
      </c>
      <c r="CG32" s="10">
        <v>0.11257769560993047</v>
      </c>
      <c r="CH32" s="10">
        <v>0.48982957200927313</v>
      </c>
      <c r="CI32" s="10">
        <v>0.38788574961902245</v>
      </c>
      <c r="CJ32" s="10">
        <v>1.2114061178627671</v>
      </c>
      <c r="CK32" s="10">
        <v>2.9822613344017102</v>
      </c>
      <c r="CL32" s="10">
        <v>0.2816867602625357</v>
      </c>
      <c r="CM32" s="10">
        <v>0.33764902777633132</v>
      </c>
      <c r="CN32" s="23">
        <v>0.36440832995523342</v>
      </c>
      <c r="CP32" s="23">
        <v>16.065894358736255</v>
      </c>
      <c r="CQ32" s="23">
        <v>37.622699275230886</v>
      </c>
      <c r="CR32" s="23">
        <v>73.577259956197963</v>
      </c>
      <c r="CS32" s="23">
        <v>115.89037940067533</v>
      </c>
      <c r="CT32" s="23">
        <v>30.24220414322447</v>
      </c>
      <c r="CU32" s="23">
        <v>55.185078740557067</v>
      </c>
      <c r="CV32" s="23">
        <v>185.43056816835787</v>
      </c>
      <c r="CW32" s="23">
        <v>85.705563584339956</v>
      </c>
      <c r="CX32" s="23">
        <v>75.880666038273162</v>
      </c>
      <c r="CY32" s="23">
        <v>15.843995960869016</v>
      </c>
      <c r="CZ32" s="23">
        <v>80.669663899060936</v>
      </c>
      <c r="DA32" s="23">
        <v>95.47780908322801</v>
      </c>
      <c r="DB32" s="23">
        <v>59.710032101929983</v>
      </c>
      <c r="DC32" s="23">
        <v>17.564266470369322</v>
      </c>
      <c r="DD32" s="23">
        <v>40.186203707299633</v>
      </c>
      <c r="DE32" s="23">
        <v>51.769328669648502</v>
      </c>
      <c r="DF32" s="23">
        <v>34.979734552587836</v>
      </c>
      <c r="DG32" s="23">
        <v>100.98199592494313</v>
      </c>
      <c r="DH32" s="23">
        <v>31.891693457094107</v>
      </c>
      <c r="DI32" s="23">
        <v>71.967856003788938</v>
      </c>
      <c r="DJ32" s="23">
        <v>44.726589627909213</v>
      </c>
      <c r="DK32" s="23">
        <v>49.852529782030366</v>
      </c>
    </row>
    <row r="33" spans="1:115">
      <c r="A33" s="2">
        <v>40878</v>
      </c>
      <c r="B33" s="10">
        <v>10.065415993852065</v>
      </c>
      <c r="C33" s="10">
        <v>29.362219551987426</v>
      </c>
      <c r="D33" s="10">
        <v>51.484414801290235</v>
      </c>
      <c r="E33" s="10">
        <v>110.18600250923423</v>
      </c>
      <c r="F33" s="10">
        <v>24.252791875424464</v>
      </c>
      <c r="G33" s="10">
        <v>40.192971050812687</v>
      </c>
      <c r="H33" s="10">
        <v>42.909325337026509</v>
      </c>
      <c r="I33" s="10">
        <v>31.834786061085627</v>
      </c>
      <c r="J33" s="10">
        <v>69.124352985157913</v>
      </c>
      <c r="K33" s="10">
        <v>10.707725811454006</v>
      </c>
      <c r="L33" s="10">
        <v>55.945862744728132</v>
      </c>
      <c r="M33" s="10">
        <v>68.050473355042158</v>
      </c>
      <c r="N33" s="10">
        <v>49.084293842839955</v>
      </c>
      <c r="O33" s="10">
        <v>7.5285218935995584</v>
      </c>
      <c r="P33" s="10">
        <v>28.09161156188468</v>
      </c>
      <c r="Q33" s="10">
        <v>30.577980577979591</v>
      </c>
      <c r="R33" s="10">
        <v>24.155555584357653</v>
      </c>
      <c r="S33" s="10">
        <v>48.436929163946971</v>
      </c>
      <c r="T33" s="10">
        <v>21.476903390074945</v>
      </c>
      <c r="U33" s="10">
        <v>63.045736943832232</v>
      </c>
      <c r="V33" s="10">
        <v>21.538648493348372</v>
      </c>
      <c r="W33" s="10">
        <v>29.605189075500096</v>
      </c>
      <c r="Y33" s="10">
        <v>5.1717723876402184</v>
      </c>
      <c r="Z33" s="10">
        <v>9.0371725011687278</v>
      </c>
      <c r="AA33" s="10">
        <v>23.408819348559291</v>
      </c>
      <c r="AB33" s="10">
        <v>5.988817236560692</v>
      </c>
      <c r="AC33" s="10">
        <v>5.5755308829551247</v>
      </c>
      <c r="AD33" s="10">
        <v>0.68611114085839175</v>
      </c>
      <c r="AE33" s="10">
        <v>119.24947551785129</v>
      </c>
      <c r="AF33" s="10">
        <v>7.3256350409988178</v>
      </c>
      <c r="AG33" s="10">
        <v>8.1553733299162996</v>
      </c>
      <c r="AH33" s="10">
        <v>5.6751160490120327</v>
      </c>
      <c r="AI33" s="10">
        <v>17.087911033433873</v>
      </c>
      <c r="AJ33" s="10">
        <v>20.803504810861234</v>
      </c>
      <c r="AK33" s="10">
        <v>6.1933865720810708</v>
      </c>
      <c r="AL33" s="10">
        <v>7.7323343977617469</v>
      </c>
      <c r="AM33" s="10">
        <v>1.9696815901565612</v>
      </c>
      <c r="AN33" s="10">
        <v>16.146084899432203</v>
      </c>
      <c r="AO33" s="10">
        <v>5.8244914898916615</v>
      </c>
      <c r="AP33" s="10">
        <v>49.67761905165807</v>
      </c>
      <c r="AQ33" s="10">
        <v>4.6652386665550569</v>
      </c>
      <c r="AR33" s="10">
        <v>8.2138643259604436</v>
      </c>
      <c r="AS33" s="10">
        <v>11.08771309084249</v>
      </c>
      <c r="AT33" s="10">
        <v>15.225590219383395</v>
      </c>
      <c r="AV33" s="10">
        <v>0.28320383654241532</v>
      </c>
      <c r="AW33" s="10">
        <v>0.45635595223251163</v>
      </c>
      <c r="AX33" s="10">
        <v>0.20138480369901762</v>
      </c>
      <c r="AY33" s="10">
        <v>0.21054705002475593</v>
      </c>
      <c r="AZ33" s="10">
        <v>8.1156440352750867E-2</v>
      </c>
      <c r="BA33" s="10">
        <v>14.318316217775648</v>
      </c>
      <c r="BB33" s="10">
        <v>6.5868700315226594</v>
      </c>
      <c r="BC33" s="10">
        <v>47.905940975573785</v>
      </c>
      <c r="BD33" s="10">
        <v>0.80031551379042354</v>
      </c>
      <c r="BE33" s="10">
        <v>0.11533011880678713</v>
      </c>
      <c r="BF33" s="10">
        <v>5.678890580201811</v>
      </c>
      <c r="BG33" s="10">
        <v>3.9280767833435779</v>
      </c>
      <c r="BH33" s="10">
        <v>0.15643131557856332</v>
      </c>
      <c r="BI33" s="10">
        <v>0.98983309564162858</v>
      </c>
      <c r="BJ33" s="10">
        <v>11.033505764103573</v>
      </c>
      <c r="BK33" s="10">
        <v>4.7572009409659088</v>
      </c>
      <c r="BL33" s="10">
        <v>0.60349911011538371</v>
      </c>
      <c r="BM33" s="10">
        <v>1.4077541587842313</v>
      </c>
      <c r="BN33" s="10">
        <v>2.2247204123024735</v>
      </c>
      <c r="BO33" s="10">
        <v>2.3615616800326205</v>
      </c>
      <c r="BP33" s="10">
        <v>10.981680774120687</v>
      </c>
      <c r="BQ33" s="10">
        <v>2.8359892844122485</v>
      </c>
      <c r="BS33" s="10">
        <v>6.9876782918253499E-2</v>
      </c>
      <c r="BT33" s="10">
        <v>0.18810145747815826</v>
      </c>
      <c r="BU33" s="10">
        <v>0.15507366462712818</v>
      </c>
      <c r="BV33" s="10">
        <v>0.35964555303215384</v>
      </c>
      <c r="BW33" s="10">
        <v>0.29760502915579928</v>
      </c>
      <c r="BX33" s="10">
        <v>0.66507239851216582</v>
      </c>
      <c r="BY33" s="10">
        <v>9.4710647928435545</v>
      </c>
      <c r="BZ33" s="10">
        <v>1.2293651724327077</v>
      </c>
      <c r="CA33" s="10">
        <v>0.16592499485428058</v>
      </c>
      <c r="CB33" s="10">
        <v>7.8111958648392141E-2</v>
      </c>
      <c r="CC33" s="10">
        <v>1.1836289116979319</v>
      </c>
      <c r="CD33" s="10">
        <v>1.1346731792818043</v>
      </c>
      <c r="CE33" s="10">
        <v>5.0063625931890225</v>
      </c>
      <c r="CF33" s="10">
        <v>0.8181574927230193</v>
      </c>
      <c r="CG33" s="10">
        <v>0.11109763158924935</v>
      </c>
      <c r="CH33" s="10">
        <v>0.50944290058293618</v>
      </c>
      <c r="CI33" s="10">
        <v>0.36487714904544521</v>
      </c>
      <c r="CJ33" s="10">
        <v>1.1317414355318909</v>
      </c>
      <c r="CK33" s="10">
        <v>3.6442272451593274</v>
      </c>
      <c r="CL33" s="10">
        <v>0.39918355345330703</v>
      </c>
      <c r="CM33" s="10">
        <v>0.3429640568873058</v>
      </c>
      <c r="CN33" s="23">
        <v>0.37576582140786163</v>
      </c>
      <c r="CP33" s="23">
        <v>15.590269000952953</v>
      </c>
      <c r="CQ33" s="23">
        <v>39.043849462866824</v>
      </c>
      <c r="CR33" s="23">
        <v>75.249692618175672</v>
      </c>
      <c r="CS33" s="23">
        <v>116.74501234885183</v>
      </c>
      <c r="CT33" s="23">
        <v>30.207084227888139</v>
      </c>
      <c r="CU33" s="23">
        <v>55.862470807958893</v>
      </c>
      <c r="CV33" s="23">
        <v>178.21673567924401</v>
      </c>
      <c r="CW33" s="23">
        <v>88.295727250090934</v>
      </c>
      <c r="CX33" s="23">
        <v>78.245966823718916</v>
      </c>
      <c r="CY33" s="23">
        <v>16.576283937921218</v>
      </c>
      <c r="CZ33" s="23">
        <v>79.896293270061747</v>
      </c>
      <c r="DA33" s="23">
        <v>93.916728128528774</v>
      </c>
      <c r="DB33" s="23">
        <v>60.440474323688612</v>
      </c>
      <c r="DC33" s="23">
        <v>17.068846879725953</v>
      </c>
      <c r="DD33" s="23">
        <v>41.205896547734064</v>
      </c>
      <c r="DE33" s="23">
        <v>51.99070931896064</v>
      </c>
      <c r="DF33" s="23">
        <v>30.948423333410144</v>
      </c>
      <c r="DG33" s="23">
        <v>100.65404380992116</v>
      </c>
      <c r="DH33" s="23">
        <v>32.011089714091803</v>
      </c>
      <c r="DI33" s="23">
        <v>74.020346503278603</v>
      </c>
      <c r="DJ33" s="23">
        <v>43.951006415198854</v>
      </c>
      <c r="DK33" s="23">
        <v>48.042534400703602</v>
      </c>
    </row>
    <row r="34" spans="1:115">
      <c r="A34" s="2">
        <v>40969</v>
      </c>
      <c r="B34" s="10">
        <v>9.9915632004103117</v>
      </c>
      <c r="C34" s="10">
        <v>29.298378501073195</v>
      </c>
      <c r="D34" s="10">
        <v>51.564003310970222</v>
      </c>
      <c r="E34" s="10">
        <v>113.41421322025704</v>
      </c>
      <c r="F34" s="10">
        <v>24.359950272925111</v>
      </c>
      <c r="G34" s="10">
        <v>41.212326789656444</v>
      </c>
      <c r="H34" s="10">
        <v>38.476205443338593</v>
      </c>
      <c r="I34" s="10">
        <v>32.960824722133744</v>
      </c>
      <c r="J34" s="10">
        <v>69.183736654975831</v>
      </c>
      <c r="K34" s="10">
        <v>11.34915051624073</v>
      </c>
      <c r="L34" s="10">
        <v>56.379486502715245</v>
      </c>
      <c r="M34" s="10">
        <v>76.801818952040662</v>
      </c>
      <c r="N34" s="10">
        <v>45.662109031468447</v>
      </c>
      <c r="O34" s="10">
        <v>7.7073338294425415</v>
      </c>
      <c r="P34" s="10">
        <v>28.635465196962887</v>
      </c>
      <c r="Q34" s="10">
        <v>31.685393035288062</v>
      </c>
      <c r="R34" s="10">
        <v>26.551894744071912</v>
      </c>
      <c r="S34" s="10">
        <v>49.350477747392418</v>
      </c>
      <c r="T34" s="10">
        <v>22.745864812356871</v>
      </c>
      <c r="U34" s="10">
        <v>63.365893867988916</v>
      </c>
      <c r="V34" s="10">
        <v>21.622932375519522</v>
      </c>
      <c r="W34" s="10">
        <v>28.908584683927508</v>
      </c>
      <c r="Y34" s="10">
        <v>4.943900091130133</v>
      </c>
      <c r="Z34" s="10">
        <v>9.3650776327902214</v>
      </c>
      <c r="AA34" s="10">
        <v>22.411754028435979</v>
      </c>
      <c r="AB34" s="10">
        <v>6.2017161433836439</v>
      </c>
      <c r="AC34" s="10">
        <v>4.623467930646644</v>
      </c>
      <c r="AD34" s="10">
        <v>0.6761853449998847</v>
      </c>
      <c r="AE34" s="10">
        <v>125.13333328374009</v>
      </c>
      <c r="AF34" s="10">
        <v>6.7537126169863271</v>
      </c>
      <c r="AG34" s="10">
        <v>7.9304827817641215</v>
      </c>
      <c r="AH34" s="10">
        <v>5.9537457771757047</v>
      </c>
      <c r="AI34" s="10">
        <v>17.001643034765706</v>
      </c>
      <c r="AJ34" s="10">
        <v>14.358197020930012</v>
      </c>
      <c r="AK34" s="10">
        <v>5.651928848568522</v>
      </c>
      <c r="AL34" s="10">
        <v>7.404184774431128</v>
      </c>
      <c r="AM34" s="10">
        <v>2.0346092531605828</v>
      </c>
      <c r="AN34" s="10">
        <v>14.563499950702592</v>
      </c>
      <c r="AO34" s="10">
        <v>5.9678638792464422</v>
      </c>
      <c r="AP34" s="10">
        <v>49.100240856190723</v>
      </c>
      <c r="AQ34" s="10">
        <v>4.3241412167394735</v>
      </c>
      <c r="AR34" s="10">
        <v>8.1214992568947757</v>
      </c>
      <c r="AS34" s="10">
        <v>10.785934528713437</v>
      </c>
      <c r="AT34" s="10">
        <v>14.917371706669881</v>
      </c>
      <c r="AV34" s="10">
        <v>0.27474600311702013</v>
      </c>
      <c r="AW34" s="10">
        <v>0.44523687059415085</v>
      </c>
      <c r="AX34" s="10">
        <v>0.18975514689799972</v>
      </c>
      <c r="AY34" s="10">
        <v>0.22789997619892119</v>
      </c>
      <c r="AZ34" s="10">
        <v>7.9788576490866098E-2</v>
      </c>
      <c r="BA34" s="10">
        <v>13.411776266740947</v>
      </c>
      <c r="BB34" s="10">
        <v>6.4941975682756814</v>
      </c>
      <c r="BC34" s="10">
        <v>45.014966679002647</v>
      </c>
      <c r="BD34" s="10">
        <v>0.77138686746244201</v>
      </c>
      <c r="BE34" s="10">
        <v>0.12059721418180157</v>
      </c>
      <c r="BF34" s="10">
        <v>5.5394109311093391</v>
      </c>
      <c r="BG34" s="10">
        <v>2.4992373678688793</v>
      </c>
      <c r="BH34" s="10">
        <v>0.1030932261408052</v>
      </c>
      <c r="BI34" s="10">
        <v>0.96259513992352619</v>
      </c>
      <c r="BJ34" s="10">
        <v>10.242685707214328</v>
      </c>
      <c r="BK34" s="10">
        <v>4.2456512063173433</v>
      </c>
      <c r="BL34" s="10">
        <v>0.63211380005514295</v>
      </c>
      <c r="BM34" s="10">
        <v>1.3556931747454217</v>
      </c>
      <c r="BN34" s="10">
        <v>2.0987633723819989</v>
      </c>
      <c r="BO34" s="10">
        <v>2.3769770271402364</v>
      </c>
      <c r="BP34" s="10">
        <v>10.699837345927214</v>
      </c>
      <c r="BQ34" s="10">
        <v>2.8589279223901429</v>
      </c>
      <c r="BS34" s="10">
        <v>7.1023621699409345E-2</v>
      </c>
      <c r="BT34" s="10">
        <v>0.18153436825437208</v>
      </c>
      <c r="BU34" s="10">
        <v>0.15121533592738395</v>
      </c>
      <c r="BV34" s="10">
        <v>0.35637320482745982</v>
      </c>
      <c r="BW34" s="10">
        <v>0.2826465459662908</v>
      </c>
      <c r="BX34" s="10">
        <v>0.60054156659421487</v>
      </c>
      <c r="BY34" s="10">
        <v>10.237271687283695</v>
      </c>
      <c r="BZ34" s="10">
        <v>1.1679992123293417</v>
      </c>
      <c r="CA34" s="10">
        <v>0.19724269139392714</v>
      </c>
      <c r="CB34" s="10">
        <v>8.3300285134720334E-2</v>
      </c>
      <c r="CC34" s="10">
        <v>1.2263239178805758</v>
      </c>
      <c r="CD34" s="10">
        <v>1.0437531288472019</v>
      </c>
      <c r="CE34" s="10">
        <v>5.2913801196341588</v>
      </c>
      <c r="CF34" s="10">
        <v>0.82362366263981035</v>
      </c>
      <c r="CG34" s="10">
        <v>0.10490952466183856</v>
      </c>
      <c r="CH34" s="10">
        <v>0.49421640635593267</v>
      </c>
      <c r="CI34" s="10">
        <v>0.3534180838374108</v>
      </c>
      <c r="CJ34" s="10">
        <v>1.2697630892034835</v>
      </c>
      <c r="CK34" s="10">
        <v>3.5063136526488279</v>
      </c>
      <c r="CL34" s="10">
        <v>0.45354726197920536</v>
      </c>
      <c r="CM34" s="10">
        <v>0.33183415980611386</v>
      </c>
      <c r="CN34" s="23">
        <v>0.39785674164549389</v>
      </c>
      <c r="CP34" s="23">
        <v>15.281232916356874</v>
      </c>
      <c r="CQ34" s="23">
        <v>39.290227372711939</v>
      </c>
      <c r="CR34" s="23">
        <v>74.316727822231584</v>
      </c>
      <c r="CS34" s="23">
        <v>120.20020254466706</v>
      </c>
      <c r="CT34" s="23">
        <v>29.345853326028912</v>
      </c>
      <c r="CU34" s="23">
        <v>55.900829967991491</v>
      </c>
      <c r="CV34" s="23">
        <v>180.34100798263805</v>
      </c>
      <c r="CW34" s="23">
        <v>85.89750323045206</v>
      </c>
      <c r="CX34" s="23">
        <v>78.082848995596322</v>
      </c>
      <c r="CY34" s="23">
        <v>17.506793792732957</v>
      </c>
      <c r="CZ34" s="23">
        <v>80.146864386470867</v>
      </c>
      <c r="DA34" s="23">
        <v>94.703006469686756</v>
      </c>
      <c r="DB34" s="23">
        <v>56.708511225811932</v>
      </c>
      <c r="DC34" s="23">
        <v>16.897737406437006</v>
      </c>
      <c r="DD34" s="23">
        <v>41.017669681999635</v>
      </c>
      <c r="DE34" s="23">
        <v>50.98876059866393</v>
      </c>
      <c r="DF34" s="23">
        <v>33.505290507210908</v>
      </c>
      <c r="DG34" s="23">
        <v>101.07617486753205</v>
      </c>
      <c r="DH34" s="23">
        <v>32.675083054127171</v>
      </c>
      <c r="DI34" s="23">
        <v>74.317917414003134</v>
      </c>
      <c r="DJ34" s="23">
        <v>43.440538409966287</v>
      </c>
      <c r="DK34" s="23">
        <v>47.082741054633026</v>
      </c>
    </row>
    <row r="35" spans="1:115">
      <c r="A35" s="2">
        <v>41061</v>
      </c>
      <c r="B35" s="10">
        <v>10.648944714167468</v>
      </c>
      <c r="C35" s="10">
        <v>29.866804596705951</v>
      </c>
      <c r="D35" s="10">
        <v>53.300356284079292</v>
      </c>
      <c r="E35" s="10">
        <v>115.5596594410118</v>
      </c>
      <c r="F35" s="10">
        <v>24.131828184487546</v>
      </c>
      <c r="G35" s="10">
        <v>41.263414571228012</v>
      </c>
      <c r="H35" s="10">
        <v>35.07014164041891</v>
      </c>
      <c r="I35" s="10">
        <v>33.83966662038074</v>
      </c>
      <c r="J35" s="10">
        <v>68.26132449927492</v>
      </c>
      <c r="K35" s="10">
        <v>11.883345864299978</v>
      </c>
      <c r="L35" s="10">
        <v>54.210348393900055</v>
      </c>
      <c r="M35" s="10">
        <v>77.352537313776878</v>
      </c>
      <c r="N35" s="10">
        <v>48.868132274610936</v>
      </c>
      <c r="O35" s="10">
        <v>7.4119948086175675</v>
      </c>
      <c r="P35" s="10">
        <v>28.810515404804423</v>
      </c>
      <c r="Q35" s="10">
        <v>32.171209845458641</v>
      </c>
      <c r="R35" s="10">
        <v>25.3646243124786</v>
      </c>
      <c r="S35" s="10">
        <v>49.45892764231958</v>
      </c>
      <c r="T35" s="10">
        <v>21.792486163832898</v>
      </c>
      <c r="U35" s="10">
        <v>63.65265176144775</v>
      </c>
      <c r="V35" s="10">
        <v>22.377181766344371</v>
      </c>
      <c r="W35" s="10">
        <v>29.317838548314167</v>
      </c>
      <c r="Y35" s="10">
        <v>4.3342645819942369</v>
      </c>
      <c r="Z35" s="10">
        <v>10.004753566527363</v>
      </c>
      <c r="AA35" s="10">
        <v>23.393953915714224</v>
      </c>
      <c r="AB35" s="10">
        <v>6.3403353746446962</v>
      </c>
      <c r="AC35" s="10">
        <v>4.5851102396646368</v>
      </c>
      <c r="AD35" s="10">
        <v>1.3970598851815339</v>
      </c>
      <c r="AE35" s="10">
        <v>127.29317664897428</v>
      </c>
      <c r="AF35" s="10">
        <v>6.3750502170172654</v>
      </c>
      <c r="AG35" s="10">
        <v>7.9811076338447613</v>
      </c>
      <c r="AH35" s="10">
        <v>6.4926674482396862</v>
      </c>
      <c r="AI35" s="10">
        <v>17.33612433939243</v>
      </c>
      <c r="AJ35" s="10">
        <v>14.865509354114407</v>
      </c>
      <c r="AK35" s="10">
        <v>5.3616483547980902</v>
      </c>
      <c r="AL35" s="10">
        <v>8.0743049640076805</v>
      </c>
      <c r="AM35" s="10">
        <v>2.095002846417652</v>
      </c>
      <c r="AN35" s="10">
        <v>16.212995771635939</v>
      </c>
      <c r="AO35" s="10">
        <v>6.1237999594803219</v>
      </c>
      <c r="AP35" s="10">
        <v>48.782220603583255</v>
      </c>
      <c r="AQ35" s="10">
        <v>4.5717526033162903</v>
      </c>
      <c r="AR35" s="10">
        <v>8.3549308258901203</v>
      </c>
      <c r="AS35" s="10">
        <v>10.852920486911422</v>
      </c>
      <c r="AT35" s="10">
        <v>14.308428649831633</v>
      </c>
      <c r="AV35" s="10">
        <v>0.23849027501635567</v>
      </c>
      <c r="AW35" s="10">
        <v>0.45995749119175822</v>
      </c>
      <c r="AX35" s="10">
        <v>0.2106395236173999</v>
      </c>
      <c r="AY35" s="10">
        <v>0.22584588056757787</v>
      </c>
      <c r="AZ35" s="10">
        <v>7.3222426981799871E-2</v>
      </c>
      <c r="BA35" s="10">
        <v>14.013571052064218</v>
      </c>
      <c r="BB35" s="10">
        <v>7.1614146824846401</v>
      </c>
      <c r="BC35" s="10">
        <v>44.309376476380947</v>
      </c>
      <c r="BD35" s="10">
        <v>0.7645899677596415</v>
      </c>
      <c r="BE35" s="10">
        <v>0.12869503938865878</v>
      </c>
      <c r="BF35" s="10">
        <v>6.1044836020771829</v>
      </c>
      <c r="BG35" s="10">
        <v>2.5935174670864947</v>
      </c>
      <c r="BH35" s="10">
        <v>0.13236947156926418</v>
      </c>
      <c r="BI35" s="10">
        <v>0.96186548318545695</v>
      </c>
      <c r="BJ35" s="10">
        <v>10.401551901675834</v>
      </c>
      <c r="BK35" s="10">
        <v>4.6540936695292068</v>
      </c>
      <c r="BL35" s="10">
        <v>0.63135713866076615</v>
      </c>
      <c r="BM35" s="10">
        <v>1.3134069223977018</v>
      </c>
      <c r="BN35" s="10">
        <v>2.1590103132860308</v>
      </c>
      <c r="BO35" s="10">
        <v>2.4461991746024649</v>
      </c>
      <c r="BP35" s="10">
        <v>10.772928654621067</v>
      </c>
      <c r="BQ35" s="10">
        <v>2.5959931112419907</v>
      </c>
      <c r="BS35" s="10">
        <v>8.8604892805651203E-2</v>
      </c>
      <c r="BT35" s="10">
        <v>0.18513825893546387</v>
      </c>
      <c r="BU35" s="10">
        <v>0.15087462414130104</v>
      </c>
      <c r="BV35" s="10">
        <v>0.35200597768399849</v>
      </c>
      <c r="BW35" s="10">
        <v>0.26896719661211027</v>
      </c>
      <c r="BX35" s="10">
        <v>0.65404641981465872</v>
      </c>
      <c r="BY35" s="10">
        <v>10.33827697554522</v>
      </c>
      <c r="BZ35" s="10">
        <v>1.127366524683417</v>
      </c>
      <c r="CA35" s="10">
        <v>0.20549817024996986</v>
      </c>
      <c r="CB35" s="10">
        <v>8.8016403610502225E-2</v>
      </c>
      <c r="CC35" s="10">
        <v>1.2746815557003135</v>
      </c>
      <c r="CD35" s="10">
        <v>1.1168586178609767</v>
      </c>
      <c r="CE35" s="10">
        <v>5.6897847652622744</v>
      </c>
      <c r="CF35" s="10">
        <v>0.87750118438602209</v>
      </c>
      <c r="CG35" s="10">
        <v>0.10319905867891599</v>
      </c>
      <c r="CH35" s="10">
        <v>0.57018605407810341</v>
      </c>
      <c r="CI35" s="10">
        <v>0.3441664292370834</v>
      </c>
      <c r="CJ35" s="10">
        <v>1.5561952975942024</v>
      </c>
      <c r="CK35" s="10">
        <v>3.7475308058329895</v>
      </c>
      <c r="CL35" s="10">
        <v>0.45491966269064132</v>
      </c>
      <c r="CM35" s="10">
        <v>0.33663845820133709</v>
      </c>
      <c r="CN35" s="23">
        <v>0.34280774334188724</v>
      </c>
      <c r="CP35" s="23">
        <v>15.310304463983712</v>
      </c>
      <c r="CQ35" s="23">
        <v>40.516653913360535</v>
      </c>
      <c r="CR35" s="23">
        <v>77.055824347552218</v>
      </c>
      <c r="CS35" s="23">
        <v>122.47784667390808</v>
      </c>
      <c r="CT35" s="23">
        <v>29.059128047746093</v>
      </c>
      <c r="CU35" s="23">
        <v>57.328091928288423</v>
      </c>
      <c r="CV35" s="23">
        <v>179.86300994742305</v>
      </c>
      <c r="CW35" s="23">
        <v>85.651459838462372</v>
      </c>
      <c r="CX35" s="23">
        <v>77.212520271129293</v>
      </c>
      <c r="CY35" s="23">
        <v>18.592724755538825</v>
      </c>
      <c r="CZ35" s="23">
        <v>78.925637891069982</v>
      </c>
      <c r="DA35" s="23">
        <v>95.928422752838756</v>
      </c>
      <c r="DB35" s="23">
        <v>60.051934866240565</v>
      </c>
      <c r="DC35" s="23">
        <v>17.325666440196727</v>
      </c>
      <c r="DD35" s="23">
        <v>41.410269211576825</v>
      </c>
      <c r="DE35" s="23">
        <v>53.60848534070189</v>
      </c>
      <c r="DF35" s="23">
        <v>32.463947839856772</v>
      </c>
      <c r="DG35" s="23">
        <v>101.11075046589474</v>
      </c>
      <c r="DH35" s="23">
        <v>32.270779886268208</v>
      </c>
      <c r="DI35" s="23">
        <v>74.908701424630976</v>
      </c>
      <c r="DJ35" s="23">
        <v>44.339669366078198</v>
      </c>
      <c r="DK35" s="23">
        <v>46.565068052729679</v>
      </c>
    </row>
    <row r="36" spans="1:115">
      <c r="A36" s="2">
        <v>41153</v>
      </c>
      <c r="B36" s="10">
        <v>11.63618247249568</v>
      </c>
      <c r="C36" s="10">
        <v>30.259451189059831</v>
      </c>
      <c r="D36" s="10">
        <v>53.179947925197681</v>
      </c>
      <c r="E36" s="10">
        <v>118.1179601016045</v>
      </c>
      <c r="F36" s="10">
        <v>23.781177917445426</v>
      </c>
      <c r="G36" s="10">
        <v>42.918414584259665</v>
      </c>
      <c r="H36" s="10">
        <v>33.078777403532051</v>
      </c>
      <c r="I36" s="10">
        <v>33.773859985832061</v>
      </c>
      <c r="J36" s="10">
        <v>68.85782206322304</v>
      </c>
      <c r="K36" s="10">
        <v>12.292431863027282</v>
      </c>
      <c r="L36" s="10">
        <v>53.926352595892546</v>
      </c>
      <c r="M36" s="10">
        <v>79.018482326306909</v>
      </c>
      <c r="N36" s="10">
        <v>48.766290796369312</v>
      </c>
      <c r="O36" s="10">
        <v>7.7590625615329447</v>
      </c>
      <c r="P36" s="10">
        <v>29.805401489776557</v>
      </c>
      <c r="Q36" s="10">
        <v>33.003879308777471</v>
      </c>
      <c r="R36" s="10">
        <v>23.436368974140201</v>
      </c>
      <c r="S36" s="10">
        <v>53.775455425469659</v>
      </c>
      <c r="T36" s="10">
        <v>22.201556599291798</v>
      </c>
      <c r="U36" s="10">
        <v>64.237824366107347</v>
      </c>
      <c r="V36" s="10">
        <v>22.39485432714816</v>
      </c>
      <c r="W36" s="10">
        <v>29.579297171899739</v>
      </c>
      <c r="Y36" s="10">
        <v>3.5803468208449942</v>
      </c>
      <c r="Z36" s="10">
        <v>9.9469318564607718</v>
      </c>
      <c r="AA36" s="10">
        <v>23.390410499975864</v>
      </c>
      <c r="AB36" s="10">
        <v>6.3798564217642308</v>
      </c>
      <c r="AC36" s="10">
        <v>4.6907252403197983</v>
      </c>
      <c r="AD36" s="10">
        <v>1.2776764421266154</v>
      </c>
      <c r="AE36" s="10">
        <v>128.51783164567757</v>
      </c>
      <c r="AF36" s="10">
        <v>6.21552750102183</v>
      </c>
      <c r="AG36" s="10">
        <v>7.6930701943849042</v>
      </c>
      <c r="AH36" s="10">
        <v>6.3927139130938944</v>
      </c>
      <c r="AI36" s="10">
        <v>16.724614088730998</v>
      </c>
      <c r="AJ36" s="10">
        <v>14.47508418662153</v>
      </c>
      <c r="AK36" s="10">
        <v>4.9624680114060382</v>
      </c>
      <c r="AL36" s="10">
        <v>7.8526093991031836</v>
      </c>
      <c r="AM36" s="10">
        <v>1.9980571321452629</v>
      </c>
      <c r="AN36" s="10">
        <v>16.502544475520729</v>
      </c>
      <c r="AO36" s="10">
        <v>5.9440430168120271</v>
      </c>
      <c r="AP36" s="10">
        <v>49.318976693061884</v>
      </c>
      <c r="AQ36" s="10">
        <v>5.1001415942796946</v>
      </c>
      <c r="AR36" s="10">
        <v>8.4699907597409503</v>
      </c>
      <c r="AS36" s="10">
        <v>10.645860496162747</v>
      </c>
      <c r="AT36" s="10">
        <v>14.232232953094691</v>
      </c>
      <c r="AV36" s="10">
        <v>0.19595739434221079</v>
      </c>
      <c r="AW36" s="10">
        <v>0.4995478000694541</v>
      </c>
      <c r="AX36" s="10">
        <v>0.21073519968408133</v>
      </c>
      <c r="AY36" s="10">
        <v>0.22188146992032004</v>
      </c>
      <c r="AZ36" s="10">
        <v>7.8709683104947401E-2</v>
      </c>
      <c r="BA36" s="10">
        <v>13.55073686616468</v>
      </c>
      <c r="BB36" s="10">
        <v>7.2518342094912676</v>
      </c>
      <c r="BC36" s="10">
        <v>40.99872073547629</v>
      </c>
      <c r="BD36" s="10">
        <v>0.74473391520843679</v>
      </c>
      <c r="BE36" s="10">
        <v>0.12963143167419849</v>
      </c>
      <c r="BF36" s="10">
        <v>5.8986861616023631</v>
      </c>
      <c r="BG36" s="10">
        <v>2.5660370655920581</v>
      </c>
      <c r="BH36" s="10">
        <v>0.10847917073392106</v>
      </c>
      <c r="BI36" s="10">
        <v>1.0257661664104469</v>
      </c>
      <c r="BJ36" s="10">
        <v>9.72874200366034</v>
      </c>
      <c r="BK36" s="10">
        <v>4.8064601307285679</v>
      </c>
      <c r="BL36" s="10">
        <v>0.64455676734039924</v>
      </c>
      <c r="BM36" s="10">
        <v>1.3145660265994006</v>
      </c>
      <c r="BN36" s="10">
        <v>2.2626671309305442</v>
      </c>
      <c r="BO36" s="10">
        <v>2.4722004106605193</v>
      </c>
      <c r="BP36" s="10">
        <v>10.455331240195031</v>
      </c>
      <c r="BQ36" s="10">
        <v>2.6085322991979307</v>
      </c>
      <c r="BS36" s="10">
        <v>8.5027219784174629E-2</v>
      </c>
      <c r="BT36" s="10">
        <v>0.18549563150722637</v>
      </c>
      <c r="BU36" s="10">
        <v>0.14174998549287127</v>
      </c>
      <c r="BV36" s="10">
        <v>0.35078965305565574</v>
      </c>
      <c r="BW36" s="10">
        <v>0.26519857080600429</v>
      </c>
      <c r="BX36" s="10">
        <v>0.63542522652109312</v>
      </c>
      <c r="BY36" s="10">
        <v>10.768976529641105</v>
      </c>
      <c r="BZ36" s="10">
        <v>1.0179279867198403</v>
      </c>
      <c r="CA36" s="10">
        <v>0.19457339714216759</v>
      </c>
      <c r="CB36" s="10">
        <v>0.10870329556435182</v>
      </c>
      <c r="CC36" s="10">
        <v>1.2497162338945067</v>
      </c>
      <c r="CD36" s="10">
        <v>1.1126839356219427</v>
      </c>
      <c r="CE36" s="10">
        <v>5.9155152132166302</v>
      </c>
      <c r="CF36" s="10">
        <v>0.97575609529623386</v>
      </c>
      <c r="CG36" s="10">
        <v>9.9049235415147763E-2</v>
      </c>
      <c r="CH36" s="10">
        <v>0.63784023258644051</v>
      </c>
      <c r="CI36" s="10">
        <v>0.33938917479459241</v>
      </c>
      <c r="CJ36" s="10">
        <v>1.738735877414094</v>
      </c>
      <c r="CK36" s="10">
        <v>3.4900752738223817</v>
      </c>
      <c r="CL36" s="10">
        <v>0.44528212722578298</v>
      </c>
      <c r="CM36" s="10">
        <v>0.32907601938175723</v>
      </c>
      <c r="CN36" s="23">
        <v>0.35516391076102671</v>
      </c>
      <c r="CP36" s="23">
        <v>15.497513907467059</v>
      </c>
      <c r="CQ36" s="23">
        <v>40.891426477097284</v>
      </c>
      <c r="CR36" s="23">
        <v>76.922843610350498</v>
      </c>
      <c r="CS36" s="23">
        <v>125.0704876463447</v>
      </c>
      <c r="CT36" s="23">
        <v>28.815811411676176</v>
      </c>
      <c r="CU36" s="23">
        <v>58.382253119072054</v>
      </c>
      <c r="CV36" s="23">
        <v>179.617419788342</v>
      </c>
      <c r="CW36" s="23">
        <v>82.006036209050023</v>
      </c>
      <c r="CX36" s="23">
        <v>77.490199569958548</v>
      </c>
      <c r="CY36" s="23">
        <v>18.923480503359727</v>
      </c>
      <c r="CZ36" s="23">
        <v>77.799369080120414</v>
      </c>
      <c r="DA36" s="23">
        <v>97.17228751414244</v>
      </c>
      <c r="DB36" s="23">
        <v>59.752753191725901</v>
      </c>
      <c r="DC36" s="23">
        <v>17.613194222342809</v>
      </c>
      <c r="DD36" s="23">
        <v>41.631249860997308</v>
      </c>
      <c r="DE36" s="23">
        <v>54.950724147613208</v>
      </c>
      <c r="DF36" s="23">
        <v>30.36435793308722</v>
      </c>
      <c r="DG36" s="23">
        <v>106.14773402254504</v>
      </c>
      <c r="DH36" s="23">
        <v>33.054440598324419</v>
      </c>
      <c r="DI36" s="23">
        <v>75.625297663734599</v>
      </c>
      <c r="DJ36" s="23">
        <v>43.825122082887695</v>
      </c>
      <c r="DK36" s="23">
        <v>46.775226334953388</v>
      </c>
    </row>
    <row r="37" spans="1:115">
      <c r="A37" s="2">
        <v>41244</v>
      </c>
      <c r="B37" s="10">
        <v>12.561788745604037</v>
      </c>
      <c r="C37" s="10">
        <v>31.233270755155573</v>
      </c>
      <c r="D37" s="10">
        <v>55.232726501009104</v>
      </c>
      <c r="E37" s="10">
        <v>120.2342520103486</v>
      </c>
      <c r="F37" s="10">
        <v>23.633962469356501</v>
      </c>
      <c r="G37" s="10">
        <v>44.161202555467838</v>
      </c>
      <c r="H37" s="10">
        <v>27.969110922394918</v>
      </c>
      <c r="I37" s="10">
        <v>34.067176179638452</v>
      </c>
      <c r="J37" s="10">
        <v>68.98417547574644</v>
      </c>
      <c r="K37" s="10">
        <v>13.481196443910113</v>
      </c>
      <c r="L37" s="10">
        <v>53.503653436226337</v>
      </c>
      <c r="M37" s="10">
        <v>78.558853994463149</v>
      </c>
      <c r="N37" s="10">
        <v>49.434973527582933</v>
      </c>
      <c r="O37" s="10">
        <v>7.3192832529202665</v>
      </c>
      <c r="P37" s="10">
        <v>30.503481928101401</v>
      </c>
      <c r="Q37" s="10">
        <v>33.251812393984679</v>
      </c>
      <c r="R37" s="10">
        <v>23.562831718427812</v>
      </c>
      <c r="S37" s="10">
        <v>55.379706856604358</v>
      </c>
      <c r="T37" s="10">
        <v>22.161416686074453</v>
      </c>
      <c r="U37" s="10">
        <v>62.606576765257849</v>
      </c>
      <c r="V37" s="10">
        <v>22.912964163811882</v>
      </c>
      <c r="W37" s="10">
        <v>29.908311331138091</v>
      </c>
      <c r="Y37" s="10">
        <v>3.2082194823661645</v>
      </c>
      <c r="Z37" s="10">
        <v>10.093566996937325</v>
      </c>
      <c r="AA37" s="10">
        <v>24.707195475835476</v>
      </c>
      <c r="AB37" s="10">
        <v>6.5126475413846405</v>
      </c>
      <c r="AC37" s="10">
        <v>5.0425105157897558</v>
      </c>
      <c r="AD37" s="10">
        <v>1.223695663726343</v>
      </c>
      <c r="AE37" s="10">
        <v>130.66693820769279</v>
      </c>
      <c r="AF37" s="10">
        <v>6.6297405210057807</v>
      </c>
      <c r="AG37" s="10">
        <v>7.8492408761014385</v>
      </c>
      <c r="AH37" s="10">
        <v>6.4352934643465467</v>
      </c>
      <c r="AI37" s="10">
        <v>17.28425396100851</v>
      </c>
      <c r="AJ37" s="10">
        <v>13.595632245417303</v>
      </c>
      <c r="AK37" s="10">
        <v>4.8048106311843961</v>
      </c>
      <c r="AL37" s="10">
        <v>7.9921106862687052</v>
      </c>
      <c r="AM37" s="10">
        <v>2.0288967775582551</v>
      </c>
      <c r="AN37" s="10">
        <v>17.046530506239694</v>
      </c>
      <c r="AO37" s="10">
        <v>5.6112370368684523</v>
      </c>
      <c r="AP37" s="10">
        <v>50.492618214437563</v>
      </c>
      <c r="AQ37" s="10">
        <v>5.3251910853037439</v>
      </c>
      <c r="AR37" s="10">
        <v>8.5095165218290312</v>
      </c>
      <c r="AS37" s="10">
        <v>10.840148388631277</v>
      </c>
      <c r="AT37" s="10">
        <v>14.187650197584341</v>
      </c>
      <c r="AV37" s="10">
        <v>0.17234940829528095</v>
      </c>
      <c r="AW37" s="10">
        <v>0.61576984580682792</v>
      </c>
      <c r="AX37" s="10">
        <v>0.22403510763872792</v>
      </c>
      <c r="AY37" s="10">
        <v>0.21298959906399945</v>
      </c>
      <c r="AZ37" s="10">
        <v>8.0810764917269323E-2</v>
      </c>
      <c r="BA37" s="10">
        <v>14.108363655238817</v>
      </c>
      <c r="BB37" s="10">
        <v>7.4350441828957274</v>
      </c>
      <c r="BC37" s="10">
        <v>41.921043822331896</v>
      </c>
      <c r="BD37" s="10">
        <v>0.76246873592509234</v>
      </c>
      <c r="BE37" s="10">
        <v>0.13139047289926301</v>
      </c>
      <c r="BF37" s="10">
        <v>5.4976652214405606</v>
      </c>
      <c r="BG37" s="10">
        <v>2.2472330941188603</v>
      </c>
      <c r="BH37" s="10">
        <v>9.8435931308055072E-2</v>
      </c>
      <c r="BI37" s="10">
        <v>1.0129021092285599</v>
      </c>
      <c r="BJ37" s="10">
        <v>9.7695719830591692</v>
      </c>
      <c r="BK37" s="10">
        <v>4.7001394690110603</v>
      </c>
      <c r="BL37" s="10">
        <v>0.56683454093199392</v>
      </c>
      <c r="BM37" s="10">
        <v>1.2975491839174427</v>
      </c>
      <c r="BN37" s="10">
        <v>2.2615689897793372</v>
      </c>
      <c r="BO37" s="10">
        <v>2.3572103129760165</v>
      </c>
      <c r="BP37" s="10">
        <v>10.346962191805225</v>
      </c>
      <c r="BQ37" s="10">
        <v>2.6769942910752649</v>
      </c>
      <c r="BS37" s="10">
        <v>7.9471362156906811E-2</v>
      </c>
      <c r="BT37" s="10">
        <v>0.21129000031907941</v>
      </c>
      <c r="BU37" s="10">
        <v>0.10009218701606581</v>
      </c>
      <c r="BV37" s="10">
        <v>0.34544053293764437</v>
      </c>
      <c r="BW37" s="10">
        <v>0.2689229157429367</v>
      </c>
      <c r="BX37" s="10">
        <v>0.52590703896009749</v>
      </c>
      <c r="BY37" s="10">
        <v>10.963690657436668</v>
      </c>
      <c r="BZ37" s="10">
        <v>0.98196527530023303</v>
      </c>
      <c r="CA37" s="10">
        <v>0.23192104989682538</v>
      </c>
      <c r="CB37" s="10">
        <v>0.12213430539698453</v>
      </c>
      <c r="CC37" s="10">
        <v>1.1752442571360247</v>
      </c>
      <c r="CD37" s="10">
        <v>1.0413043406291655</v>
      </c>
      <c r="CE37" s="10">
        <v>5.2291719888973391</v>
      </c>
      <c r="CF37" s="10">
        <v>1.0944770901282954</v>
      </c>
      <c r="CG37" s="10">
        <v>0.10766882864182747</v>
      </c>
      <c r="CH37" s="10">
        <v>0.590637132699114</v>
      </c>
      <c r="CI37" s="10">
        <v>0.33513192962190397</v>
      </c>
      <c r="CJ37" s="10">
        <v>2.036258014297506</v>
      </c>
      <c r="CK37" s="10">
        <v>3.308209467474537</v>
      </c>
      <c r="CL37" s="10">
        <v>0.40944561898435916</v>
      </c>
      <c r="CM37" s="10">
        <v>0.32333732391500902</v>
      </c>
      <c r="CN37" s="23">
        <v>0.35151762290054211</v>
      </c>
      <c r="CP37" s="23">
        <v>16.021828998422389</v>
      </c>
      <c r="CQ37" s="23">
        <v>42.153897598218805</v>
      </c>
      <c r="CR37" s="23">
        <v>80.264049271499374</v>
      </c>
      <c r="CS37" s="23">
        <v>127.30532968373488</v>
      </c>
      <c r="CT37" s="23">
        <v>29.026206665806463</v>
      </c>
      <c r="CU37" s="23">
        <v>60.019168913393095</v>
      </c>
      <c r="CV37" s="23">
        <v>177.03478397042011</v>
      </c>
      <c r="CW37" s="23">
        <v>83.59992579827636</v>
      </c>
      <c r="CX37" s="23">
        <v>77.827806137669796</v>
      </c>
      <c r="CY37" s="23">
        <v>20.170014686552907</v>
      </c>
      <c r="CZ37" s="23">
        <v>77.460816875811432</v>
      </c>
      <c r="DA37" s="23">
        <v>95.443023674628478</v>
      </c>
      <c r="DB37" s="23">
        <v>59.567392078972723</v>
      </c>
      <c r="DC37" s="23">
        <v>17.418773138545827</v>
      </c>
      <c r="DD37" s="23">
        <v>42.409619517360653</v>
      </c>
      <c r="DE37" s="23">
        <v>55.589119501934547</v>
      </c>
      <c r="DF37" s="23">
        <v>30.076035225850163</v>
      </c>
      <c r="DG37" s="23">
        <v>109.20613226925687</v>
      </c>
      <c r="DH37" s="23">
        <v>33.056386228632071</v>
      </c>
      <c r="DI37" s="23">
        <v>73.882749219047255</v>
      </c>
      <c r="DJ37" s="23">
        <v>44.423412068163394</v>
      </c>
      <c r="DK37" s="23">
        <v>47.124473442698239</v>
      </c>
    </row>
    <row r="38" spans="1:115">
      <c r="A38" s="2">
        <v>41334</v>
      </c>
      <c r="B38" s="10">
        <v>12.45585632311054</v>
      </c>
      <c r="C38" s="10">
        <v>31.191686371708862</v>
      </c>
      <c r="D38" s="10">
        <v>54.335742494797664</v>
      </c>
      <c r="E38" s="10">
        <v>125.25963367301193</v>
      </c>
      <c r="F38" s="10">
        <v>23.637860836366876</v>
      </c>
      <c r="G38" s="10">
        <v>44.389204501234204</v>
      </c>
      <c r="H38" s="10">
        <v>26.691417706531983</v>
      </c>
      <c r="I38" s="10">
        <v>33.448168138974289</v>
      </c>
      <c r="J38" s="10">
        <v>66.735021807270499</v>
      </c>
      <c r="K38" s="10">
        <v>13.34143107248865</v>
      </c>
      <c r="L38" s="10">
        <v>53.388711771372137</v>
      </c>
      <c r="M38" s="10">
        <v>82.449696889401253</v>
      </c>
      <c r="N38" s="10">
        <v>49.905217297375472</v>
      </c>
      <c r="O38" s="10">
        <v>7.6212471888456914</v>
      </c>
      <c r="P38" s="10">
        <v>30.215341935571317</v>
      </c>
      <c r="Q38" s="10">
        <v>33.816340070752261</v>
      </c>
      <c r="R38" s="10">
        <v>24.782795137205675</v>
      </c>
      <c r="S38" s="10">
        <v>57.65153073651809</v>
      </c>
      <c r="T38" s="10">
        <v>21.633651286983891</v>
      </c>
      <c r="U38" s="10">
        <v>62.087660278882268</v>
      </c>
      <c r="V38" s="10">
        <v>22.800951951767896</v>
      </c>
      <c r="W38" s="10">
        <v>29.534472230557217</v>
      </c>
      <c r="Y38" s="10">
        <v>3.0242192010260291</v>
      </c>
      <c r="Z38" s="10">
        <v>10.044722358507569</v>
      </c>
      <c r="AA38" s="10">
        <v>24.949983634152488</v>
      </c>
      <c r="AB38" s="10">
        <v>6.9294458056408255</v>
      </c>
      <c r="AC38" s="10">
        <v>5.5014089366224397</v>
      </c>
      <c r="AD38" s="10">
        <v>1.2695560139981816</v>
      </c>
      <c r="AE38" s="10">
        <v>138.64113793931836</v>
      </c>
      <c r="AF38" s="10">
        <v>7.6581463339720051</v>
      </c>
      <c r="AG38" s="10">
        <v>7.7453814605361995</v>
      </c>
      <c r="AH38" s="10">
        <v>6.4682310495357136</v>
      </c>
      <c r="AI38" s="10">
        <v>16.050693647453382</v>
      </c>
      <c r="AJ38" s="10">
        <v>14.763429022763995</v>
      </c>
      <c r="AK38" s="10">
        <v>4.9819782302703102</v>
      </c>
      <c r="AL38" s="10">
        <v>8.1425554372265516</v>
      </c>
      <c r="AM38" s="10">
        <v>2.1499863166126851</v>
      </c>
      <c r="AN38" s="10">
        <v>18.038228696326428</v>
      </c>
      <c r="AO38" s="10">
        <v>5.7798927402365434</v>
      </c>
      <c r="AP38" s="10">
        <v>52.861234579116143</v>
      </c>
      <c r="AQ38" s="10">
        <v>5.9633732469454959</v>
      </c>
      <c r="AR38" s="10">
        <v>8.6135444479404537</v>
      </c>
      <c r="AS38" s="10">
        <v>11.402797808775095</v>
      </c>
      <c r="AT38" s="10">
        <v>14.956840429988381</v>
      </c>
      <c r="AV38" s="10">
        <v>0.15585161556222504</v>
      </c>
      <c r="AW38" s="10">
        <v>0.60780817928331332</v>
      </c>
      <c r="AX38" s="10">
        <v>0.21578778814486688</v>
      </c>
      <c r="AY38" s="10">
        <v>0.22838430545861688</v>
      </c>
      <c r="AZ38" s="10">
        <v>7.8357865170132893E-2</v>
      </c>
      <c r="BA38" s="10">
        <v>14.643770197062675</v>
      </c>
      <c r="BB38" s="10">
        <v>8.2649386950223125</v>
      </c>
      <c r="BC38" s="10">
        <v>44.287670640511472</v>
      </c>
      <c r="BD38" s="10">
        <v>0.71676200259024736</v>
      </c>
      <c r="BE38" s="10">
        <v>0.12658308477752414</v>
      </c>
      <c r="BF38" s="10">
        <v>5.0347842098286897</v>
      </c>
      <c r="BG38" s="10">
        <v>2.3888556981203428</v>
      </c>
      <c r="BH38" s="10">
        <v>9.3878556519545187E-2</v>
      </c>
      <c r="BI38" s="10">
        <v>0.96802733299307397</v>
      </c>
      <c r="BJ38" s="10">
        <v>10.208629439662573</v>
      </c>
      <c r="BK38" s="10">
        <v>4.9479583633132203</v>
      </c>
      <c r="BL38" s="10">
        <v>0.54685686436367176</v>
      </c>
      <c r="BM38" s="10">
        <v>1.4128643330720971</v>
      </c>
      <c r="BN38" s="10">
        <v>2.3014245453216953</v>
      </c>
      <c r="BO38" s="10">
        <v>2.2667136739592877</v>
      </c>
      <c r="BP38" s="10">
        <v>10.677069098091858</v>
      </c>
      <c r="BQ38" s="10">
        <v>2.5876111999386699</v>
      </c>
      <c r="BS38" s="10">
        <v>7.7169152409113706E-2</v>
      </c>
      <c r="BT38" s="10">
        <v>0.21712837076681402</v>
      </c>
      <c r="BU38" s="10">
        <v>9.8417833503708696E-2</v>
      </c>
      <c r="BV38" s="10">
        <v>0.35125616849926267</v>
      </c>
      <c r="BW38" s="10">
        <v>0.344973210072411</v>
      </c>
      <c r="BX38" s="10">
        <v>0.5198660807421458</v>
      </c>
      <c r="BY38" s="10">
        <v>11.341401538792081</v>
      </c>
      <c r="BZ38" s="10">
        <v>0.98533176583558912</v>
      </c>
      <c r="CA38" s="10">
        <v>0.22682100154377405</v>
      </c>
      <c r="CB38" s="10">
        <v>0.11624811810654165</v>
      </c>
      <c r="CC38" s="10">
        <v>1.1083827373370596</v>
      </c>
      <c r="CD38" s="10">
        <v>1.0968157194663921</v>
      </c>
      <c r="CE38" s="10">
        <v>4.8009878598381031</v>
      </c>
      <c r="CF38" s="10">
        <v>1.1269956464522315</v>
      </c>
      <c r="CG38" s="10">
        <v>0.10742309142125173</v>
      </c>
      <c r="CH38" s="10">
        <v>0.60918757302426396</v>
      </c>
      <c r="CI38" s="10">
        <v>0.3360832611290383</v>
      </c>
      <c r="CJ38" s="10">
        <v>2.163844163015856</v>
      </c>
      <c r="CK38" s="10">
        <v>3.7371424805257591</v>
      </c>
      <c r="CL38" s="10">
        <v>0.2914838286442194</v>
      </c>
      <c r="CM38" s="10">
        <v>0.33286824887841071</v>
      </c>
      <c r="CN38" s="23">
        <v>0.36047306551329594</v>
      </c>
      <c r="CP38" s="23">
        <v>15.713096292107908</v>
      </c>
      <c r="CQ38" s="23">
        <v>42.061345280266558</v>
      </c>
      <c r="CR38" s="23">
        <v>79.599931750598728</v>
      </c>
      <c r="CS38" s="23">
        <v>132.76871995261064</v>
      </c>
      <c r="CT38" s="23">
        <v>29.56260084823186</v>
      </c>
      <c r="CU38" s="23">
        <v>60.822396793037207</v>
      </c>
      <c r="CV38" s="23">
        <v>184.93889587966473</v>
      </c>
      <c r="CW38" s="23">
        <v>86.379316879293356</v>
      </c>
      <c r="CX38" s="23">
        <v>75.42398627194072</v>
      </c>
      <c r="CY38" s="23">
        <v>20.052493324908429</v>
      </c>
      <c r="CZ38" s="23">
        <v>75.582572365991268</v>
      </c>
      <c r="DA38" s="23">
        <v>100.69879732975198</v>
      </c>
      <c r="DB38" s="23">
        <v>59.782061944003431</v>
      </c>
      <c r="DC38" s="23">
        <v>17.858825605517548</v>
      </c>
      <c r="DD38" s="23">
        <v>42.681380783267826</v>
      </c>
      <c r="DE38" s="23">
        <v>57.411714703416173</v>
      </c>
      <c r="DF38" s="23">
        <v>31.445628002934928</v>
      </c>
      <c r="DG38" s="23">
        <v>114.08947381172219</v>
      </c>
      <c r="DH38" s="23">
        <v>33.635591559776842</v>
      </c>
      <c r="DI38" s="23">
        <v>73.259402229426229</v>
      </c>
      <c r="DJ38" s="23">
        <v>45.213687107513259</v>
      </c>
      <c r="DK38" s="23">
        <v>47.439396925997563</v>
      </c>
    </row>
    <row r="39" spans="1:115">
      <c r="A39" s="2">
        <v>41426</v>
      </c>
      <c r="B39" s="10">
        <v>12.47382080224342</v>
      </c>
      <c r="C39" s="10">
        <v>31.939015314771982</v>
      </c>
      <c r="D39" s="10">
        <v>55.025598030686339</v>
      </c>
      <c r="E39" s="10">
        <v>127.06709050787599</v>
      </c>
      <c r="F39" s="10">
        <v>23.907420174149511</v>
      </c>
      <c r="G39" s="10">
        <v>44.268688541585384</v>
      </c>
      <c r="H39" s="10">
        <v>28.149372909350031</v>
      </c>
      <c r="I39" s="10">
        <v>33.212745608725271</v>
      </c>
      <c r="J39" s="10">
        <v>64.727219510989698</v>
      </c>
      <c r="K39" s="10">
        <v>14.112397365872445</v>
      </c>
      <c r="L39" s="10">
        <v>52.373183458441424</v>
      </c>
      <c r="M39" s="10">
        <v>81.481787024919782</v>
      </c>
      <c r="N39" s="10">
        <v>50.635044259933267</v>
      </c>
      <c r="O39" s="10">
        <v>7.573202525153679</v>
      </c>
      <c r="P39" s="10">
        <v>30.558125582598429</v>
      </c>
      <c r="Q39" s="10">
        <v>34.406341039486854</v>
      </c>
      <c r="R39" s="10">
        <v>26.397570948899041</v>
      </c>
      <c r="S39" s="10">
        <v>58.63449640408129</v>
      </c>
      <c r="T39" s="10">
        <v>21.495579421715746</v>
      </c>
      <c r="U39" s="10">
        <v>62.918900237619418</v>
      </c>
      <c r="V39" s="10">
        <v>24.065177414470917</v>
      </c>
      <c r="W39" s="10">
        <v>29.718121678045282</v>
      </c>
      <c r="Y39" s="10">
        <v>3.0258432662105399</v>
      </c>
      <c r="Z39" s="10">
        <v>11.349705277080986</v>
      </c>
      <c r="AA39" s="10">
        <v>26.933204310899942</v>
      </c>
      <c r="AB39" s="10">
        <v>7.1598266773099253</v>
      </c>
      <c r="AC39" s="10">
        <v>6.2694328197335372</v>
      </c>
      <c r="AD39" s="10">
        <v>1.261864244117664</v>
      </c>
      <c r="AE39" s="10">
        <v>148.34061230650934</v>
      </c>
      <c r="AF39" s="10">
        <v>7.9212459658248973</v>
      </c>
      <c r="AG39" s="10">
        <v>7.9656717115817992</v>
      </c>
      <c r="AH39" s="10">
        <v>6.8683801928524186</v>
      </c>
      <c r="AI39" s="10">
        <v>15.710792550400861</v>
      </c>
      <c r="AJ39" s="10">
        <v>15.094899593273102</v>
      </c>
      <c r="AK39" s="10">
        <v>5.5018707954795083</v>
      </c>
      <c r="AL39" s="10">
        <v>8.6044432777494642</v>
      </c>
      <c r="AM39" s="10">
        <v>2.3482621173544045</v>
      </c>
      <c r="AN39" s="10">
        <v>20.095953890828085</v>
      </c>
      <c r="AO39" s="10">
        <v>6.2818981116585988</v>
      </c>
      <c r="AP39" s="10">
        <v>54.217295138487955</v>
      </c>
      <c r="AQ39" s="10">
        <v>6.4710737176658988</v>
      </c>
      <c r="AR39" s="10">
        <v>8.9024243730099606</v>
      </c>
      <c r="AS39" s="10">
        <v>12.80567894259865</v>
      </c>
      <c r="AT39" s="10">
        <v>15.281994730866455</v>
      </c>
      <c r="AV39" s="10">
        <v>0.13965063527523083</v>
      </c>
      <c r="AW39" s="10">
        <v>0.67021096865243557</v>
      </c>
      <c r="AX39" s="10">
        <v>0.21366040573692194</v>
      </c>
      <c r="AY39" s="10">
        <v>0.25661953816179306</v>
      </c>
      <c r="AZ39" s="10">
        <v>7.9536997577317636E-2</v>
      </c>
      <c r="BA39" s="10">
        <v>15.98867702884576</v>
      </c>
      <c r="BB39" s="10">
        <v>10.781356218583728</v>
      </c>
      <c r="BC39" s="10">
        <v>42.253511936567421</v>
      </c>
      <c r="BD39" s="10">
        <v>0.69781073428232587</v>
      </c>
      <c r="BE39" s="10">
        <v>0.13288217201210781</v>
      </c>
      <c r="BF39" s="10">
        <v>5.3173376412106972</v>
      </c>
      <c r="BG39" s="10">
        <v>2.447802421905096</v>
      </c>
      <c r="BH39" s="10">
        <v>0.10943922379747864</v>
      </c>
      <c r="BI39" s="10">
        <v>1.0273672875785214</v>
      </c>
      <c r="BJ39" s="10">
        <v>10.713408944440905</v>
      </c>
      <c r="BK39" s="10">
        <v>5.4478686643449219</v>
      </c>
      <c r="BL39" s="10">
        <v>0.51966014902228197</v>
      </c>
      <c r="BM39" s="10">
        <v>1.5046243299494366</v>
      </c>
      <c r="BN39" s="10">
        <v>2.3275295665213389</v>
      </c>
      <c r="BO39" s="10">
        <v>2.250551154846963</v>
      </c>
      <c r="BP39" s="10">
        <v>11.787410857622641</v>
      </c>
      <c r="BQ39" s="10">
        <v>2.5101620476201489</v>
      </c>
      <c r="BS39" s="10">
        <v>6.8913410891758481E-2</v>
      </c>
      <c r="BT39" s="10">
        <v>0.24229168627585729</v>
      </c>
      <c r="BU39" s="10">
        <v>0.16806416437710534</v>
      </c>
      <c r="BV39" s="10">
        <v>0.36227755806969686</v>
      </c>
      <c r="BW39" s="10">
        <v>0.34176955894721767</v>
      </c>
      <c r="BX39" s="10">
        <v>0.50571984266996139</v>
      </c>
      <c r="BY39" s="10">
        <v>11.503600877489969</v>
      </c>
      <c r="BZ39" s="10">
        <v>0.89607020144656246</v>
      </c>
      <c r="CA39" s="10">
        <v>0.289755359334259</v>
      </c>
      <c r="CB39" s="10">
        <v>0.12585369723029263</v>
      </c>
      <c r="CC39" s="10">
        <v>1.1229740155992136</v>
      </c>
      <c r="CD39" s="10">
        <v>1.0464033719510111</v>
      </c>
      <c r="CE39" s="10">
        <v>4.5755025574669457</v>
      </c>
      <c r="CF39" s="10">
        <v>1.2043656888970982</v>
      </c>
      <c r="CG39" s="10">
        <v>0.10800869337037788</v>
      </c>
      <c r="CH39" s="10">
        <v>0.6101880694344235</v>
      </c>
      <c r="CI39" s="10">
        <v>0.3337706965092343</v>
      </c>
      <c r="CJ39" s="10">
        <v>2.1553969719903421</v>
      </c>
      <c r="CK39" s="10">
        <v>3.9647301153618453</v>
      </c>
      <c r="CL39" s="10">
        <v>0.30339708139893462</v>
      </c>
      <c r="CM39" s="10">
        <v>0.36667169961887858</v>
      </c>
      <c r="CN39" s="23">
        <v>0.34910221943493269</v>
      </c>
      <c r="CP39" s="23">
        <v>15.708228114620949</v>
      </c>
      <c r="CQ39" s="23">
        <v>44.201223246781261</v>
      </c>
      <c r="CR39" s="23">
        <v>82.340526911700309</v>
      </c>
      <c r="CS39" s="23">
        <v>134.8458142814174</v>
      </c>
      <c r="CT39" s="23">
        <v>30.598159550407583</v>
      </c>
      <c r="CU39" s="23">
        <v>62.02494965721877</v>
      </c>
      <c r="CV39" s="23">
        <v>198.77494231193307</v>
      </c>
      <c r="CW39" s="23">
        <v>84.283573712564149</v>
      </c>
      <c r="CX39" s="23">
        <v>73.680457316188082</v>
      </c>
      <c r="CY39" s="23">
        <v>21.239513427967264</v>
      </c>
      <c r="CZ39" s="23">
        <v>74.524287665652196</v>
      </c>
      <c r="DA39" s="23">
        <v>100.07089241204899</v>
      </c>
      <c r="DB39" s="23">
        <v>60.821856836677199</v>
      </c>
      <c r="DC39" s="23">
        <v>18.409378779378763</v>
      </c>
      <c r="DD39" s="23">
        <v>43.727805337764117</v>
      </c>
      <c r="DE39" s="23">
        <v>60.560351664094284</v>
      </c>
      <c r="DF39" s="23">
        <v>33.532899906089156</v>
      </c>
      <c r="DG39" s="23">
        <v>116.51181284450902</v>
      </c>
      <c r="DH39" s="23">
        <v>34.258912821264829</v>
      </c>
      <c r="DI39" s="23">
        <v>74.375272846875276</v>
      </c>
      <c r="DJ39" s="23">
        <v>49.024938914311086</v>
      </c>
      <c r="DK39" s="23">
        <v>47.859380675966818</v>
      </c>
    </row>
    <row r="40" spans="1:115">
      <c r="A40" s="2">
        <v>41518</v>
      </c>
      <c r="B40" s="10">
        <v>12.92207091786806</v>
      </c>
      <c r="C40" s="10">
        <v>31.551051789382562</v>
      </c>
      <c r="D40" s="10">
        <v>55.55686345933718</v>
      </c>
      <c r="E40" s="10">
        <v>129.05003142640996</v>
      </c>
      <c r="F40" s="10">
        <v>23.951646589033313</v>
      </c>
      <c r="G40" s="10">
        <v>44.190955901271174</v>
      </c>
      <c r="H40" s="10">
        <v>25.699240051959148</v>
      </c>
      <c r="I40" s="10">
        <v>37.199658752829571</v>
      </c>
      <c r="J40" s="10">
        <v>62.600198110251824</v>
      </c>
      <c r="K40" s="10">
        <v>14.780867694372803</v>
      </c>
      <c r="L40" s="10">
        <v>52.501358294499695</v>
      </c>
      <c r="M40" s="10">
        <v>82.222259579638006</v>
      </c>
      <c r="N40" s="10">
        <v>49.625543076180207</v>
      </c>
      <c r="O40" s="10">
        <v>7.7336845950310646</v>
      </c>
      <c r="P40" s="10">
        <v>31.036422045969463</v>
      </c>
      <c r="Q40" s="10">
        <v>36.174217428047918</v>
      </c>
      <c r="R40" s="10">
        <v>27.215699460635747</v>
      </c>
      <c r="S40" s="10">
        <v>59.756942413379278</v>
      </c>
      <c r="T40" s="10">
        <v>22.061367996131736</v>
      </c>
      <c r="U40" s="10">
        <v>62.023087877372888</v>
      </c>
      <c r="V40" s="10">
        <v>24.357914715569951</v>
      </c>
      <c r="W40" s="10">
        <v>30.75267795269211</v>
      </c>
      <c r="Y40" s="10">
        <v>2.8111703604372824</v>
      </c>
      <c r="Z40" s="10">
        <v>11.171942401222733</v>
      </c>
      <c r="AA40" s="10">
        <v>27.655587898108205</v>
      </c>
      <c r="AB40" s="10">
        <v>7.2737611224328909</v>
      </c>
      <c r="AC40" s="10">
        <v>6.7802506101342104</v>
      </c>
      <c r="AD40" s="10">
        <v>1.2258220954134376</v>
      </c>
      <c r="AE40" s="10">
        <v>154.9462936985696</v>
      </c>
      <c r="AF40" s="10">
        <v>7.286585196520285</v>
      </c>
      <c r="AG40" s="10">
        <v>7.943062657926383</v>
      </c>
      <c r="AH40" s="10">
        <v>7.9649296935512783</v>
      </c>
      <c r="AI40" s="10">
        <v>15.345767742848617</v>
      </c>
      <c r="AJ40" s="10">
        <v>14.132684883278023</v>
      </c>
      <c r="AK40" s="10">
        <v>5.7094855471534354</v>
      </c>
      <c r="AL40" s="10">
        <v>9.0448593485513591</v>
      </c>
      <c r="AM40" s="10">
        <v>2.2591178529013014</v>
      </c>
      <c r="AN40" s="10">
        <v>20.880014137708134</v>
      </c>
      <c r="AO40" s="10">
        <v>6.3564659585983492</v>
      </c>
      <c r="AP40" s="10">
        <v>55.277741118121547</v>
      </c>
      <c r="AQ40" s="10">
        <v>6.5005716857936022</v>
      </c>
      <c r="AR40" s="10">
        <v>8.906130801762167</v>
      </c>
      <c r="AS40" s="10">
        <v>13.555841267332237</v>
      </c>
      <c r="AT40" s="10">
        <v>15.814741453229882</v>
      </c>
      <c r="AV40" s="10">
        <v>0.11151276849684888</v>
      </c>
      <c r="AW40" s="10">
        <v>0.67568601937368666</v>
      </c>
      <c r="AX40" s="10">
        <v>0.21187965008950799</v>
      </c>
      <c r="AY40" s="10">
        <v>0.29139673473614858</v>
      </c>
      <c r="AZ40" s="10">
        <v>6.934048990927244E-2</v>
      </c>
      <c r="BA40" s="10">
        <v>15.964026828754935</v>
      </c>
      <c r="BB40" s="10">
        <v>11.100343350169052</v>
      </c>
      <c r="BC40" s="10">
        <v>36.829083917484013</v>
      </c>
      <c r="BD40" s="10">
        <v>0.67517814324969627</v>
      </c>
      <c r="BE40" s="10">
        <v>0.15653891368506639</v>
      </c>
      <c r="BF40" s="10">
        <v>5.0927152989512168</v>
      </c>
      <c r="BG40" s="10">
        <v>2.2902756160911393</v>
      </c>
      <c r="BH40" s="10">
        <v>0.11766462598732941</v>
      </c>
      <c r="BI40" s="10">
        <v>1.2361461948593937</v>
      </c>
      <c r="BJ40" s="10">
        <v>10.580812484248911</v>
      </c>
      <c r="BK40" s="10">
        <v>5.7356192795169409</v>
      </c>
      <c r="BL40" s="10">
        <v>0.48938854943019927</v>
      </c>
      <c r="BM40" s="10">
        <v>1.7996059380469844</v>
      </c>
      <c r="BN40" s="10">
        <v>2.2655124991109421</v>
      </c>
      <c r="BO40" s="10">
        <v>2.1530181186767856</v>
      </c>
      <c r="BP40" s="10">
        <v>12.505369918603106</v>
      </c>
      <c r="BQ40" s="10">
        <v>2.539511775622465</v>
      </c>
      <c r="BS40" s="10">
        <v>6.533105613600898E-2</v>
      </c>
      <c r="BT40" s="10">
        <v>0.23978640625774506</v>
      </c>
      <c r="BU40" s="10">
        <v>0.2472775389977741</v>
      </c>
      <c r="BV40" s="10">
        <v>0.3548247371453086</v>
      </c>
      <c r="BW40" s="10">
        <v>0.32398939291250906</v>
      </c>
      <c r="BX40" s="10">
        <v>0.49999068902030075</v>
      </c>
      <c r="BY40" s="10">
        <v>11.710304980627232</v>
      </c>
      <c r="BZ40" s="10">
        <v>0.70804614002332755</v>
      </c>
      <c r="CA40" s="10">
        <v>0.29786340921750487</v>
      </c>
      <c r="CB40" s="10">
        <v>0.14203530887907173</v>
      </c>
      <c r="CC40" s="10">
        <v>1.0720059937936606</v>
      </c>
      <c r="CD40" s="10">
        <v>1.0316894888974621</v>
      </c>
      <c r="CE40" s="10">
        <v>4.6795420475901119</v>
      </c>
      <c r="CF40" s="10">
        <v>1.3792509984717936</v>
      </c>
      <c r="CG40" s="10">
        <v>0.10455739708235079</v>
      </c>
      <c r="CH40" s="10">
        <v>0.65172162546334711</v>
      </c>
      <c r="CI40" s="10">
        <v>0.332388690617474</v>
      </c>
      <c r="CJ40" s="10">
        <v>2.2260147337592882</v>
      </c>
      <c r="CK40" s="10">
        <v>3.5087447794789366</v>
      </c>
      <c r="CL40" s="10">
        <v>0.30796253098678994</v>
      </c>
      <c r="CM40" s="10">
        <v>0.38508562133469759</v>
      </c>
      <c r="CN40" s="23">
        <v>0.34183938164472849</v>
      </c>
      <c r="CP40" s="23">
        <v>15.910085102938201</v>
      </c>
      <c r="CQ40" s="23">
        <v>43.638466616236727</v>
      </c>
      <c r="CR40" s="23">
        <v>83.671608546532667</v>
      </c>
      <c r="CS40" s="23">
        <v>136.97001402072431</v>
      </c>
      <c r="CT40" s="23">
        <v>31.125227081989305</v>
      </c>
      <c r="CU40" s="23">
        <v>61.880795514459848</v>
      </c>
      <c r="CV40" s="23">
        <v>203.45618208132504</v>
      </c>
      <c r="CW40" s="23">
        <v>82.023374006857196</v>
      </c>
      <c r="CX40" s="23">
        <v>71.516302320645408</v>
      </c>
      <c r="CY40" s="23">
        <v>23.04437161048822</v>
      </c>
      <c r="CZ40" s="23">
        <v>74.01184733009319</v>
      </c>
      <c r="DA40" s="23">
        <v>99.67690956790463</v>
      </c>
      <c r="DB40" s="23">
        <v>60.132235296911084</v>
      </c>
      <c r="DC40" s="23">
        <v>19.393941136913611</v>
      </c>
      <c r="DD40" s="23">
        <v>43.980909780202026</v>
      </c>
      <c r="DE40" s="23">
        <v>63.44157247073634</v>
      </c>
      <c r="DF40" s="23">
        <v>34.39394265928177</v>
      </c>
      <c r="DG40" s="23">
        <v>119.0603042033071</v>
      </c>
      <c r="DH40" s="23">
        <v>34.336196960515217</v>
      </c>
      <c r="DI40" s="23">
        <v>73.39019932879863</v>
      </c>
      <c r="DJ40" s="23">
        <v>50.804211522839992</v>
      </c>
      <c r="DK40" s="23">
        <v>49.448770563189186</v>
      </c>
    </row>
    <row r="41" spans="1:115">
      <c r="A41" s="2">
        <v>41609</v>
      </c>
      <c r="B41" s="10">
        <v>13.505160622210409</v>
      </c>
      <c r="C41" s="10">
        <v>32.841285714929676</v>
      </c>
      <c r="D41" s="10">
        <v>58.382726042224469</v>
      </c>
      <c r="E41" s="10">
        <v>129.19655492744266</v>
      </c>
      <c r="F41" s="10">
        <v>24.352611567119613</v>
      </c>
      <c r="G41" s="10">
        <v>42.386208480148149</v>
      </c>
      <c r="H41" s="10">
        <v>20.906038179037871</v>
      </c>
      <c r="I41" s="10">
        <v>36.72336095522688</v>
      </c>
      <c r="J41" s="10">
        <v>61.135148881958699</v>
      </c>
      <c r="K41" s="10">
        <v>15.526664377738976</v>
      </c>
      <c r="L41" s="10">
        <v>52.229459145457454</v>
      </c>
      <c r="M41" s="10">
        <v>80.91114256833589</v>
      </c>
      <c r="N41" s="10">
        <v>50.980082843094394</v>
      </c>
      <c r="O41" s="10">
        <v>8.259015477994442</v>
      </c>
      <c r="P41" s="10">
        <v>30.896462621889668</v>
      </c>
      <c r="Q41" s="10">
        <v>37.98972736551157</v>
      </c>
      <c r="R41" s="10">
        <v>28.28837993700429</v>
      </c>
      <c r="S41" s="10">
        <v>63.066869988130975</v>
      </c>
      <c r="T41" s="10">
        <v>22.119049652460397</v>
      </c>
      <c r="U41" s="10">
        <v>63.201214300312863</v>
      </c>
      <c r="V41" s="10">
        <v>24.585144696445479</v>
      </c>
      <c r="W41" s="10">
        <v>32.636176134556557</v>
      </c>
      <c r="Y41" s="10">
        <v>2.7270880845022694</v>
      </c>
      <c r="Z41" s="10">
        <v>11.22049405168795</v>
      </c>
      <c r="AA41" s="10">
        <v>28.020404789776556</v>
      </c>
      <c r="AB41" s="10">
        <v>7.3961450117689056</v>
      </c>
      <c r="AC41" s="10">
        <v>6.8228039286688826</v>
      </c>
      <c r="AD41" s="10">
        <v>1.2721998724193506</v>
      </c>
      <c r="AE41" s="10">
        <v>160.41344991335723</v>
      </c>
      <c r="AF41" s="10">
        <v>4.6566633296105913</v>
      </c>
      <c r="AG41" s="10">
        <v>7.1474224002049898</v>
      </c>
      <c r="AH41" s="10">
        <v>8.2488402789645523</v>
      </c>
      <c r="AI41" s="10">
        <v>13.596262740161935</v>
      </c>
      <c r="AJ41" s="10">
        <v>12.858744547021283</v>
      </c>
      <c r="AK41" s="10">
        <v>5.7877458345737667</v>
      </c>
      <c r="AL41" s="10">
        <v>8.6297550763622528</v>
      </c>
      <c r="AM41" s="10">
        <v>1.5489709903905475</v>
      </c>
      <c r="AN41" s="10">
        <v>18.718525245853808</v>
      </c>
      <c r="AO41" s="10">
        <v>5.4387387870075301</v>
      </c>
      <c r="AP41" s="10">
        <v>55.400114910915974</v>
      </c>
      <c r="AQ41" s="10">
        <v>4.9009142897665425</v>
      </c>
      <c r="AR41" s="10">
        <v>8.6670947023502691</v>
      </c>
      <c r="AS41" s="10">
        <v>12.446334877058387</v>
      </c>
      <c r="AT41" s="10">
        <v>15.959633616753504</v>
      </c>
      <c r="AV41" s="10">
        <v>0.12897823477023113</v>
      </c>
      <c r="AW41" s="10">
        <v>0.67867584121837154</v>
      </c>
      <c r="AX41" s="10">
        <v>0.1831170736974988</v>
      </c>
      <c r="AY41" s="10">
        <v>0.26703678718538992</v>
      </c>
      <c r="AZ41" s="10">
        <v>6.7205084081969096E-2</v>
      </c>
      <c r="BA41" s="10">
        <v>17.7760535776649</v>
      </c>
      <c r="BB41" s="10">
        <v>9.1874685695114557</v>
      </c>
      <c r="BC41" s="10">
        <v>36.745648497941119</v>
      </c>
      <c r="BD41" s="10">
        <v>1.0372804210164577</v>
      </c>
      <c r="BE41" s="10">
        <v>0.16383509765051671</v>
      </c>
      <c r="BF41" s="10">
        <v>6.5927523645685984</v>
      </c>
      <c r="BG41" s="10">
        <v>2.7617932519523083</v>
      </c>
      <c r="BH41" s="10">
        <v>0.21236164031518842</v>
      </c>
      <c r="BI41" s="10">
        <v>1.4942844976413099</v>
      </c>
      <c r="BJ41" s="10">
        <v>10.90844631093438</v>
      </c>
      <c r="BK41" s="10">
        <v>8.0144307072042533</v>
      </c>
      <c r="BL41" s="10">
        <v>0.71806518602828018</v>
      </c>
      <c r="BM41" s="10">
        <v>2.0052390673498399</v>
      </c>
      <c r="BN41" s="10">
        <v>2.6554091798963766</v>
      </c>
      <c r="BO41" s="10">
        <v>2.5461615238081445</v>
      </c>
      <c r="BP41" s="10">
        <v>14.396324478613732</v>
      </c>
      <c r="BQ41" s="10">
        <v>2.5234867219310972</v>
      </c>
      <c r="BS41" s="10">
        <v>5.814991322375257E-2</v>
      </c>
      <c r="BT41" s="10">
        <v>0.25039989027818166</v>
      </c>
      <c r="BU41" s="10">
        <v>0.39863071772241571</v>
      </c>
      <c r="BV41" s="10">
        <v>0.37917671057289482</v>
      </c>
      <c r="BW41" s="10">
        <v>0.42361168959583773</v>
      </c>
      <c r="BX41" s="10">
        <v>0.49370713178854331</v>
      </c>
      <c r="BY41" s="10">
        <v>10.642177816102897</v>
      </c>
      <c r="BZ41" s="10">
        <v>1.5200746354310724</v>
      </c>
      <c r="CA41" s="10">
        <v>0.26203879799409657</v>
      </c>
      <c r="CB41" s="10">
        <v>0.19718817412464687</v>
      </c>
      <c r="CC41" s="10">
        <v>0.5051630808533325</v>
      </c>
      <c r="CD41" s="10">
        <v>1.2815538983502344</v>
      </c>
      <c r="CE41" s="10">
        <v>4.4647053101595464</v>
      </c>
      <c r="CF41" s="10">
        <v>1.3517920394497711</v>
      </c>
      <c r="CG41" s="10">
        <v>0.10305362956560415</v>
      </c>
      <c r="CH41" s="10">
        <v>0.36370072652413477</v>
      </c>
      <c r="CI41" s="10">
        <v>0.29715044367697618</v>
      </c>
      <c r="CJ41" s="10">
        <v>1.8541805392249922</v>
      </c>
      <c r="CK41" s="10">
        <v>4.916605280572627</v>
      </c>
      <c r="CL41" s="10">
        <v>0.36576057871536749</v>
      </c>
      <c r="CM41" s="10">
        <v>0.45666667085039947</v>
      </c>
      <c r="CN41" s="23">
        <v>0.30767479139338061</v>
      </c>
      <c r="CP41" s="23">
        <v>16.419376854706663</v>
      </c>
      <c r="CQ41" s="23">
        <v>44.990855498114179</v>
      </c>
      <c r="CR41" s="23">
        <v>86.98487862342094</v>
      </c>
      <c r="CS41" s="23">
        <v>137.23891343696985</v>
      </c>
      <c r="CT41" s="23">
        <v>31.666232269466303</v>
      </c>
      <c r="CU41" s="23">
        <v>61.928169062020942</v>
      </c>
      <c r="CV41" s="23">
        <v>201.14913447800944</v>
      </c>
      <c r="CW41" s="23">
        <v>79.645747418209666</v>
      </c>
      <c r="CX41" s="23">
        <v>69.581890501174243</v>
      </c>
      <c r="CY41" s="23">
        <v>24.136527928478692</v>
      </c>
      <c r="CZ41" s="23">
        <v>72.92363733104132</v>
      </c>
      <c r="DA41" s="23">
        <v>97.813234265659716</v>
      </c>
      <c r="DB41" s="23">
        <v>61.444895628142895</v>
      </c>
      <c r="DC41" s="23">
        <v>19.734847091447776</v>
      </c>
      <c r="DD41" s="23">
        <v>43.4569335527802</v>
      </c>
      <c r="DE41" s="23">
        <v>65.086384045093766</v>
      </c>
      <c r="DF41" s="23">
        <v>34.742334353717077</v>
      </c>
      <c r="DG41" s="23">
        <v>122.32640450562178</v>
      </c>
      <c r="DH41" s="23">
        <v>34.591978402695943</v>
      </c>
      <c r="DI41" s="23">
        <v>74.780231105186644</v>
      </c>
      <c r="DJ41" s="23">
        <v>51.884470722967997</v>
      </c>
      <c r="DK41" s="23">
        <v>51.426971264634538</v>
      </c>
    </row>
    <row r="42" spans="1:115">
      <c r="A42" s="2">
        <v>41699</v>
      </c>
      <c r="B42" s="10">
        <v>12.837180802186872</v>
      </c>
      <c r="C42" s="10">
        <v>31.792213471872465</v>
      </c>
      <c r="D42" s="10">
        <v>59.596913701469063</v>
      </c>
      <c r="E42" s="10">
        <v>132.82769004263429</v>
      </c>
      <c r="F42" s="10">
        <v>24.885167179656822</v>
      </c>
      <c r="G42" s="10">
        <v>41.725934380193827</v>
      </c>
      <c r="H42" s="10">
        <v>23.263427921529573</v>
      </c>
      <c r="I42" s="10">
        <v>35.642630012688997</v>
      </c>
      <c r="J42" s="10">
        <v>58.914594664530711</v>
      </c>
      <c r="K42" s="10">
        <v>15.1771093539631</v>
      </c>
      <c r="L42" s="10">
        <v>51.097686724122184</v>
      </c>
      <c r="M42" s="10">
        <v>81.163342285184257</v>
      </c>
      <c r="N42" s="10">
        <v>50.411614206718987</v>
      </c>
      <c r="O42" s="10">
        <v>8.0893385843523191</v>
      </c>
      <c r="P42" s="10">
        <v>31.072049273871318</v>
      </c>
      <c r="Q42" s="10">
        <v>39.256544650581738</v>
      </c>
      <c r="R42" s="10">
        <v>29.837445871201165</v>
      </c>
      <c r="S42" s="10">
        <v>62.271510958673112</v>
      </c>
      <c r="T42" s="10">
        <v>21.735531788406355</v>
      </c>
      <c r="U42" s="10">
        <v>63.3800786924985</v>
      </c>
      <c r="V42" s="10">
        <v>25.628720525630243</v>
      </c>
      <c r="W42" s="10">
        <v>31.717028274765788</v>
      </c>
      <c r="Y42" s="10">
        <v>3.3285405753688782</v>
      </c>
      <c r="Z42" s="10">
        <v>11.235844181178296</v>
      </c>
      <c r="AA42" s="10">
        <v>29.007646468403813</v>
      </c>
      <c r="AB42" s="10">
        <v>7.9023368332449273</v>
      </c>
      <c r="AC42" s="10">
        <v>7.0193456106190677</v>
      </c>
      <c r="AD42" s="10">
        <v>1.7080160480048385</v>
      </c>
      <c r="AE42" s="10">
        <v>171.84608045740856</v>
      </c>
      <c r="AF42" s="10">
        <v>5.2739950654909764</v>
      </c>
      <c r="AG42" s="10">
        <v>9.8623963697197325</v>
      </c>
      <c r="AH42" s="10">
        <v>7.6016788057580067</v>
      </c>
      <c r="AI42" s="10">
        <v>14.572470493993087</v>
      </c>
      <c r="AJ42" s="10">
        <v>14.019939536302665</v>
      </c>
      <c r="AK42" s="10">
        <v>5.5131670640230581</v>
      </c>
      <c r="AL42" s="10">
        <v>9.0815614991548124</v>
      </c>
      <c r="AM42" s="10">
        <v>1.9483506715305676</v>
      </c>
      <c r="AN42" s="10">
        <v>21.833919372956714</v>
      </c>
      <c r="AO42" s="10">
        <v>6.3137022883880576</v>
      </c>
      <c r="AP42" s="10">
        <v>57.863983251067637</v>
      </c>
      <c r="AQ42" s="10">
        <v>6.3145826278794726</v>
      </c>
      <c r="AR42" s="10">
        <v>8.6350016454925562</v>
      </c>
      <c r="AS42" s="10">
        <v>13.290321530940552</v>
      </c>
      <c r="AT42" s="10">
        <v>21.742008516251232</v>
      </c>
      <c r="AV42" s="10">
        <v>0.16610021753921919</v>
      </c>
      <c r="AW42" s="10">
        <v>0.82361505586451011</v>
      </c>
      <c r="AX42" s="10">
        <v>0.15625945615728962</v>
      </c>
      <c r="AY42" s="10">
        <v>0.25518409142745646</v>
      </c>
      <c r="AZ42" s="10">
        <v>0.2131662486058663</v>
      </c>
      <c r="BA42" s="10">
        <v>17.096845893736251</v>
      </c>
      <c r="BB42" s="10">
        <v>7.392430275482111</v>
      </c>
      <c r="BC42" s="10">
        <v>37.729010832007162</v>
      </c>
      <c r="BD42" s="10">
        <v>0.89879309667425966</v>
      </c>
      <c r="BE42" s="10">
        <v>0.13672200402551388</v>
      </c>
      <c r="BF42" s="10">
        <v>4.8028860215420792</v>
      </c>
      <c r="BG42" s="10">
        <v>2.1865882128443235</v>
      </c>
      <c r="BH42" s="10">
        <v>0.17535616368232457</v>
      </c>
      <c r="BI42" s="10">
        <v>1.3987129873689252</v>
      </c>
      <c r="BJ42" s="10">
        <v>10.643518770058721</v>
      </c>
      <c r="BK42" s="10">
        <v>5.5392501381452552</v>
      </c>
      <c r="BL42" s="10">
        <v>0.75374669119572113</v>
      </c>
      <c r="BM42" s="10">
        <v>1.7219151448305299</v>
      </c>
      <c r="BN42" s="10">
        <v>2.725821852563072</v>
      </c>
      <c r="BO42" s="10">
        <v>2.5505329744177776</v>
      </c>
      <c r="BP42" s="10">
        <v>12.943921496707745</v>
      </c>
      <c r="BQ42" s="10">
        <v>3.4319122061758041</v>
      </c>
      <c r="BS42" s="10">
        <v>9.0782124880376652E-2</v>
      </c>
      <c r="BT42" s="10">
        <v>0.26867598432510986</v>
      </c>
      <c r="BU42" s="10">
        <v>0.40166043088301651</v>
      </c>
      <c r="BV42" s="10">
        <v>0.34390242257390391</v>
      </c>
      <c r="BW42" s="10">
        <v>0.38749369140474732</v>
      </c>
      <c r="BX42" s="10">
        <v>0.48271591607088382</v>
      </c>
      <c r="BY42" s="10">
        <v>12.411386372455597</v>
      </c>
      <c r="BZ42" s="10">
        <v>1.0529850857143543</v>
      </c>
      <c r="CA42" s="10">
        <v>0.39620309373975138</v>
      </c>
      <c r="CB42" s="10">
        <v>0.15678678708706079</v>
      </c>
      <c r="CC42" s="10">
        <v>1.1523739515479789</v>
      </c>
      <c r="CD42" s="10">
        <v>1.1849039075310768</v>
      </c>
      <c r="CE42" s="10">
        <v>4.4466596309429667</v>
      </c>
      <c r="CF42" s="10">
        <v>1.3869974813108523</v>
      </c>
      <c r="CG42" s="10">
        <v>9.0761062681647076E-2</v>
      </c>
      <c r="CH42" s="10">
        <v>1.0059728867734927</v>
      </c>
      <c r="CI42" s="10">
        <v>0.30499140890925025</v>
      </c>
      <c r="CJ42" s="10">
        <v>2.0906784044122544</v>
      </c>
      <c r="CK42" s="10">
        <v>4.1589621057015211</v>
      </c>
      <c r="CL42" s="10">
        <v>0.34415150119289128</v>
      </c>
      <c r="CM42" s="10">
        <v>0.37909404582651263</v>
      </c>
      <c r="CN42" s="23">
        <v>0.38476356072648166</v>
      </c>
      <c r="CP42" s="23">
        <v>16.422603719975346</v>
      </c>
      <c r="CQ42" s="23">
        <v>44.120348693240381</v>
      </c>
      <c r="CR42" s="23">
        <v>89.162480056913182</v>
      </c>
      <c r="CS42" s="23">
        <v>141.32911338988058</v>
      </c>
      <c r="CT42" s="23">
        <v>32.505172730286503</v>
      </c>
      <c r="CU42" s="23">
        <v>61.013512238005802</v>
      </c>
      <c r="CV42" s="23">
        <v>214.91332502687584</v>
      </c>
      <c r="CW42" s="23">
        <v>79.698620995901493</v>
      </c>
      <c r="CX42" s="23">
        <v>70.071987224664454</v>
      </c>
      <c r="CY42" s="23">
        <v>23.072296950833682</v>
      </c>
      <c r="CZ42" s="23">
        <v>71.625417191205329</v>
      </c>
      <c r="DA42" s="23">
        <v>98.554773941862322</v>
      </c>
      <c r="DB42" s="23">
        <v>60.546797065367336</v>
      </c>
      <c r="DC42" s="23">
        <v>19.956610552186909</v>
      </c>
      <c r="DD42" s="23">
        <v>43.754679778142254</v>
      </c>
      <c r="DE42" s="23">
        <v>67.6356870484572</v>
      </c>
      <c r="DF42" s="23">
        <v>37.209886259694194</v>
      </c>
      <c r="DG42" s="23">
        <v>123.94808775898353</v>
      </c>
      <c r="DH42" s="23">
        <v>34.934898374550421</v>
      </c>
      <c r="DI42" s="23">
        <v>74.909764813601726</v>
      </c>
      <c r="DJ42" s="23">
        <v>52.242057599105053</v>
      </c>
      <c r="DK42" s="23">
        <v>57.275712557919306</v>
      </c>
    </row>
    <row r="43" spans="1:115">
      <c r="A43" s="2">
        <v>41791</v>
      </c>
      <c r="B43" s="10">
        <v>11.270669650567022</v>
      </c>
      <c r="C43" s="10">
        <v>31.908071277119511</v>
      </c>
      <c r="D43" s="10">
        <v>60.605498009850251</v>
      </c>
      <c r="E43" s="10">
        <v>135.22079164309048</v>
      </c>
      <c r="F43" s="10">
        <v>26.080987071609677</v>
      </c>
      <c r="G43" s="10">
        <v>41.881594622731171</v>
      </c>
      <c r="H43" s="10">
        <v>27.28899392848103</v>
      </c>
      <c r="I43" s="10">
        <v>35.964882364239358</v>
      </c>
      <c r="J43" s="10">
        <v>59.261033387329434</v>
      </c>
      <c r="K43" s="10">
        <v>15.547888139797001</v>
      </c>
      <c r="L43" s="10">
        <v>51.426088792410198</v>
      </c>
      <c r="M43" s="10">
        <v>82.111964880404116</v>
      </c>
      <c r="N43" s="10">
        <v>50.602349976573237</v>
      </c>
      <c r="O43" s="10">
        <v>8.0452053496000495</v>
      </c>
      <c r="P43" s="10">
        <v>31.919565547233649</v>
      </c>
      <c r="Q43" s="10">
        <v>40.008555312020718</v>
      </c>
      <c r="R43" s="10">
        <v>30.670357316284051</v>
      </c>
      <c r="S43" s="10">
        <v>64.034122655488261</v>
      </c>
      <c r="T43" s="10">
        <v>22.072774835486406</v>
      </c>
      <c r="U43" s="10">
        <v>63.60980234670604</v>
      </c>
      <c r="V43" s="10">
        <v>26.653475186559071</v>
      </c>
      <c r="W43" s="10">
        <v>29.894668865091077</v>
      </c>
      <c r="Y43" s="10">
        <v>3.515785430073568</v>
      </c>
      <c r="Z43" s="10">
        <v>10.979223084166462</v>
      </c>
      <c r="AA43" s="10">
        <v>28.280263229618242</v>
      </c>
      <c r="AB43" s="10">
        <v>8.163432200066902</v>
      </c>
      <c r="AC43" s="10">
        <v>7.5605931867500864</v>
      </c>
      <c r="AD43" s="10">
        <v>1.7624031639453894</v>
      </c>
      <c r="AE43" s="10">
        <v>175.62179542882959</v>
      </c>
      <c r="AF43" s="10">
        <v>4.2460574058917135</v>
      </c>
      <c r="AG43" s="10">
        <v>9.525643439312919</v>
      </c>
      <c r="AH43" s="10">
        <v>8.2879231975200938</v>
      </c>
      <c r="AI43" s="10">
        <v>13.81652305255307</v>
      </c>
      <c r="AJ43" s="10">
        <v>13.175624108579289</v>
      </c>
      <c r="AK43" s="10">
        <v>5.4040751825912121</v>
      </c>
      <c r="AL43" s="10">
        <v>9.0934501087252109</v>
      </c>
      <c r="AM43" s="10">
        <v>2.1219889552822417</v>
      </c>
      <c r="AN43" s="10">
        <v>21.218951432767611</v>
      </c>
      <c r="AO43" s="10">
        <v>6.8648396781925722</v>
      </c>
      <c r="AP43" s="10">
        <v>60.358734550589375</v>
      </c>
      <c r="AQ43" s="10">
        <v>6.5413603695661866</v>
      </c>
      <c r="AR43" s="10">
        <v>8.8229178616159523</v>
      </c>
      <c r="AS43" s="10">
        <v>13.381775995320389</v>
      </c>
      <c r="AT43" s="10">
        <v>21.839331736531715</v>
      </c>
      <c r="AV43" s="10">
        <v>0.16223541137319442</v>
      </c>
      <c r="AW43" s="10">
        <v>0.83279709378097477</v>
      </c>
      <c r="AX43" s="10">
        <v>0.32960519807116362</v>
      </c>
      <c r="AY43" s="10">
        <v>0.2645099697345541</v>
      </c>
      <c r="AZ43" s="10">
        <v>7.8681713578473547E-2</v>
      </c>
      <c r="BA43" s="10">
        <v>16.920744769566866</v>
      </c>
      <c r="BB43" s="10">
        <v>8.1601381105064998</v>
      </c>
      <c r="BC43" s="10">
        <v>39.027821563255095</v>
      </c>
      <c r="BD43" s="10">
        <v>0.93058906494808213</v>
      </c>
      <c r="BE43" s="10">
        <v>0.17459573444732807</v>
      </c>
      <c r="BF43" s="10">
        <v>5.1536808956447429</v>
      </c>
      <c r="BG43" s="10">
        <v>2.3626245893375399</v>
      </c>
      <c r="BH43" s="10">
        <v>0.16157540134893578</v>
      </c>
      <c r="BI43" s="10">
        <v>1.5011539966290777</v>
      </c>
      <c r="BJ43" s="10">
        <v>10.623426611736223</v>
      </c>
      <c r="BK43" s="10">
        <v>6.5431190184833001</v>
      </c>
      <c r="BL43" s="10">
        <v>0.80598342468863504</v>
      </c>
      <c r="BM43" s="10">
        <v>1.7204479008369491</v>
      </c>
      <c r="BN43" s="10">
        <v>2.4036885921789328</v>
      </c>
      <c r="BO43" s="10">
        <v>2.6502839492959684</v>
      </c>
      <c r="BP43" s="10">
        <v>12.72031875361394</v>
      </c>
      <c r="BQ43" s="10">
        <v>3.4434315063080749</v>
      </c>
      <c r="BS43" s="10">
        <v>9.1923669190758006E-2</v>
      </c>
      <c r="BT43" s="10">
        <v>0.28264110143551813</v>
      </c>
      <c r="BU43" s="10">
        <v>0.46777887494654657</v>
      </c>
      <c r="BV43" s="10">
        <v>0.37039864096264652</v>
      </c>
      <c r="BW43" s="10">
        <v>0.33164706181580661</v>
      </c>
      <c r="BX43" s="10">
        <v>0.49369120299909142</v>
      </c>
      <c r="BY43" s="10">
        <v>13.077817073667569</v>
      </c>
      <c r="BZ43" s="10">
        <v>0.83246388851328845</v>
      </c>
      <c r="CA43" s="10">
        <v>0.3387943508089053</v>
      </c>
      <c r="CB43" s="10">
        <v>0.16820826234627245</v>
      </c>
      <c r="CC43" s="10">
        <v>1.189729351602943</v>
      </c>
      <c r="CD43" s="10">
        <v>1.0545398581545404</v>
      </c>
      <c r="CE43" s="10">
        <v>4.3190797678433768</v>
      </c>
      <c r="CF43" s="10">
        <v>1.360413981673944</v>
      </c>
      <c r="CG43" s="10">
        <v>8.871773272311323E-2</v>
      </c>
      <c r="CH43" s="10">
        <v>1.0251865112879512</v>
      </c>
      <c r="CI43" s="10">
        <v>7.7389215400256672E-2</v>
      </c>
      <c r="CJ43" s="10">
        <v>2.129712249458275</v>
      </c>
      <c r="CK43" s="10">
        <v>4.0231321467139658</v>
      </c>
      <c r="CL43" s="10">
        <v>0.30959468198414042</v>
      </c>
      <c r="CM43" s="10">
        <v>0.42160831356067341</v>
      </c>
      <c r="CN43" s="23">
        <v>0.41117212852946672</v>
      </c>
      <c r="CP43" s="23">
        <v>15.040614161204543</v>
      </c>
      <c r="CQ43" s="23">
        <v>44.002732556502465</v>
      </c>
      <c r="CR43" s="23">
        <v>89.683145312486204</v>
      </c>
      <c r="CS43" s="23">
        <v>144.01913245385458</v>
      </c>
      <c r="CT43" s="23">
        <v>34.051909033754043</v>
      </c>
      <c r="CU43" s="23">
        <v>61.058433759242519</v>
      </c>
      <c r="CV43" s="23">
        <v>224.14874454148469</v>
      </c>
      <c r="CW43" s="23">
        <v>80.071225221899454</v>
      </c>
      <c r="CX43" s="23">
        <v>70.05606024239934</v>
      </c>
      <c r="CY43" s="23">
        <v>24.178615334110695</v>
      </c>
      <c r="CZ43" s="23">
        <v>71.586022092210953</v>
      </c>
      <c r="DA43" s="23">
        <v>98.704753436475485</v>
      </c>
      <c r="DB43" s="23">
        <v>60.487080328356761</v>
      </c>
      <c r="DC43" s="23">
        <v>20.000223436628282</v>
      </c>
      <c r="DD43" s="23">
        <v>44.753698846975226</v>
      </c>
      <c r="DE43" s="23">
        <v>68.79581227455958</v>
      </c>
      <c r="DF43" s="23">
        <v>38.418569634565515</v>
      </c>
      <c r="DG43" s="23">
        <v>128.24301735637286</v>
      </c>
      <c r="DH43" s="23">
        <v>35.040955943945491</v>
      </c>
      <c r="DI43" s="23">
        <v>75.392598839602101</v>
      </c>
      <c r="DJ43" s="23">
        <v>53.177178249054073</v>
      </c>
      <c r="DK43" s="23">
        <v>55.588604236460334</v>
      </c>
    </row>
    <row r="44" spans="1:115">
      <c r="A44" s="2">
        <v>41883</v>
      </c>
      <c r="B44" s="10">
        <v>11.082629982774916</v>
      </c>
      <c r="C44" s="10">
        <v>32.237733991709227</v>
      </c>
      <c r="D44" s="10">
        <v>62.283395221786151</v>
      </c>
      <c r="E44" s="10">
        <v>135.31227041785539</v>
      </c>
      <c r="F44" s="10">
        <v>25.969608005574742</v>
      </c>
      <c r="G44" s="10">
        <v>42.494466278293046</v>
      </c>
      <c r="H44" s="10">
        <v>24.391537356336968</v>
      </c>
      <c r="I44" s="10">
        <v>36.07831402079816</v>
      </c>
      <c r="J44" s="10">
        <v>59.269465805921662</v>
      </c>
      <c r="K44" s="10">
        <v>16.035100866072735</v>
      </c>
      <c r="L44" s="10">
        <v>51.845294800529665</v>
      </c>
      <c r="M44" s="10">
        <v>82.258606176559653</v>
      </c>
      <c r="N44" s="10">
        <v>50.988832914267618</v>
      </c>
      <c r="O44" s="10">
        <v>8.0049428302039374</v>
      </c>
      <c r="P44" s="10">
        <v>31.803739887599594</v>
      </c>
      <c r="Q44" s="10">
        <v>41.504543143135528</v>
      </c>
      <c r="R44" s="10">
        <v>31.818501014659923</v>
      </c>
      <c r="S44" s="10">
        <v>67.414637575680302</v>
      </c>
      <c r="T44" s="10">
        <v>22.7773834147266</v>
      </c>
      <c r="U44" s="10">
        <v>63.238384776716352</v>
      </c>
      <c r="V44" s="10">
        <v>26.834523520745421</v>
      </c>
      <c r="W44" s="10">
        <v>29.080960350761398</v>
      </c>
      <c r="Y44" s="10">
        <v>3.1879710551892364</v>
      </c>
      <c r="Z44" s="10">
        <v>12.11518956065505</v>
      </c>
      <c r="AA44" s="10">
        <v>30.935284219746478</v>
      </c>
      <c r="AB44" s="10">
        <v>8.2086598773236545</v>
      </c>
      <c r="AC44" s="10">
        <v>8.4661510204859418</v>
      </c>
      <c r="AD44" s="10">
        <v>1.0149558543084738</v>
      </c>
      <c r="AE44" s="10">
        <v>181.10323177967859</v>
      </c>
      <c r="AF44" s="10">
        <v>5.4337395309040541</v>
      </c>
      <c r="AG44" s="10">
        <v>10.169676798048616</v>
      </c>
      <c r="AH44" s="10">
        <v>8.4330371937326838</v>
      </c>
      <c r="AI44" s="10">
        <v>14.191318503868821</v>
      </c>
      <c r="AJ44" s="10">
        <v>13.76148437069179</v>
      </c>
      <c r="AK44" s="10">
        <v>4.8876844638603201</v>
      </c>
      <c r="AL44" s="10">
        <v>9.5769160695919915</v>
      </c>
      <c r="AM44" s="10">
        <v>2.5097169979043592</v>
      </c>
      <c r="AN44" s="10">
        <v>23.715287097218543</v>
      </c>
      <c r="AO44" s="10">
        <v>6.8978861339384636</v>
      </c>
      <c r="AP44" s="10">
        <v>61.163328731048637</v>
      </c>
      <c r="AQ44" s="10">
        <v>6.6774931318693662</v>
      </c>
      <c r="AR44" s="10">
        <v>8.7564956512430623</v>
      </c>
      <c r="AS44" s="10">
        <v>14.694113912786985</v>
      </c>
      <c r="AT44" s="10">
        <v>22.179123926393839</v>
      </c>
      <c r="AV44" s="10">
        <v>0.15492098178115477</v>
      </c>
      <c r="AW44" s="10">
        <v>0.80316065439717743</v>
      </c>
      <c r="AX44" s="10">
        <v>0.58341191856484576</v>
      </c>
      <c r="AY44" s="10">
        <v>0.21103592054975545</v>
      </c>
      <c r="AZ44" s="10">
        <v>0.13026447639277738</v>
      </c>
      <c r="BA44" s="10">
        <v>16.619774774557175</v>
      </c>
      <c r="BB44" s="10">
        <v>9.8195675212576674</v>
      </c>
      <c r="BC44" s="10">
        <v>37.044962391110047</v>
      </c>
      <c r="BD44" s="10">
        <v>1.0026810676321967</v>
      </c>
      <c r="BE44" s="10">
        <v>0.17489072860277258</v>
      </c>
      <c r="BF44" s="10">
        <v>5.3938901500033261</v>
      </c>
      <c r="BG44" s="10">
        <v>2.8333612550823721</v>
      </c>
      <c r="BH44" s="10">
        <v>0.14573353055647606</v>
      </c>
      <c r="BI44" s="10">
        <v>1.4588267964917425</v>
      </c>
      <c r="BJ44" s="10">
        <v>10.687780384459714</v>
      </c>
      <c r="BK44" s="10">
        <v>5.588525131287275</v>
      </c>
      <c r="BL44" s="10">
        <v>0.79724813417711626</v>
      </c>
      <c r="BM44" s="10">
        <v>1.9945321837187748</v>
      </c>
      <c r="BN44" s="10">
        <v>2.3378546313262736</v>
      </c>
      <c r="BO44" s="10">
        <v>2.4429722080164278</v>
      </c>
      <c r="BP44" s="10">
        <v>12.959774593954652</v>
      </c>
      <c r="BQ44" s="10">
        <v>3.326943557329713</v>
      </c>
      <c r="BS44" s="10">
        <v>7.8068049925355432E-2</v>
      </c>
      <c r="BT44" s="10">
        <v>0.32201175252439018</v>
      </c>
      <c r="BU44" s="10">
        <v>0.46108772528758701</v>
      </c>
      <c r="BV44" s="10">
        <v>0.36462344616835812</v>
      </c>
      <c r="BW44" s="10">
        <v>0.39664275031603391</v>
      </c>
      <c r="BX44" s="10">
        <v>0.68586876531835017</v>
      </c>
      <c r="BY44" s="10">
        <v>13.054334167731</v>
      </c>
      <c r="BZ44" s="10">
        <v>0.75167614319791909</v>
      </c>
      <c r="CA44" s="10">
        <v>0.31844724668848112</v>
      </c>
      <c r="CB44" s="10">
        <v>0.15062761909995689</v>
      </c>
      <c r="CC44" s="10">
        <v>1.1315007420559091</v>
      </c>
      <c r="CD44" s="10">
        <v>0.84311205401064004</v>
      </c>
      <c r="CE44" s="10">
        <v>4.0285044089160476</v>
      </c>
      <c r="CF44" s="10">
        <v>1.4817327617378271</v>
      </c>
      <c r="CG44" s="10">
        <v>9.0243512510660651E-2</v>
      </c>
      <c r="CH44" s="10">
        <v>1.0960079138545868</v>
      </c>
      <c r="CI44" s="10">
        <v>8.3814683965592884E-2</v>
      </c>
      <c r="CJ44" s="10">
        <v>2.4963083164717546</v>
      </c>
      <c r="CK44" s="10">
        <v>3.8571776486656355</v>
      </c>
      <c r="CL44" s="10">
        <v>0.36458813128259004</v>
      </c>
      <c r="CM44" s="10">
        <v>0.43065308888336773</v>
      </c>
      <c r="CN44" s="23">
        <v>0.35417341609386455</v>
      </c>
      <c r="CP44" s="23">
        <v>14.503590069670663</v>
      </c>
      <c r="CQ44" s="23">
        <v>45.478095959285845</v>
      </c>
      <c r="CR44" s="23">
        <v>94.263179085385062</v>
      </c>
      <c r="CS44" s="23">
        <v>144.09658966189716</v>
      </c>
      <c r="CT44" s="23">
        <v>34.962666252769495</v>
      </c>
      <c r="CU44" s="23">
        <v>60.815065672477047</v>
      </c>
      <c r="CV44" s="23">
        <v>228.36867082500422</v>
      </c>
      <c r="CW44" s="23">
        <v>79.308692086010183</v>
      </c>
      <c r="CX44" s="23">
        <v>70.760270918290956</v>
      </c>
      <c r="CY44" s="23">
        <v>24.793656407508148</v>
      </c>
      <c r="CZ44" s="23">
        <v>72.562004196457721</v>
      </c>
      <c r="DA44" s="23">
        <v>99.696563856344454</v>
      </c>
      <c r="DB44" s="23">
        <v>60.050755317600462</v>
      </c>
      <c r="DC44" s="23">
        <v>20.522418458025498</v>
      </c>
      <c r="DD44" s="23">
        <v>45.091480782474328</v>
      </c>
      <c r="DE44" s="23">
        <v>71.904363285495933</v>
      </c>
      <c r="DF44" s="23">
        <v>39.597449966741095</v>
      </c>
      <c r="DG44" s="23">
        <v>133.06880680691947</v>
      </c>
      <c r="DH44" s="23">
        <v>35.649908826587875</v>
      </c>
      <c r="DI44" s="23">
        <v>74.802440767258432</v>
      </c>
      <c r="DJ44" s="23">
        <v>54.919065116370426</v>
      </c>
      <c r="DK44" s="23">
        <v>54.941201250578814</v>
      </c>
    </row>
    <row r="45" spans="1:115">
      <c r="A45" s="2">
        <v>41974</v>
      </c>
      <c r="B45" s="10">
        <v>10.680731065540639</v>
      </c>
      <c r="C45" s="10">
        <v>33.188128917526306</v>
      </c>
      <c r="D45" s="10">
        <v>63.927789682217636</v>
      </c>
      <c r="E45" s="10">
        <v>137.5172083626756</v>
      </c>
      <c r="F45" s="10">
        <v>26.046671552626954</v>
      </c>
      <c r="G45" s="10">
        <v>41.538992185360776</v>
      </c>
      <c r="H45" s="10">
        <v>19.965034080699695</v>
      </c>
      <c r="I45" s="10">
        <v>37.016216489175768</v>
      </c>
      <c r="J45" s="10">
        <v>60.214158672222247</v>
      </c>
      <c r="K45" s="10">
        <v>16.187544867195982</v>
      </c>
      <c r="L45" s="10">
        <v>48.464517342099739</v>
      </c>
      <c r="M45" s="10">
        <v>81.764335292120336</v>
      </c>
      <c r="N45" s="10">
        <v>53.214113247296631</v>
      </c>
      <c r="O45" s="10">
        <v>7.5076757402173708</v>
      </c>
      <c r="P45" s="10">
        <v>32.332373705606983</v>
      </c>
      <c r="Q45" s="10">
        <v>45.173104547618316</v>
      </c>
      <c r="R45" s="10">
        <v>31.732965263216148</v>
      </c>
      <c r="S45" s="10">
        <v>66.408153971800033</v>
      </c>
      <c r="T45" s="10">
        <v>21.820237486719691</v>
      </c>
      <c r="U45" s="10">
        <v>64.186587868610943</v>
      </c>
      <c r="V45" s="10">
        <v>27.192772399716194</v>
      </c>
      <c r="W45" s="10">
        <v>28.824148559941772</v>
      </c>
      <c r="Y45" s="10">
        <v>2.8256692383779343</v>
      </c>
      <c r="Z45" s="10">
        <v>13.145706499993334</v>
      </c>
      <c r="AA45" s="10">
        <v>31.733358421954527</v>
      </c>
      <c r="AB45" s="10">
        <v>7.4751231780281895</v>
      </c>
      <c r="AC45" s="10">
        <v>9.8498865706317815</v>
      </c>
      <c r="AD45" s="10">
        <v>1.1710251748325142</v>
      </c>
      <c r="AE45" s="10">
        <v>175.35807671307083</v>
      </c>
      <c r="AF45" s="10">
        <v>7.5176528872897013</v>
      </c>
      <c r="AG45" s="10">
        <v>10.503805083852534</v>
      </c>
      <c r="AH45" s="10">
        <v>8.4727546601302528</v>
      </c>
      <c r="AI45" s="10">
        <v>15.946312583528883</v>
      </c>
      <c r="AJ45" s="10">
        <v>15.077880167590511</v>
      </c>
      <c r="AK45" s="10">
        <v>5.7644657375291919</v>
      </c>
      <c r="AL45" s="10">
        <v>10.569051903512943</v>
      </c>
      <c r="AM45" s="10">
        <v>2.6365658237393208</v>
      </c>
      <c r="AN45" s="10">
        <v>28.450189877065025</v>
      </c>
      <c r="AO45" s="10">
        <v>6.859981026870809</v>
      </c>
      <c r="AP45" s="10">
        <v>60.918107557980818</v>
      </c>
      <c r="AQ45" s="10">
        <v>6.955452180599627</v>
      </c>
      <c r="AR45" s="10">
        <v>9.3850337238677035</v>
      </c>
      <c r="AS45" s="10">
        <v>15.486361742332058</v>
      </c>
      <c r="AT45" s="10">
        <v>24.203994130120389</v>
      </c>
      <c r="AV45" s="10">
        <v>0.12329674358761764</v>
      </c>
      <c r="AW45" s="10">
        <v>0.84506986368855463</v>
      </c>
      <c r="AX45" s="10">
        <v>0.53322629791334908</v>
      </c>
      <c r="AY45" s="10">
        <v>0.21045867780721592</v>
      </c>
      <c r="AZ45" s="10">
        <v>2.844231537675649E-2</v>
      </c>
      <c r="BA45" s="10">
        <v>17.370404632413226</v>
      </c>
      <c r="BB45" s="10">
        <v>11.532367968168568</v>
      </c>
      <c r="BC45" s="10">
        <v>34.15451182883033</v>
      </c>
      <c r="BD45" s="10">
        <v>1.0753977143379903</v>
      </c>
      <c r="BE45" s="10">
        <v>0.16148619483751436</v>
      </c>
      <c r="BF45" s="10">
        <v>4.8813812659914539</v>
      </c>
      <c r="BG45" s="10">
        <v>1.8481282928022915</v>
      </c>
      <c r="BH45" s="10">
        <v>0.14599054280374765</v>
      </c>
      <c r="BI45" s="10">
        <v>1.4882713289813172</v>
      </c>
      <c r="BJ45" s="10">
        <v>10.962557418102069</v>
      </c>
      <c r="BK45" s="10">
        <v>6.6085700695708152</v>
      </c>
      <c r="BL45" s="10">
        <v>0.21360562131044764</v>
      </c>
      <c r="BM45" s="10">
        <v>1.6141153507088402</v>
      </c>
      <c r="BN45" s="10">
        <v>2.2753886444129972</v>
      </c>
      <c r="BO45" s="10">
        <v>1.8358516111371093</v>
      </c>
      <c r="BP45" s="10">
        <v>12.830116396397278</v>
      </c>
      <c r="BQ45" s="10">
        <v>3.2749049098407919</v>
      </c>
      <c r="BS45" s="10">
        <v>5.2397631842497377E-2</v>
      </c>
      <c r="BT45" s="10">
        <v>0.31019871392724896</v>
      </c>
      <c r="BU45" s="10">
        <v>0.56803974626301379</v>
      </c>
      <c r="BV45" s="10">
        <v>0.36213038755241533</v>
      </c>
      <c r="BW45" s="10">
        <v>0.4382639606393835</v>
      </c>
      <c r="BX45" s="10">
        <v>0.66203399789090867</v>
      </c>
      <c r="BY45" s="10">
        <v>11.132667281985579</v>
      </c>
      <c r="BZ45" s="10">
        <v>0.38798731706290823</v>
      </c>
      <c r="CA45" s="10">
        <v>0.31946227866678178</v>
      </c>
      <c r="CB45" s="10">
        <v>0.17213562207656419</v>
      </c>
      <c r="CC45" s="10">
        <v>1.172199958515499</v>
      </c>
      <c r="CD45" s="10">
        <v>0.85287286193319845</v>
      </c>
      <c r="CE45" s="10">
        <v>3.8903303084009386</v>
      </c>
      <c r="CF45" s="10">
        <v>1.4074232009145511</v>
      </c>
      <c r="CG45" s="10">
        <v>0.19404533744059904</v>
      </c>
      <c r="CH45" s="10">
        <v>0.47395265642640361</v>
      </c>
      <c r="CI45" s="10">
        <v>9.179957519804044E-2</v>
      </c>
      <c r="CJ45" s="10">
        <v>2.5148833176464396</v>
      </c>
      <c r="CK45" s="10">
        <v>3.8009115776522968</v>
      </c>
      <c r="CL45" s="10">
        <v>0.34648528441293136</v>
      </c>
      <c r="CM45" s="10">
        <v>0.3743176685267553</v>
      </c>
      <c r="CN45" s="23">
        <v>0.27865378233869409</v>
      </c>
      <c r="CP45" s="23">
        <v>13.682094679348689</v>
      </c>
      <c r="CQ45" s="23">
        <v>47.489103995135444</v>
      </c>
      <c r="CR45" s="23">
        <v>96.762414148348526</v>
      </c>
      <c r="CS45" s="23">
        <v>145.56492060606342</v>
      </c>
      <c r="CT45" s="23">
        <v>36.363264399274875</v>
      </c>
      <c r="CU45" s="23">
        <v>60.742455990497426</v>
      </c>
      <c r="CV45" s="23">
        <v>217.98814604392467</v>
      </c>
      <c r="CW45" s="23">
        <v>79.076368522358706</v>
      </c>
      <c r="CX45" s="23">
        <v>72.112823749079553</v>
      </c>
      <c r="CY45" s="23">
        <v>24.993921344240313</v>
      </c>
      <c r="CZ45" s="23">
        <v>70.464411150135575</v>
      </c>
      <c r="DA45" s="23">
        <v>99.543216614446337</v>
      </c>
      <c r="DB45" s="23">
        <v>63.014899836030509</v>
      </c>
      <c r="DC45" s="23">
        <v>20.972422173626182</v>
      </c>
      <c r="DD45" s="23">
        <v>46.125542284888972</v>
      </c>
      <c r="DE45" s="23">
        <v>80.705817150680559</v>
      </c>
      <c r="DF45" s="23">
        <v>38.898351486595445</v>
      </c>
      <c r="DG45" s="23">
        <v>131.45526019813613</v>
      </c>
      <c r="DH45" s="23">
        <v>34.851989889384612</v>
      </c>
      <c r="DI45" s="23">
        <v>75.753958488028687</v>
      </c>
      <c r="DJ45" s="23">
        <v>55.883568206972285</v>
      </c>
      <c r="DK45" s="23">
        <v>56.581701382241647</v>
      </c>
    </row>
    <row r="46" spans="1:115">
      <c r="A46" s="2">
        <v>42064</v>
      </c>
      <c r="B46" s="10">
        <v>10.388566498183188</v>
      </c>
      <c r="C46" s="10">
        <v>33.43322075054931</v>
      </c>
      <c r="D46" s="10">
        <v>63.779912011809692</v>
      </c>
      <c r="E46" s="10">
        <v>141.46325408412974</v>
      </c>
      <c r="F46" s="10">
        <v>26.113917388643987</v>
      </c>
      <c r="G46" s="10">
        <v>41.203793800936744</v>
      </c>
      <c r="H46" s="10">
        <v>27.127762621137631</v>
      </c>
      <c r="I46" s="10">
        <v>37.14985794797844</v>
      </c>
      <c r="J46" s="10">
        <v>59.212275791639314</v>
      </c>
      <c r="K46" s="10">
        <v>15.939400149407131</v>
      </c>
      <c r="L46" s="10">
        <v>47.863477418029355</v>
      </c>
      <c r="M46" s="10">
        <v>81.465234763702853</v>
      </c>
      <c r="N46" s="10">
        <v>52.233376457435071</v>
      </c>
      <c r="O46" s="10">
        <v>7.3647929209927234</v>
      </c>
      <c r="P46" s="10">
        <v>33.097589669839266</v>
      </c>
      <c r="Q46" s="10">
        <v>47.626771762652531</v>
      </c>
      <c r="R46" s="10">
        <v>33.836545003688549</v>
      </c>
      <c r="S46" s="10">
        <v>63.842594063993239</v>
      </c>
      <c r="T46" s="10">
        <v>22.504248025631902</v>
      </c>
      <c r="U46" s="10">
        <v>64.164841341234293</v>
      </c>
      <c r="V46" s="10">
        <v>27.691159649082525</v>
      </c>
      <c r="W46" s="10">
        <v>27.478208433652227</v>
      </c>
      <c r="Y46" s="10">
        <v>2.8802515292997217</v>
      </c>
      <c r="Z46" s="10">
        <v>15.46917616933335</v>
      </c>
      <c r="AA46" s="10">
        <v>31.931255159590506</v>
      </c>
      <c r="AB46" s="10">
        <v>7.3968790263190378</v>
      </c>
      <c r="AC46" s="10">
        <v>10.857892740519848</v>
      </c>
      <c r="AD46" s="10">
        <v>1.329213441065868</v>
      </c>
      <c r="AE46" s="10">
        <v>171.68904978511227</v>
      </c>
      <c r="AF46" s="10">
        <v>9.0972122927199734</v>
      </c>
      <c r="AG46" s="10">
        <v>10.351650032632932</v>
      </c>
      <c r="AH46" s="10">
        <v>8.6067171021915669</v>
      </c>
      <c r="AI46" s="10">
        <v>16.69443686863184</v>
      </c>
      <c r="AJ46" s="10">
        <v>15.334423025883721</v>
      </c>
      <c r="AK46" s="10">
        <v>7.6457895144872801</v>
      </c>
      <c r="AL46" s="10">
        <v>11.603405816561082</v>
      </c>
      <c r="AM46" s="10">
        <v>2.6592438739923585</v>
      </c>
      <c r="AN46" s="10">
        <v>27.607124459823915</v>
      </c>
      <c r="AO46" s="10">
        <v>7.2887270309958341</v>
      </c>
      <c r="AP46" s="10">
        <v>59.290257492133286</v>
      </c>
      <c r="AQ46" s="10">
        <v>8.1015662634462977</v>
      </c>
      <c r="AR46" s="10">
        <v>9.3604697339902447</v>
      </c>
      <c r="AS46" s="10">
        <v>16.905976795791435</v>
      </c>
      <c r="AT46" s="10">
        <v>32.937067022438022</v>
      </c>
      <c r="AV46" s="10">
        <v>0.11334145551909634</v>
      </c>
      <c r="AW46" s="10">
        <v>0.96385292887553464</v>
      </c>
      <c r="AX46" s="10">
        <v>0.46788577657409719</v>
      </c>
      <c r="AY46" s="10">
        <v>0.28131108187826903</v>
      </c>
      <c r="AZ46" s="10">
        <v>2.3345018973859377E-2</v>
      </c>
      <c r="BA46" s="10">
        <v>16.618661517518301</v>
      </c>
      <c r="BB46" s="10">
        <v>17.501982060180207</v>
      </c>
      <c r="BC46" s="10">
        <v>29.563226557208452</v>
      </c>
      <c r="BD46" s="10">
        <v>0.97154455310493548</v>
      </c>
      <c r="BE46" s="10">
        <v>0.1425308202480754</v>
      </c>
      <c r="BF46" s="10">
        <v>5.1838908205053826</v>
      </c>
      <c r="BG46" s="10">
        <v>1.895169056581516</v>
      </c>
      <c r="BH46" s="10">
        <v>9.8353910151503993E-2</v>
      </c>
      <c r="BI46" s="10">
        <v>1.4265217499618745</v>
      </c>
      <c r="BJ46" s="10">
        <v>10.567944015717115</v>
      </c>
      <c r="BK46" s="10">
        <v>6.3918496330604215</v>
      </c>
      <c r="BL46" s="10">
        <v>0.1890351661503136</v>
      </c>
      <c r="BM46" s="10">
        <v>2.829921504363802</v>
      </c>
      <c r="BN46" s="10">
        <v>2.2505889935220513</v>
      </c>
      <c r="BO46" s="10">
        <v>1.729411243945391</v>
      </c>
      <c r="BP46" s="10">
        <v>13.219592082585525</v>
      </c>
      <c r="BQ46" s="10">
        <v>4.0136693914523747</v>
      </c>
      <c r="BS46" s="10">
        <v>3.9064989866325575E-2</v>
      </c>
      <c r="BT46" s="10">
        <v>0.32395892530850934</v>
      </c>
      <c r="BU46" s="10">
        <v>0.56791868273268453</v>
      </c>
      <c r="BV46" s="10">
        <v>0.3511110240372296</v>
      </c>
      <c r="BW46" s="10">
        <v>0.39867456315929356</v>
      </c>
      <c r="BX46" s="10">
        <v>0.68349774351438342</v>
      </c>
      <c r="BY46" s="10">
        <v>10.213633509868746</v>
      </c>
      <c r="BZ46" s="10">
        <v>0.32467761540699058</v>
      </c>
      <c r="CA46" s="10">
        <v>0.33279683460194887</v>
      </c>
      <c r="CB46" s="10">
        <v>0.17277010823200911</v>
      </c>
      <c r="CC46" s="10">
        <v>1.0535239128744465</v>
      </c>
      <c r="CD46" s="10">
        <v>0.84698256369674985</v>
      </c>
      <c r="CE46" s="10">
        <v>3.9819842275659187</v>
      </c>
      <c r="CF46" s="10">
        <v>1.4785683768795725</v>
      </c>
      <c r="CG46" s="10">
        <v>9.4924653508600798E-2</v>
      </c>
      <c r="CH46" s="10">
        <v>0.48110990340539228</v>
      </c>
      <c r="CI46" s="10">
        <v>8.8896952295883985E-2</v>
      </c>
      <c r="CJ46" s="10">
        <v>2.7054291436831486</v>
      </c>
      <c r="CK46" s="10">
        <v>3.4806858166800825</v>
      </c>
      <c r="CL46" s="10">
        <v>0.33695701866496086</v>
      </c>
      <c r="CM46" s="10">
        <v>0.40204157781596805</v>
      </c>
      <c r="CN46" s="23">
        <v>0.32632799129525836</v>
      </c>
      <c r="CP46" s="23">
        <v>13.421224472868332</v>
      </c>
      <c r="CQ46" s="23">
        <v>50.190208774066704</v>
      </c>
      <c r="CR46" s="23">
        <v>96.74697163070698</v>
      </c>
      <c r="CS46" s="23">
        <v>149.49255521636428</v>
      </c>
      <c r="CT46" s="23">
        <v>37.393829711296988</v>
      </c>
      <c r="CU46" s="23">
        <v>59.835166503035296</v>
      </c>
      <c r="CV46" s="23">
        <v>226.53242797629886</v>
      </c>
      <c r="CW46" s="23">
        <v>76.134974413313856</v>
      </c>
      <c r="CX46" s="23">
        <v>70.868267211979131</v>
      </c>
      <c r="CY46" s="23">
        <v>24.861418180078783</v>
      </c>
      <c r="CZ46" s="23">
        <v>70.795329020041024</v>
      </c>
      <c r="DA46" s="23">
        <v>99.54180940986484</v>
      </c>
      <c r="DB46" s="23">
        <v>63.959504109639774</v>
      </c>
      <c r="DC46" s="23">
        <v>21.873288864395253</v>
      </c>
      <c r="DD46" s="23">
        <v>46.419702213057342</v>
      </c>
      <c r="DE46" s="23">
        <v>82.10685575894226</v>
      </c>
      <c r="DF46" s="23">
        <v>41.403204153130581</v>
      </c>
      <c r="DG46" s="23">
        <v>128.66820220417347</v>
      </c>
      <c r="DH46" s="23">
        <v>36.337089099280334</v>
      </c>
      <c r="DI46" s="23">
        <v>75.59167933783489</v>
      </c>
      <c r="DJ46" s="23">
        <v>58.218770105275453</v>
      </c>
      <c r="DK46" s="23">
        <v>64.755272838837882</v>
      </c>
    </row>
    <row r="47" spans="1:115">
      <c r="A47" s="2">
        <v>42156</v>
      </c>
      <c r="B47" s="10">
        <v>10.145548837561032</v>
      </c>
      <c r="C47" s="10">
        <v>32.786497622136842</v>
      </c>
      <c r="D47" s="10">
        <v>62.740928728287656</v>
      </c>
      <c r="E47" s="10">
        <v>143.42212384006518</v>
      </c>
      <c r="F47" s="10">
        <v>26.789538811585651</v>
      </c>
      <c r="G47" s="10">
        <v>40.485548056847868</v>
      </c>
      <c r="H47" s="10">
        <v>21.799199575182584</v>
      </c>
      <c r="I47" s="10">
        <v>36.008016837038831</v>
      </c>
      <c r="J47" s="10">
        <v>57.489400057464579</v>
      </c>
      <c r="K47" s="10">
        <v>16.203096021360786</v>
      </c>
      <c r="L47" s="10">
        <v>46.829140608492317</v>
      </c>
      <c r="M47" s="10">
        <v>80.139091771178244</v>
      </c>
      <c r="N47" s="10">
        <v>53.395726381307298</v>
      </c>
      <c r="O47" s="10">
        <v>6.907467465870571</v>
      </c>
      <c r="P47" s="10">
        <v>33.100256703242927</v>
      </c>
      <c r="Q47" s="10">
        <v>46.9028769229811</v>
      </c>
      <c r="R47" s="10">
        <v>36.391789404423491</v>
      </c>
      <c r="S47" s="10">
        <v>67.075139434592217</v>
      </c>
      <c r="T47" s="10">
        <v>22.308122980134481</v>
      </c>
      <c r="U47" s="10">
        <v>64.982190612180517</v>
      </c>
      <c r="V47" s="10">
        <v>29.531894280740673</v>
      </c>
      <c r="W47" s="10">
        <v>24.526218064609886</v>
      </c>
      <c r="Y47" s="10">
        <v>3.4845499127530828</v>
      </c>
      <c r="Z47" s="10">
        <v>15.354972571303747</v>
      </c>
      <c r="AA47" s="10">
        <v>32.97519163458292</v>
      </c>
      <c r="AB47" s="10">
        <v>7.3351244821827635</v>
      </c>
      <c r="AC47" s="10">
        <v>11.692992117982559</v>
      </c>
      <c r="AD47" s="10">
        <v>1.1905182126141909</v>
      </c>
      <c r="AE47" s="10">
        <v>179.7030438451506</v>
      </c>
      <c r="AF47" s="10">
        <v>9.2923003491990457</v>
      </c>
      <c r="AG47" s="10">
        <v>10.302568376286951</v>
      </c>
      <c r="AH47" s="10">
        <v>8.8818596605680717</v>
      </c>
      <c r="AI47" s="10">
        <v>15.813566994482468</v>
      </c>
      <c r="AJ47" s="10">
        <v>15.151512304328222</v>
      </c>
      <c r="AK47" s="10">
        <v>8.0027177571207044</v>
      </c>
      <c r="AL47" s="10">
        <v>11.55382540689544</v>
      </c>
      <c r="AM47" s="10">
        <v>2.9197788761626846</v>
      </c>
      <c r="AN47" s="10">
        <v>26.55136433041223</v>
      </c>
      <c r="AO47" s="10">
        <v>7.8744545956257834</v>
      </c>
      <c r="AP47" s="10">
        <v>60.356520466090508</v>
      </c>
      <c r="AQ47" s="10">
        <v>7.9042689233192727</v>
      </c>
      <c r="AR47" s="10">
        <v>9.3345424102632357</v>
      </c>
      <c r="AS47" s="10">
        <v>16.201978762759715</v>
      </c>
      <c r="AT47" s="10">
        <v>27.174638195689766</v>
      </c>
      <c r="AV47" s="10">
        <v>2.5521849258576555E-2</v>
      </c>
      <c r="AW47" s="10">
        <v>1.0602371443540952</v>
      </c>
      <c r="AX47" s="10">
        <v>0.36256106176151459</v>
      </c>
      <c r="AY47" s="10">
        <v>0.45467671393746451</v>
      </c>
      <c r="AZ47" s="10">
        <v>1.8257490908964939E-2</v>
      </c>
      <c r="BA47" s="10">
        <v>15.95610909853346</v>
      </c>
      <c r="BB47" s="10">
        <v>14.652073492246977</v>
      </c>
      <c r="BC47" s="10">
        <v>31.528910980562173</v>
      </c>
      <c r="BD47" s="10">
        <v>0.95378718751777558</v>
      </c>
      <c r="BE47" s="10">
        <v>0.17285495711851664</v>
      </c>
      <c r="BF47" s="10">
        <v>4.7756180686494787</v>
      </c>
      <c r="BG47" s="10">
        <v>2.4029018450667579</v>
      </c>
      <c r="BH47" s="10">
        <v>0.10665351086195671</v>
      </c>
      <c r="BI47" s="10">
        <v>2.0100236537611291</v>
      </c>
      <c r="BJ47" s="10">
        <v>10.845879526831947</v>
      </c>
      <c r="BK47" s="10">
        <v>6.4550511777485475</v>
      </c>
      <c r="BL47" s="10">
        <v>0.20186719308965659</v>
      </c>
      <c r="BM47" s="10">
        <v>2.7461433296954345</v>
      </c>
      <c r="BN47" s="10">
        <v>2.3128930614354966</v>
      </c>
      <c r="BO47" s="10">
        <v>1.6840420160887841</v>
      </c>
      <c r="BP47" s="10">
        <v>14.572949772864167</v>
      </c>
      <c r="BQ47" s="10">
        <v>3.389164113757575</v>
      </c>
      <c r="BS47" s="10">
        <v>3.9590297601225601E-2</v>
      </c>
      <c r="BT47" s="10">
        <v>0.32615385419139153</v>
      </c>
      <c r="BU47" s="10">
        <v>0.64195043528791362</v>
      </c>
      <c r="BV47" s="10">
        <v>0.35854961160803561</v>
      </c>
      <c r="BW47" s="10">
        <v>0.36383290222085335</v>
      </c>
      <c r="BX47" s="10">
        <v>0.63823099270402039</v>
      </c>
      <c r="BY47" s="10">
        <v>9.846340674025619</v>
      </c>
      <c r="BZ47" s="10">
        <v>0.40724334599504175</v>
      </c>
      <c r="CA47" s="10">
        <v>0.32316689865296244</v>
      </c>
      <c r="CB47" s="10">
        <v>0.16795789505111744</v>
      </c>
      <c r="CC47" s="10">
        <v>0.87159759831910932</v>
      </c>
      <c r="CD47" s="10">
        <v>0.85699218638503538</v>
      </c>
      <c r="CE47" s="10">
        <v>3.957903284302807</v>
      </c>
      <c r="CF47" s="10">
        <v>1.552305098365494</v>
      </c>
      <c r="CG47" s="10">
        <v>8.3661754548501222E-2</v>
      </c>
      <c r="CH47" s="10">
        <v>0.48114980518396067</v>
      </c>
      <c r="CI47" s="10">
        <v>9.3050662201953266E-2</v>
      </c>
      <c r="CJ47" s="10">
        <v>2.5156161489998263</v>
      </c>
      <c r="CK47" s="10">
        <v>3.6908939611615725</v>
      </c>
      <c r="CL47" s="10">
        <v>0.39705973245428194</v>
      </c>
      <c r="CM47" s="10">
        <v>0.44362309083291152</v>
      </c>
      <c r="CN47" s="23">
        <v>0.28174678156744015</v>
      </c>
      <c r="CP47" s="23">
        <v>13.695210897173917</v>
      </c>
      <c r="CQ47" s="23">
        <v>49.527861191986077</v>
      </c>
      <c r="CR47" s="23">
        <v>96.720631859920005</v>
      </c>
      <c r="CS47" s="23">
        <v>151.57047464779345</v>
      </c>
      <c r="CT47" s="23">
        <v>38.864621322698028</v>
      </c>
      <c r="CU47" s="23">
        <v>58.270406360699539</v>
      </c>
      <c r="CV47" s="23">
        <v>226.0006575866058</v>
      </c>
      <c r="CW47" s="23">
        <v>77.236471512795092</v>
      </c>
      <c r="CX47" s="23">
        <v>69.068922519922268</v>
      </c>
      <c r="CY47" s="23">
        <v>25.425768534098491</v>
      </c>
      <c r="CZ47" s="23">
        <v>68.289923269943372</v>
      </c>
      <c r="DA47" s="23">
        <v>98.550498106958258</v>
      </c>
      <c r="DB47" s="23">
        <v>65.463000933592767</v>
      </c>
      <c r="DC47" s="23">
        <v>22.023621624892634</v>
      </c>
      <c r="DD47" s="23">
        <v>46.94957686078606</v>
      </c>
      <c r="DE47" s="23">
        <v>80.390442236325839</v>
      </c>
      <c r="DF47" s="23">
        <v>44.561161855340885</v>
      </c>
      <c r="DG47" s="23">
        <v>132.69341937937799</v>
      </c>
      <c r="DH47" s="23">
        <v>36.216178926050823</v>
      </c>
      <c r="DI47" s="23">
        <v>76.397834770986819</v>
      </c>
      <c r="DJ47" s="23">
        <v>60.750445907197467</v>
      </c>
      <c r="DK47" s="23">
        <v>55.371767155624667</v>
      </c>
    </row>
    <row r="48" spans="1:115">
      <c r="A48" s="2">
        <v>42248</v>
      </c>
      <c r="B48" s="10">
        <v>10.319149639551819</v>
      </c>
      <c r="C48" s="10">
        <v>32.953404576357819</v>
      </c>
      <c r="D48" s="10">
        <v>67.385701972409706</v>
      </c>
      <c r="E48" s="10">
        <v>146.20893707013735</v>
      </c>
      <c r="F48" s="10">
        <v>26.571462051572837</v>
      </c>
      <c r="G48" s="10">
        <v>40.113826572168364</v>
      </c>
      <c r="H48" s="10">
        <v>17.497363144087899</v>
      </c>
      <c r="I48" s="10">
        <v>35.767349997812367</v>
      </c>
      <c r="J48" s="10">
        <v>56.830380686741613</v>
      </c>
      <c r="K48" s="10">
        <v>16.686599844673314</v>
      </c>
      <c r="L48" s="10">
        <v>46.708052948438727</v>
      </c>
      <c r="M48" s="10">
        <v>82.027987979193114</v>
      </c>
      <c r="N48" s="10">
        <v>53.229229801304768</v>
      </c>
      <c r="O48" s="10">
        <v>7.1403338178617464</v>
      </c>
      <c r="P48" s="10">
        <v>33.779630278910943</v>
      </c>
      <c r="Q48" s="10">
        <v>49.41185012500658</v>
      </c>
      <c r="R48" s="10">
        <v>38.669523633836569</v>
      </c>
      <c r="S48" s="10">
        <v>65.498176307542423</v>
      </c>
      <c r="T48" s="10">
        <v>21.622742985225699</v>
      </c>
      <c r="U48" s="10">
        <v>66.072176391763961</v>
      </c>
      <c r="V48" s="10">
        <v>29.420765659842473</v>
      </c>
      <c r="W48" s="10">
        <v>22.349558274485258</v>
      </c>
      <c r="Y48" s="10">
        <v>3.1038414676875767</v>
      </c>
      <c r="Z48" s="10">
        <v>19.404034937712932</v>
      </c>
      <c r="AA48" s="10">
        <v>36.647109545287087</v>
      </c>
      <c r="AB48" s="10">
        <v>7.007350896478691</v>
      </c>
      <c r="AC48" s="10">
        <v>13.173505006073951</v>
      </c>
      <c r="AD48" s="10">
        <v>1.2395365107335106</v>
      </c>
      <c r="AE48" s="10">
        <v>176.7200942401204</v>
      </c>
      <c r="AF48" s="10">
        <v>8.5272438921705884</v>
      </c>
      <c r="AG48" s="10">
        <v>10.455064660553251</v>
      </c>
      <c r="AH48" s="10">
        <v>9.0987568409720794</v>
      </c>
      <c r="AI48" s="10">
        <v>15.637085250428589</v>
      </c>
      <c r="AJ48" s="10">
        <v>13.696422950407927</v>
      </c>
      <c r="AK48" s="10">
        <v>8.9903801171871258</v>
      </c>
      <c r="AL48" s="10">
        <v>12.524763075895363</v>
      </c>
      <c r="AM48" s="10">
        <v>2.4351204702865488</v>
      </c>
      <c r="AN48" s="10">
        <v>28.778983511500726</v>
      </c>
      <c r="AO48" s="10">
        <v>8.0089314303254433</v>
      </c>
      <c r="AP48" s="10">
        <v>61.627541180862686</v>
      </c>
      <c r="AQ48" s="10">
        <v>8.4938559539101544</v>
      </c>
      <c r="AR48" s="10">
        <v>9.2960282337411329</v>
      </c>
      <c r="AS48" s="10">
        <v>17.160094519245526</v>
      </c>
      <c r="AT48" s="10">
        <v>24.721676715329814</v>
      </c>
      <c r="AV48" s="10">
        <v>2.2901146174768527E-2</v>
      </c>
      <c r="AW48" s="10">
        <v>1.2941888684329628</v>
      </c>
      <c r="AX48" s="10">
        <v>0.47994181470266006</v>
      </c>
      <c r="AY48" s="10">
        <v>0.5414436716713541</v>
      </c>
      <c r="AZ48" s="10">
        <v>1.3952428049400365E-2</v>
      </c>
      <c r="BA48" s="10">
        <v>15.519880665020979</v>
      </c>
      <c r="BB48" s="10">
        <v>14.873515598061289</v>
      </c>
      <c r="BC48" s="10">
        <v>29.471554611842468</v>
      </c>
      <c r="BD48" s="10">
        <v>0.96186634081563716</v>
      </c>
      <c r="BE48" s="10">
        <v>0.17713334764093297</v>
      </c>
      <c r="BF48" s="10">
        <v>5.2613511695407364</v>
      </c>
      <c r="BG48" s="10">
        <v>2.0596882087521076</v>
      </c>
      <c r="BH48" s="10">
        <v>0.14537522198180114</v>
      </c>
      <c r="BI48" s="10">
        <v>2.2960378876402703</v>
      </c>
      <c r="BJ48" s="10">
        <v>11.575562254292192</v>
      </c>
      <c r="BK48" s="10">
        <v>7.098535840825476</v>
      </c>
      <c r="BL48" s="10">
        <v>0.2019436136566177</v>
      </c>
      <c r="BM48" s="10">
        <v>2.7583811534437981</v>
      </c>
      <c r="BN48" s="10">
        <v>2.9758680437933376</v>
      </c>
      <c r="BO48" s="10">
        <v>1.7810415441314451</v>
      </c>
      <c r="BP48" s="10">
        <v>16.456914937691977</v>
      </c>
      <c r="BQ48" s="10">
        <v>2.922484919695524</v>
      </c>
      <c r="BS48" s="10">
        <v>2.9841041479054909E-2</v>
      </c>
      <c r="BT48" s="10">
        <v>0.3754611528501306</v>
      </c>
      <c r="BU48" s="10">
        <v>0.63888373379934926</v>
      </c>
      <c r="BV48" s="10">
        <v>0.3612013275254623</v>
      </c>
      <c r="BW48" s="10">
        <v>0.35184069135643065</v>
      </c>
      <c r="BX48" s="10">
        <v>0.66798273543062869</v>
      </c>
      <c r="BY48" s="10">
        <v>9.9301018457788643</v>
      </c>
      <c r="BZ48" s="10">
        <v>9.709323700420569E-2</v>
      </c>
      <c r="CA48" s="10">
        <v>0.31373387479498982</v>
      </c>
      <c r="CB48" s="10">
        <v>0.17445019239287113</v>
      </c>
      <c r="CC48" s="10">
        <v>0.84619573617933597</v>
      </c>
      <c r="CD48" s="10">
        <v>0.87337855390765018</v>
      </c>
      <c r="CE48" s="10">
        <v>4.6200511703782006</v>
      </c>
      <c r="CF48" s="10">
        <v>1.5792166813965438</v>
      </c>
      <c r="CG48" s="10">
        <v>3.5696266552713851E-2</v>
      </c>
      <c r="CH48" s="10">
        <v>0.4397607668903456</v>
      </c>
      <c r="CI48" s="10">
        <v>8.5799687399439578E-2</v>
      </c>
      <c r="CJ48" s="10">
        <v>2.4625679418603585</v>
      </c>
      <c r="CK48" s="10">
        <v>3.5868086987804566</v>
      </c>
      <c r="CL48" s="10">
        <v>0.36773257427860773</v>
      </c>
      <c r="CM48" s="10">
        <v>0.46443945124750741</v>
      </c>
      <c r="CN48" s="23">
        <v>0.22693175662724485</v>
      </c>
      <c r="CP48" s="23">
        <v>13.475733294893219</v>
      </c>
      <c r="CQ48" s="23">
        <v>54.027089535353845</v>
      </c>
      <c r="CR48" s="23">
        <v>105.1516370661988</v>
      </c>
      <c r="CS48" s="23">
        <v>154.11893296581286</v>
      </c>
      <c r="CT48" s="23">
        <v>40.110760177052619</v>
      </c>
      <c r="CU48" s="23">
        <v>57.541226483353483</v>
      </c>
      <c r="CV48" s="23">
        <v>219.02107482804846</v>
      </c>
      <c r="CW48" s="23">
        <v>73.863241738829629</v>
      </c>
      <c r="CX48" s="23">
        <v>68.561045562905491</v>
      </c>
      <c r="CY48" s="23">
        <v>26.136940225679197</v>
      </c>
      <c r="CZ48" s="23">
        <v>68.452685104587388</v>
      </c>
      <c r="DA48" s="23">
        <v>98.657477692260798</v>
      </c>
      <c r="DB48" s="23">
        <v>66.985036310851896</v>
      </c>
      <c r="DC48" s="23">
        <v>23.540351462793925</v>
      </c>
      <c r="DD48" s="23">
        <v>47.826009270042398</v>
      </c>
      <c r="DE48" s="23">
        <v>85.729130244223128</v>
      </c>
      <c r="DF48" s="23">
        <v>46.966198365218069</v>
      </c>
      <c r="DG48" s="23">
        <v>132.34666658370926</v>
      </c>
      <c r="DH48" s="23">
        <v>36.679275681709647</v>
      </c>
      <c r="DI48" s="23">
        <v>77.516978743915146</v>
      </c>
      <c r="DJ48" s="23">
        <v>63.502214568027483</v>
      </c>
      <c r="DK48" s="23">
        <v>50.22065166613784</v>
      </c>
    </row>
    <row r="49" spans="1:115">
      <c r="A49" s="2">
        <v>42339</v>
      </c>
      <c r="B49" s="10">
        <v>11.46476776251729</v>
      </c>
      <c r="C49" s="10">
        <v>33.623404154143493</v>
      </c>
      <c r="D49" s="10">
        <v>67.528402704848219</v>
      </c>
      <c r="E49" s="10">
        <v>150.82830868040733</v>
      </c>
      <c r="F49" s="10">
        <v>27.632165220379992</v>
      </c>
      <c r="G49" s="10">
        <v>39.026844833068147</v>
      </c>
      <c r="H49" s="10">
        <v>18.71107949939768</v>
      </c>
      <c r="I49" s="10">
        <v>36.777926114281662</v>
      </c>
      <c r="J49" s="10">
        <v>56.612656524753277</v>
      </c>
      <c r="K49" s="10">
        <v>17.595454040227523</v>
      </c>
      <c r="L49" s="10">
        <v>46.07883742214176</v>
      </c>
      <c r="M49" s="10">
        <v>81.677925592503712</v>
      </c>
      <c r="N49" s="10">
        <v>53.161483073077875</v>
      </c>
      <c r="O49" s="10">
        <v>7.3247087707303695</v>
      </c>
      <c r="P49" s="10">
        <v>33.146983117390533</v>
      </c>
      <c r="Q49" s="10">
        <v>50.680873039349159</v>
      </c>
      <c r="R49" s="10">
        <v>42.227531102964079</v>
      </c>
      <c r="S49" s="10">
        <v>68.702739051397344</v>
      </c>
      <c r="T49" s="10">
        <v>21.475912789377333</v>
      </c>
      <c r="U49" s="10">
        <v>66.183968092386365</v>
      </c>
      <c r="V49" s="10">
        <v>29.233481333590472</v>
      </c>
      <c r="W49" s="10">
        <v>19.553609072768818</v>
      </c>
      <c r="Y49" s="10">
        <v>3.3086906644697485</v>
      </c>
      <c r="Z49" s="10">
        <v>18.706726870552028</v>
      </c>
      <c r="AA49" s="10">
        <v>35.076976865069696</v>
      </c>
      <c r="AB49" s="10">
        <v>6.5920666781867867</v>
      </c>
      <c r="AC49" s="10">
        <v>13.085654416577521</v>
      </c>
      <c r="AD49" s="10">
        <v>1.3239346620818992</v>
      </c>
      <c r="AE49" s="10">
        <v>187.48579242389286</v>
      </c>
      <c r="AF49" s="10">
        <v>6.7796443969658169</v>
      </c>
      <c r="AG49" s="10">
        <v>9.9951400728438209</v>
      </c>
      <c r="AH49" s="10">
        <v>8.5379346830275491</v>
      </c>
      <c r="AI49" s="10">
        <v>16.934708556973614</v>
      </c>
      <c r="AJ49" s="10">
        <v>13.63473698908173</v>
      </c>
      <c r="AK49" s="10">
        <v>8.7204174360961044</v>
      </c>
      <c r="AL49" s="10">
        <v>12.471063368241037</v>
      </c>
      <c r="AM49" s="10">
        <v>2.3318363045533426</v>
      </c>
      <c r="AN49" s="10">
        <v>29.364049987099527</v>
      </c>
      <c r="AO49" s="10">
        <v>8.1577053997533433</v>
      </c>
      <c r="AP49" s="10">
        <v>62.860213688042634</v>
      </c>
      <c r="AQ49" s="10">
        <v>9.8228153760684247</v>
      </c>
      <c r="AR49" s="10">
        <v>9.9838302881779306</v>
      </c>
      <c r="AS49" s="10">
        <v>15.973627046457187</v>
      </c>
      <c r="AT49" s="10">
        <v>26.36752619001641</v>
      </c>
      <c r="AV49" s="10">
        <v>3.142010577558417E-2</v>
      </c>
      <c r="AW49" s="10">
        <v>1.1903507447543875</v>
      </c>
      <c r="AX49" s="10">
        <v>0.8895261366437448</v>
      </c>
      <c r="AY49" s="10">
        <v>0.50794122683291176</v>
      </c>
      <c r="AZ49" s="10">
        <v>3.7090025436861788E-2</v>
      </c>
      <c r="BA49" s="10">
        <v>15.74425414730819</v>
      </c>
      <c r="BB49" s="10">
        <v>14.362780043085742</v>
      </c>
      <c r="BC49" s="10">
        <v>29.837217885083128</v>
      </c>
      <c r="BD49" s="10">
        <v>1.0125545154308091</v>
      </c>
      <c r="BE49" s="10">
        <v>0.16965686920619544</v>
      </c>
      <c r="BF49" s="10">
        <v>4.4604495767609826</v>
      </c>
      <c r="BG49" s="10">
        <v>1.6808741185776284</v>
      </c>
      <c r="BH49" s="10">
        <v>0.10919231339768533</v>
      </c>
      <c r="BI49" s="10">
        <v>2.1957406676965805</v>
      </c>
      <c r="BJ49" s="10">
        <v>11.906586244764048</v>
      </c>
      <c r="BK49" s="10">
        <v>7.3188646475406776</v>
      </c>
      <c r="BL49" s="10">
        <v>0.24267840353652287</v>
      </c>
      <c r="BM49" s="10">
        <v>2.6473100478866813</v>
      </c>
      <c r="BN49" s="10">
        <v>3.2398329492585849</v>
      </c>
      <c r="BO49" s="10">
        <v>1.1996496061578017</v>
      </c>
      <c r="BP49" s="10">
        <v>15.561254960260376</v>
      </c>
      <c r="BQ49" s="10">
        <v>2.7749881320202117</v>
      </c>
      <c r="BS49" s="10">
        <v>3.0705217539627308E-2</v>
      </c>
      <c r="BT49" s="10">
        <v>0.34714228057054353</v>
      </c>
      <c r="BU49" s="10">
        <v>0.56439082516300987</v>
      </c>
      <c r="BV49" s="10">
        <v>0.34256703038822023</v>
      </c>
      <c r="BW49" s="10">
        <v>0.34816977669536509</v>
      </c>
      <c r="BX49" s="10">
        <v>0.65511737222641031</v>
      </c>
      <c r="BY49" s="10">
        <v>9.4917598787793835</v>
      </c>
      <c r="BZ49" s="10">
        <v>0.1827613815014395</v>
      </c>
      <c r="CA49" s="10">
        <v>0.287270176512324</v>
      </c>
      <c r="CB49" s="10">
        <v>0.15325275422536971</v>
      </c>
      <c r="CC49" s="10">
        <v>1.2117725138587474</v>
      </c>
      <c r="CD49" s="10">
        <v>0.76058019731296733</v>
      </c>
      <c r="CE49" s="10">
        <v>4.5795339123283805</v>
      </c>
      <c r="CF49" s="10">
        <v>1.5657001434449276</v>
      </c>
      <c r="CG49" s="10">
        <v>2.5181295339026022E-2</v>
      </c>
      <c r="CH49" s="10">
        <v>0.44251966780655128</v>
      </c>
      <c r="CI49" s="10">
        <v>0.1077037760191894</v>
      </c>
      <c r="CJ49" s="10">
        <v>2.651249747621871</v>
      </c>
      <c r="CK49" s="10">
        <v>3.5955247834591773</v>
      </c>
      <c r="CL49" s="10">
        <v>0.3555886823020562</v>
      </c>
      <c r="CM49" s="10">
        <v>0.48418752087168748</v>
      </c>
      <c r="CN49" s="23">
        <v>0.19661340156416474</v>
      </c>
      <c r="CP49" s="23">
        <v>14.83558375030225</v>
      </c>
      <c r="CQ49" s="23">
        <v>53.867624050020453</v>
      </c>
      <c r="CR49" s="23">
        <v>104.05929653172467</v>
      </c>
      <c r="CS49" s="23">
        <v>158.27088361581525</v>
      </c>
      <c r="CT49" s="23">
        <v>41.10307943908974</v>
      </c>
      <c r="CU49" s="23">
        <v>56.750151014684647</v>
      </c>
      <c r="CV49" s="23">
        <v>230.05141184515566</v>
      </c>
      <c r="CW49" s="23">
        <v>73.577549777832047</v>
      </c>
      <c r="CX49" s="23">
        <v>67.907621289540231</v>
      </c>
      <c r="CY49" s="23">
        <v>26.456298346686637</v>
      </c>
      <c r="CZ49" s="23">
        <v>68.685768069735104</v>
      </c>
      <c r="DA49" s="23">
        <v>97.754116897476038</v>
      </c>
      <c r="DB49" s="23">
        <v>66.570626734900046</v>
      </c>
      <c r="DC49" s="23">
        <v>23.557212950112913</v>
      </c>
      <c r="DD49" s="23">
        <v>47.410586962046949</v>
      </c>
      <c r="DE49" s="23">
        <v>87.806307341795915</v>
      </c>
      <c r="DF49" s="23">
        <v>50.735618682273135</v>
      </c>
      <c r="DG49" s="23">
        <v>136.86151253494853</v>
      </c>
      <c r="DH49" s="23">
        <v>38.134085898163519</v>
      </c>
      <c r="DI49" s="23">
        <v>77.723036669024154</v>
      </c>
      <c r="DJ49" s="23">
        <v>61.252550861179728</v>
      </c>
      <c r="DK49" s="23">
        <v>48.892736796369604</v>
      </c>
    </row>
    <row r="50" spans="1:115">
      <c r="A50" s="2">
        <v>42430</v>
      </c>
      <c r="B50" s="10">
        <v>10.060468305555892</v>
      </c>
      <c r="C50" s="10">
        <v>32.897295044639925</v>
      </c>
      <c r="D50" s="10">
        <v>67.186285988420778</v>
      </c>
      <c r="E50" s="10">
        <v>154.95147348961274</v>
      </c>
      <c r="F50" s="10">
        <v>27.954667117154983</v>
      </c>
      <c r="G50" s="10">
        <v>37.36660375925387</v>
      </c>
      <c r="H50" s="10">
        <v>21.39302899776747</v>
      </c>
      <c r="I50" s="10">
        <v>37.345287792547929</v>
      </c>
      <c r="J50" s="10">
        <v>54.084814145111473</v>
      </c>
      <c r="K50" s="10">
        <v>17.176825095498323</v>
      </c>
      <c r="L50" s="10">
        <v>46.353853705768223</v>
      </c>
      <c r="M50" s="10">
        <v>81.58174418023637</v>
      </c>
      <c r="N50" s="10">
        <v>52.767135278688627</v>
      </c>
      <c r="O50" s="10">
        <v>6.8846170175942145</v>
      </c>
      <c r="P50" s="10">
        <v>33.862323624862803</v>
      </c>
      <c r="Q50" s="10">
        <v>52.840986642198395</v>
      </c>
      <c r="R50" s="10">
        <v>44.249040559203088</v>
      </c>
      <c r="S50" s="10">
        <v>69.868083448882629</v>
      </c>
      <c r="T50" s="10">
        <v>22.827151730540656</v>
      </c>
      <c r="U50" s="10">
        <v>68.843634314364124</v>
      </c>
      <c r="V50" s="10">
        <v>29.747816338033928</v>
      </c>
      <c r="W50" s="10">
        <v>19.000450925139187</v>
      </c>
      <c r="Y50" s="10">
        <v>4.7988555877854644</v>
      </c>
      <c r="Z50" s="10">
        <v>16.595558973967599</v>
      </c>
      <c r="AA50" s="10">
        <v>33.181105345997075</v>
      </c>
      <c r="AB50" s="10">
        <v>6.124145174355057</v>
      </c>
      <c r="AC50" s="10">
        <v>11.874608976081369</v>
      </c>
      <c r="AD50" s="10">
        <v>1.1058371522108605</v>
      </c>
      <c r="AE50" s="10">
        <v>179.26857135141836</v>
      </c>
      <c r="AF50" s="10">
        <v>5.1010035805961982</v>
      </c>
      <c r="AG50" s="10">
        <v>9.2637974465880699</v>
      </c>
      <c r="AH50" s="10">
        <v>7.8477926039835246</v>
      </c>
      <c r="AI50" s="10">
        <v>15.805962284194834</v>
      </c>
      <c r="AJ50" s="10">
        <v>13.27264962488093</v>
      </c>
      <c r="AK50" s="10">
        <v>7.9021573132438121</v>
      </c>
      <c r="AL50" s="10">
        <v>13.440650274413413</v>
      </c>
      <c r="AM50" s="10">
        <v>1.9732167495323594</v>
      </c>
      <c r="AN50" s="10">
        <v>25.362532944743666</v>
      </c>
      <c r="AO50" s="10">
        <v>8.4105465551761469</v>
      </c>
      <c r="AP50" s="10">
        <v>61.826118142412767</v>
      </c>
      <c r="AQ50" s="10">
        <v>9.0192797106090445</v>
      </c>
      <c r="AR50" s="10">
        <v>9.9166835653337699</v>
      </c>
      <c r="AS50" s="10">
        <v>14.661172931515392</v>
      </c>
      <c r="AT50" s="10">
        <v>26.570846678991856</v>
      </c>
      <c r="AV50" s="10">
        <v>4.5954762544668418E-2</v>
      </c>
      <c r="AW50" s="10">
        <v>1.1147801168875497</v>
      </c>
      <c r="AX50" s="10">
        <v>0.88201532590124976</v>
      </c>
      <c r="AY50" s="10">
        <v>0.49700316422884716</v>
      </c>
      <c r="AZ50" s="10">
        <v>8.2647187518203047E-2</v>
      </c>
      <c r="BA50" s="10">
        <v>16.929992548964975</v>
      </c>
      <c r="BB50" s="10">
        <v>18.49675248510837</v>
      </c>
      <c r="BC50" s="10">
        <v>30.435737758500188</v>
      </c>
      <c r="BD50" s="10">
        <v>0.93531798637412489</v>
      </c>
      <c r="BE50" s="10">
        <v>0.1649800972377235</v>
      </c>
      <c r="BF50" s="10">
        <v>4.6314397819305206</v>
      </c>
      <c r="BG50" s="10">
        <v>1.7313908903601574</v>
      </c>
      <c r="BH50" s="10">
        <v>9.0131337751755969E-2</v>
      </c>
      <c r="BI50" s="10">
        <v>2.8551117703509528</v>
      </c>
      <c r="BJ50" s="10">
        <v>12.208240960741414</v>
      </c>
      <c r="BK50" s="10">
        <v>8.2195340394409655</v>
      </c>
      <c r="BL50" s="10">
        <v>0.24712373846678221</v>
      </c>
      <c r="BM50" s="10">
        <v>2.4812846403944708</v>
      </c>
      <c r="BN50" s="10">
        <v>3.2223451196973083</v>
      </c>
      <c r="BO50" s="10">
        <v>1.1732784843575161</v>
      </c>
      <c r="BP50" s="10">
        <v>15.928190503410914</v>
      </c>
      <c r="BQ50" s="10">
        <v>2.9470268737931313</v>
      </c>
      <c r="BS50" s="10">
        <v>4.3566454983777911E-2</v>
      </c>
      <c r="BT50" s="10">
        <v>0.31274738256319012</v>
      </c>
      <c r="BU50" s="10">
        <v>0.55375548598645019</v>
      </c>
      <c r="BV50" s="10">
        <v>0.32836288850538475</v>
      </c>
      <c r="BW50" s="10">
        <v>0.35407179126045413</v>
      </c>
      <c r="BX50" s="10">
        <v>0.63531772919064622</v>
      </c>
      <c r="BY50" s="10">
        <v>9.8013987600339512</v>
      </c>
      <c r="BZ50" s="10">
        <v>0.17109796608484373</v>
      </c>
      <c r="CA50" s="10">
        <v>0.2561340719469315</v>
      </c>
      <c r="CB50" s="10">
        <v>0.15402764024883103</v>
      </c>
      <c r="CC50" s="10">
        <v>1.2738579671053536</v>
      </c>
      <c r="CD50" s="10">
        <v>0.8800438892382223</v>
      </c>
      <c r="CE50" s="10">
        <v>4.4145553732560296</v>
      </c>
      <c r="CF50" s="10">
        <v>1.5745132551239829</v>
      </c>
      <c r="CG50" s="10">
        <v>2.3017489300347194E-2</v>
      </c>
      <c r="CH50" s="10">
        <v>0.45800068805511884</v>
      </c>
      <c r="CI50" s="10">
        <v>0.11123299895228284</v>
      </c>
      <c r="CJ50" s="10">
        <v>2.3724050061306836</v>
      </c>
      <c r="CK50" s="10">
        <v>3.826418789674332</v>
      </c>
      <c r="CL50" s="10">
        <v>0.33650149616487957</v>
      </c>
      <c r="CM50" s="10">
        <v>0.45366862894872639</v>
      </c>
      <c r="CN50" s="23">
        <v>0.21185436281434988</v>
      </c>
      <c r="CP50" s="23">
        <v>14.948845110869803</v>
      </c>
      <c r="CQ50" s="23">
        <v>50.920381518058264</v>
      </c>
      <c r="CR50" s="23">
        <v>101.80316214630555</v>
      </c>
      <c r="CS50" s="23">
        <v>161.90098471670203</v>
      </c>
      <c r="CT50" s="23">
        <v>40.265995072015009</v>
      </c>
      <c r="CU50" s="23">
        <v>56.037751189620352</v>
      </c>
      <c r="CV50" s="23">
        <v>228.95975159432814</v>
      </c>
      <c r="CW50" s="23">
        <v>73.05312709772916</v>
      </c>
      <c r="CX50" s="23">
        <v>64.540063650020599</v>
      </c>
      <c r="CY50" s="23">
        <v>25.343625436968402</v>
      </c>
      <c r="CZ50" s="23">
        <v>68.065113738998932</v>
      </c>
      <c r="DA50" s="23">
        <v>97.46582858471568</v>
      </c>
      <c r="DB50" s="23">
        <v>65.173979302940225</v>
      </c>
      <c r="DC50" s="23">
        <v>24.754892317482565</v>
      </c>
      <c r="DD50" s="23">
        <v>48.066798824436923</v>
      </c>
      <c r="DE50" s="23">
        <v>86.881054314438146</v>
      </c>
      <c r="DF50" s="23">
        <v>53.0179438517983</v>
      </c>
      <c r="DG50" s="23">
        <v>136.54789123782055</v>
      </c>
      <c r="DH50" s="23">
        <v>38.895195350521341</v>
      </c>
      <c r="DI50" s="23">
        <v>80.270097860220289</v>
      </c>
      <c r="DJ50" s="23">
        <v>60.79084840190896</v>
      </c>
      <c r="DK50" s="23">
        <v>48.730178840738525</v>
      </c>
    </row>
    <row r="51" spans="1:115">
      <c r="A51" s="2">
        <v>42522</v>
      </c>
      <c r="B51" s="10">
        <v>9.1059144313563891</v>
      </c>
      <c r="C51" s="10">
        <v>31.070595744694042</v>
      </c>
      <c r="D51" s="10">
        <v>67.092378830788746</v>
      </c>
      <c r="E51" s="10">
        <v>154.00226666063264</v>
      </c>
      <c r="F51" s="10">
        <v>27.549316113396731</v>
      </c>
      <c r="G51" s="10">
        <v>37.464730999251188</v>
      </c>
      <c r="H51" s="10">
        <v>23.579061769526753</v>
      </c>
      <c r="I51" s="10">
        <v>38.176364538049356</v>
      </c>
      <c r="J51" s="10">
        <v>52.320903180231127</v>
      </c>
      <c r="K51" s="10">
        <v>17.733547641097203</v>
      </c>
      <c r="L51" s="10">
        <v>46.483003520212712</v>
      </c>
      <c r="M51" s="10">
        <v>80.659718092506523</v>
      </c>
      <c r="N51" s="10">
        <v>52.144791213031418</v>
      </c>
      <c r="O51" s="10">
        <v>6.314815068313278</v>
      </c>
      <c r="P51" s="10">
        <v>33.61763613997676</v>
      </c>
      <c r="Q51" s="10">
        <v>55.819527508783843</v>
      </c>
      <c r="R51" s="10">
        <v>46.87002884640291</v>
      </c>
      <c r="S51" s="10">
        <v>70.537397094800781</v>
      </c>
      <c r="T51" s="10">
        <v>22.494756108031883</v>
      </c>
      <c r="U51" s="10">
        <v>68.749046241097489</v>
      </c>
      <c r="V51" s="10">
        <v>30.344109863260602</v>
      </c>
      <c r="W51" s="10">
        <v>17.936107950906376</v>
      </c>
      <c r="Y51" s="10">
        <v>5.2958594497902514</v>
      </c>
      <c r="Z51" s="10">
        <v>15.512093032466222</v>
      </c>
      <c r="AA51" s="10">
        <v>32.079859291038197</v>
      </c>
      <c r="AB51" s="10">
        <v>6.0433344695417581</v>
      </c>
      <c r="AC51" s="10">
        <v>11.587350887685053</v>
      </c>
      <c r="AD51" s="10">
        <v>1.0701712693145067</v>
      </c>
      <c r="AE51" s="10">
        <v>178.73204332685975</v>
      </c>
      <c r="AF51" s="10">
        <v>5.4265666763830636</v>
      </c>
      <c r="AG51" s="10">
        <v>8.8533078030762375</v>
      </c>
      <c r="AH51" s="10">
        <v>7.7229220239027541</v>
      </c>
      <c r="AI51" s="10">
        <v>16.903924345863778</v>
      </c>
      <c r="AJ51" s="10">
        <v>13.751826287094337</v>
      </c>
      <c r="AK51" s="10">
        <v>7.8262469618713366</v>
      </c>
      <c r="AL51" s="10">
        <v>14.003608886424844</v>
      </c>
      <c r="AM51" s="10">
        <v>2.0281200229033711</v>
      </c>
      <c r="AN51" s="10">
        <v>21.659701745697983</v>
      </c>
      <c r="AO51" s="10">
        <v>8.8283732231513863</v>
      </c>
      <c r="AP51" s="10">
        <v>63.213984512650484</v>
      </c>
      <c r="AQ51" s="10">
        <v>8.1446121502614677</v>
      </c>
      <c r="AR51" s="10">
        <v>10.284816417111823</v>
      </c>
      <c r="AS51" s="10">
        <v>15.192320932335393</v>
      </c>
      <c r="AT51" s="10">
        <v>23.431218466981889</v>
      </c>
      <c r="AV51" s="10">
        <v>5.5869193689077119E-2</v>
      </c>
      <c r="AW51" s="10">
        <v>1.044516492185825</v>
      </c>
      <c r="AX51" s="10">
        <v>0.81750836628185741</v>
      </c>
      <c r="AY51" s="10">
        <v>0.44537463023758406</v>
      </c>
      <c r="AZ51" s="10">
        <v>6.6423746922285143E-2</v>
      </c>
      <c r="BA51" s="10">
        <v>16.979530012489143</v>
      </c>
      <c r="BB51" s="10">
        <v>21.80286244776515</v>
      </c>
      <c r="BC51" s="10">
        <v>30.332930150717033</v>
      </c>
      <c r="BD51" s="10">
        <v>0.92711546214783769</v>
      </c>
      <c r="BE51" s="10">
        <v>0.16475681658746821</v>
      </c>
      <c r="BF51" s="10">
        <v>4.5404993213870819</v>
      </c>
      <c r="BG51" s="10">
        <v>1.7355453697357519</v>
      </c>
      <c r="BH51" s="10">
        <v>6.5243894745652356E-2</v>
      </c>
      <c r="BI51" s="10">
        <v>2.919924763097717</v>
      </c>
      <c r="BJ51" s="10">
        <v>12.790414129704546</v>
      </c>
      <c r="BK51" s="10">
        <v>6.7307773750018347</v>
      </c>
      <c r="BL51" s="10">
        <v>0.27654354011447835</v>
      </c>
      <c r="BM51" s="10">
        <v>1.802476325277881</v>
      </c>
      <c r="BN51" s="10">
        <v>3.6805023775395616</v>
      </c>
      <c r="BO51" s="10">
        <v>0.86198327536576036</v>
      </c>
      <c r="BP51" s="10">
        <v>15.751863821005704</v>
      </c>
      <c r="BQ51" s="10">
        <v>2.6477845965948976</v>
      </c>
      <c r="BS51" s="10">
        <v>4.4464161702252585E-2</v>
      </c>
      <c r="BT51" s="10">
        <v>0.29455995703569049</v>
      </c>
      <c r="BU51" s="10">
        <v>0.53411136108223101</v>
      </c>
      <c r="BV51" s="10">
        <v>0.30035364055474645</v>
      </c>
      <c r="BW51" s="10">
        <v>0.34984301848006816</v>
      </c>
      <c r="BX51" s="10">
        <v>0.64497827133222785</v>
      </c>
      <c r="BY51" s="10">
        <v>9.935579743989976</v>
      </c>
      <c r="BZ51" s="10">
        <v>0.18539187433688298</v>
      </c>
      <c r="CA51" s="10">
        <v>0.2448207633634969</v>
      </c>
      <c r="CB51" s="10">
        <v>0.14425519983989177</v>
      </c>
      <c r="CC51" s="10">
        <v>1.2785147065838123</v>
      </c>
      <c r="CD51" s="10">
        <v>0.76165247010455372</v>
      </c>
      <c r="CE51" s="10">
        <v>4.7770076392037888</v>
      </c>
      <c r="CF51" s="10">
        <v>1.559298286335888</v>
      </c>
      <c r="CG51" s="10">
        <v>2.2293483690880578E-2</v>
      </c>
      <c r="CH51" s="10">
        <v>0.41873584281929954</v>
      </c>
      <c r="CI51" s="10">
        <v>0.1471939346969483</v>
      </c>
      <c r="CJ51" s="10">
        <v>2.7783065354465308</v>
      </c>
      <c r="CK51" s="10">
        <v>3.9406482961872142</v>
      </c>
      <c r="CL51" s="10">
        <v>0.33773783806775493</v>
      </c>
      <c r="CM51" s="10">
        <v>0.43583247691931781</v>
      </c>
      <c r="CN51" s="23">
        <v>0.15935154368962934</v>
      </c>
      <c r="CP51" s="23">
        <v>14.50210723653797</v>
      </c>
      <c r="CQ51" s="23">
        <v>47.92176522638178</v>
      </c>
      <c r="CR51" s="23">
        <v>100.52385784919103</v>
      </c>
      <c r="CS51" s="23">
        <v>160.79132940096673</v>
      </c>
      <c r="CT51" s="23">
        <v>39.552933766484138</v>
      </c>
      <c r="CU51" s="23">
        <v>56.159410552387065</v>
      </c>
      <c r="CV51" s="23">
        <v>234.04954728814164</v>
      </c>
      <c r="CW51" s="23">
        <v>74.121253239486336</v>
      </c>
      <c r="CX51" s="23">
        <v>62.346147208818699</v>
      </c>
      <c r="CY51" s="23">
        <v>25.765481681427318</v>
      </c>
      <c r="CZ51" s="23">
        <v>69.205941894047385</v>
      </c>
      <c r="DA51" s="23">
        <v>96.908742219441166</v>
      </c>
      <c r="DB51" s="23">
        <v>64.813289708852196</v>
      </c>
      <c r="DC51" s="23">
        <v>24.797647004171726</v>
      </c>
      <c r="DD51" s="23">
        <v>48.458463776275558</v>
      </c>
      <c r="DE51" s="23">
        <v>84.62874247230296</v>
      </c>
      <c r="DF51" s="23">
        <v>56.122139544365723</v>
      </c>
      <c r="DG51" s="23">
        <v>138.33216446817568</v>
      </c>
      <c r="DH51" s="23">
        <v>38.260518932020126</v>
      </c>
      <c r="DI51" s="23">
        <v>80.233583771642827</v>
      </c>
      <c r="DJ51" s="23">
        <v>61.72412709352102</v>
      </c>
      <c r="DK51" s="23">
        <v>44.174462558172792</v>
      </c>
    </row>
    <row r="52" spans="1:115">
      <c r="A52" s="2">
        <v>42614</v>
      </c>
      <c r="B52" s="10">
        <v>8.551863866972111</v>
      </c>
      <c r="C52" s="10">
        <v>30.471138573240154</v>
      </c>
      <c r="D52" s="10">
        <v>67.244149073652565</v>
      </c>
      <c r="E52" s="10">
        <v>152.95093883688764</v>
      </c>
      <c r="F52" s="10">
        <v>27.291441333797405</v>
      </c>
      <c r="G52" s="10">
        <v>37.77924788005123</v>
      </c>
      <c r="H52" s="10">
        <v>23.385805016256732</v>
      </c>
      <c r="I52" s="10">
        <v>37.634092226918582</v>
      </c>
      <c r="J52" s="10">
        <v>49.047836580750868</v>
      </c>
      <c r="K52" s="10">
        <v>17.727463352729721</v>
      </c>
      <c r="L52" s="10">
        <v>42.233858066891152</v>
      </c>
      <c r="M52" s="10">
        <v>80.153450086629292</v>
      </c>
      <c r="N52" s="10">
        <v>53.014247519127139</v>
      </c>
      <c r="O52" s="10">
        <v>6.4314654979756014</v>
      </c>
      <c r="P52" s="10">
        <v>33.402624970751596</v>
      </c>
      <c r="Q52" s="10">
        <v>56.820699428284335</v>
      </c>
      <c r="R52" s="10">
        <v>45.932635169465961</v>
      </c>
      <c r="S52" s="10">
        <v>71.170922184527143</v>
      </c>
      <c r="T52" s="10">
        <v>23.965699080306916</v>
      </c>
      <c r="U52" s="10">
        <v>67.300228179541563</v>
      </c>
      <c r="V52" s="10">
        <v>30.098568262871307</v>
      </c>
      <c r="W52" s="10">
        <v>18.711443427252568</v>
      </c>
      <c r="Y52" s="10">
        <v>6.0177868189493342</v>
      </c>
      <c r="Z52" s="10">
        <v>15.30498454232375</v>
      </c>
      <c r="AA52" s="10">
        <v>32.306777874857261</v>
      </c>
      <c r="AB52" s="10">
        <v>5.8980286762174599</v>
      </c>
      <c r="AC52" s="10">
        <v>11.146160175006088</v>
      </c>
      <c r="AD52" s="10">
        <v>1.049909467615276</v>
      </c>
      <c r="AE52" s="10">
        <v>175.82085002921309</v>
      </c>
      <c r="AF52" s="10">
        <v>5.1897403299950389</v>
      </c>
      <c r="AG52" s="10">
        <v>8.3327688202683632</v>
      </c>
      <c r="AH52" s="10">
        <v>7.5980213185619139</v>
      </c>
      <c r="AI52" s="10">
        <v>20.022303907358005</v>
      </c>
      <c r="AJ52" s="10">
        <v>12.378300859625096</v>
      </c>
      <c r="AK52" s="10">
        <v>8.2941845731569792</v>
      </c>
      <c r="AL52" s="10">
        <v>14.571934757152745</v>
      </c>
      <c r="AM52" s="10">
        <v>2.0672217934680215</v>
      </c>
      <c r="AN52" s="10">
        <v>20.276797969883891</v>
      </c>
      <c r="AO52" s="10">
        <v>9.3441402833479206</v>
      </c>
      <c r="AP52" s="10">
        <v>62.682400328943537</v>
      </c>
      <c r="AQ52" s="10">
        <v>7.3730277596434002</v>
      </c>
      <c r="AR52" s="10">
        <v>10.204923459280227</v>
      </c>
      <c r="AS52" s="10">
        <v>15.236098999805012</v>
      </c>
      <c r="AT52" s="10">
        <v>22.06011404408838</v>
      </c>
      <c r="AV52" s="10">
        <v>0.11452665631719496</v>
      </c>
      <c r="AW52" s="10">
        <v>1.0725517634493831</v>
      </c>
      <c r="AX52" s="10">
        <v>0.33682057744534416</v>
      </c>
      <c r="AY52" s="10">
        <v>0.45955210609790997</v>
      </c>
      <c r="AZ52" s="10">
        <v>8.4458985450557314E-2</v>
      </c>
      <c r="BA52" s="10">
        <v>17.21293136924001</v>
      </c>
      <c r="BB52" s="10">
        <v>24.617099807529712</v>
      </c>
      <c r="BC52" s="10">
        <v>26.729480549288624</v>
      </c>
      <c r="BD52" s="10">
        <v>0.99470036530772266</v>
      </c>
      <c r="BE52" s="10">
        <v>0.16800341239155314</v>
      </c>
      <c r="BF52" s="10">
        <v>5.214038454376257</v>
      </c>
      <c r="BG52" s="10">
        <v>2.1757927117420195</v>
      </c>
      <c r="BH52" s="10">
        <v>8.4915206476895377E-2</v>
      </c>
      <c r="BI52" s="10">
        <v>2.9769287506834501</v>
      </c>
      <c r="BJ52" s="10">
        <v>12.3678837168155</v>
      </c>
      <c r="BK52" s="10">
        <v>7.1563896855687688</v>
      </c>
      <c r="BL52" s="10">
        <v>0.26514425964105681</v>
      </c>
      <c r="BM52" s="10">
        <v>1.4430135848795311</v>
      </c>
      <c r="BN52" s="10">
        <v>3.4636897988227942</v>
      </c>
      <c r="BO52" s="10">
        <v>0.78496307186326408</v>
      </c>
      <c r="BP52" s="10">
        <v>17.029000785808364</v>
      </c>
      <c r="BQ52" s="10">
        <v>2.4522078158536238</v>
      </c>
      <c r="BS52" s="10">
        <v>6.2532442787779793E-2</v>
      </c>
      <c r="BT52" s="10">
        <v>0.25616646083597194</v>
      </c>
      <c r="BU52" s="10">
        <v>0.44243518484969274</v>
      </c>
      <c r="BV52" s="10">
        <v>0.29586678792251719</v>
      </c>
      <c r="BW52" s="10">
        <v>0.34272327817475112</v>
      </c>
      <c r="BX52" s="10">
        <v>0.66761698569920114</v>
      </c>
      <c r="BY52" s="10">
        <v>10.934768093849527</v>
      </c>
      <c r="BZ52" s="10">
        <v>0.14004187185904726</v>
      </c>
      <c r="CA52" s="10">
        <v>0.21534000888436022</v>
      </c>
      <c r="CB52" s="10">
        <v>9.6226800923152722E-2</v>
      </c>
      <c r="CC52" s="10">
        <v>1.3417612958183769</v>
      </c>
      <c r="CD52" s="10">
        <v>0.90448974822470873</v>
      </c>
      <c r="CE52" s="10">
        <v>4.3518406920312751</v>
      </c>
      <c r="CF52" s="10">
        <v>1.6272302733208908</v>
      </c>
      <c r="CG52" s="10">
        <v>2.2203405688257405E-2</v>
      </c>
      <c r="CH52" s="10">
        <v>0.41829154835999205</v>
      </c>
      <c r="CI52" s="10">
        <v>0.15469442810736533</v>
      </c>
      <c r="CJ52" s="10">
        <v>2.9469410338542863</v>
      </c>
      <c r="CK52" s="10">
        <v>3.8527515549076838</v>
      </c>
      <c r="CL52" s="10">
        <v>0.32217621333152291</v>
      </c>
      <c r="CM52" s="10">
        <v>0.43730143878691408</v>
      </c>
      <c r="CN52" s="23">
        <v>0.16018065327706177</v>
      </c>
      <c r="CP52" s="23">
        <v>14.74670978502642</v>
      </c>
      <c r="CQ52" s="23">
        <v>47.104841339849258</v>
      </c>
      <c r="CR52" s="23">
        <v>100.33018271080486</v>
      </c>
      <c r="CS52" s="23">
        <v>159.60438640712553</v>
      </c>
      <c r="CT52" s="23">
        <v>38.864783772428801</v>
      </c>
      <c r="CU52" s="23">
        <v>56.709705702605717</v>
      </c>
      <c r="CV52" s="23">
        <v>234.75852294684907</v>
      </c>
      <c r="CW52" s="23">
        <v>69.693354978061294</v>
      </c>
      <c r="CX52" s="23">
        <v>58.590645775211314</v>
      </c>
      <c r="CY52" s="23">
        <v>25.589714884606341</v>
      </c>
      <c r="CZ52" s="23">
        <v>68.81196172444379</v>
      </c>
      <c r="DA52" s="23">
        <v>95.612033406221116</v>
      </c>
      <c r="DB52" s="23">
        <v>65.745187990792289</v>
      </c>
      <c r="DC52" s="23">
        <v>25.607559279132687</v>
      </c>
      <c r="DD52" s="23">
        <v>47.859933886723375</v>
      </c>
      <c r="DE52" s="23">
        <v>84.672178632096987</v>
      </c>
      <c r="DF52" s="23">
        <v>55.696614140562303</v>
      </c>
      <c r="DG52" s="23">
        <v>138.2432771322045</v>
      </c>
      <c r="DH52" s="23">
        <v>38.655168193680794</v>
      </c>
      <c r="DI52" s="23">
        <v>78.612290924016577</v>
      </c>
      <c r="DJ52" s="23">
        <v>62.800969487271601</v>
      </c>
      <c r="DK52" s="23">
        <v>43.383945940471634</v>
      </c>
    </row>
    <row r="53" spans="1:115">
      <c r="A53" s="2">
        <v>42705</v>
      </c>
      <c r="B53" s="10">
        <v>8.4379503998989538</v>
      </c>
      <c r="C53" s="10">
        <v>30.862077270008388</v>
      </c>
      <c r="D53" s="10">
        <v>67.59378025685308</v>
      </c>
      <c r="E53" s="10">
        <v>152.54115995112187</v>
      </c>
      <c r="F53" s="10">
        <v>26.490488508574746</v>
      </c>
      <c r="G53" s="10">
        <v>36.310882953154483</v>
      </c>
      <c r="H53" s="10">
        <v>25.786858913339703</v>
      </c>
      <c r="I53" s="10">
        <v>36.310523250454793</v>
      </c>
      <c r="J53" s="10">
        <v>48.551399285134245</v>
      </c>
      <c r="K53" s="10">
        <v>18.074124580642295</v>
      </c>
      <c r="L53" s="10">
        <v>42.563656294242065</v>
      </c>
      <c r="M53" s="10">
        <v>78.372504165065052</v>
      </c>
      <c r="N53" s="10">
        <v>53.683832945369716</v>
      </c>
      <c r="O53" s="10">
        <v>6.3063062264512837</v>
      </c>
      <c r="P53" s="10">
        <v>34.693152294139111</v>
      </c>
      <c r="Q53" s="10">
        <v>57.409596759142708</v>
      </c>
      <c r="R53" s="10">
        <v>44.457781290742489</v>
      </c>
      <c r="S53" s="10">
        <v>66.534737268229534</v>
      </c>
      <c r="T53" s="10">
        <v>23.866056851891749</v>
      </c>
      <c r="U53" s="10">
        <v>65.721232101927129</v>
      </c>
      <c r="V53" s="10">
        <v>29.862848330665095</v>
      </c>
      <c r="W53" s="10">
        <v>19.769067602595321</v>
      </c>
      <c r="Y53" s="10">
        <v>6.0102284370824242</v>
      </c>
      <c r="Z53" s="10">
        <v>14.48806266817591</v>
      </c>
      <c r="AA53" s="10">
        <v>31.793225875311354</v>
      </c>
      <c r="AB53" s="10">
        <v>5.9654593115092087</v>
      </c>
      <c r="AC53" s="10">
        <v>10.970823546296643</v>
      </c>
      <c r="AD53" s="10">
        <v>1.2869608247731095</v>
      </c>
      <c r="AE53" s="10">
        <v>174.11979462299644</v>
      </c>
      <c r="AF53" s="10">
        <v>4.8346849654675053</v>
      </c>
      <c r="AG53" s="10">
        <v>7.8248062690290672</v>
      </c>
      <c r="AH53" s="10">
        <v>7.7526309323178477</v>
      </c>
      <c r="AI53" s="10">
        <v>20.068453022182837</v>
      </c>
      <c r="AJ53" s="10">
        <v>13.445798047865635</v>
      </c>
      <c r="AK53" s="10">
        <v>9.4828190590955614</v>
      </c>
      <c r="AL53" s="10">
        <v>14.559070960701911</v>
      </c>
      <c r="AM53" s="10">
        <v>1.9302765798761063</v>
      </c>
      <c r="AN53" s="10">
        <v>18.766967832292615</v>
      </c>
      <c r="AO53" s="10">
        <v>8.4437697638012388</v>
      </c>
      <c r="AP53" s="10">
        <v>64.955788362365467</v>
      </c>
      <c r="AQ53" s="10">
        <v>7.5618326330105559</v>
      </c>
      <c r="AR53" s="10">
        <v>10.177855136105832</v>
      </c>
      <c r="AS53" s="10">
        <v>16.565931766982416</v>
      </c>
      <c r="AT53" s="10">
        <v>19.351812457370286</v>
      </c>
      <c r="AV53" s="10">
        <v>0.11899243125696291</v>
      </c>
      <c r="AW53" s="10">
        <v>1.0030813444832229</v>
      </c>
      <c r="AX53" s="10">
        <v>0.34302154669227702</v>
      </c>
      <c r="AY53" s="10">
        <v>0.39566959510389155</v>
      </c>
      <c r="AZ53" s="10">
        <v>7.5971080553786097E-2</v>
      </c>
      <c r="BA53" s="10">
        <v>18.652753596818933</v>
      </c>
      <c r="BB53" s="10">
        <v>26.278625390163985</v>
      </c>
      <c r="BC53" s="10">
        <v>28.332069575999355</v>
      </c>
      <c r="BD53" s="10">
        <v>0.98464948321646628</v>
      </c>
      <c r="BE53" s="10">
        <v>0.16134222420266137</v>
      </c>
      <c r="BF53" s="10">
        <v>5.1526205497188959</v>
      </c>
      <c r="BG53" s="10">
        <v>1.9094635343086699</v>
      </c>
      <c r="BH53" s="10">
        <v>8.7164971082309237E-2</v>
      </c>
      <c r="BI53" s="10">
        <v>2.8429017641023142</v>
      </c>
      <c r="BJ53" s="10">
        <v>13.197971642237199</v>
      </c>
      <c r="BK53" s="10">
        <v>7.1855057969334784</v>
      </c>
      <c r="BL53" s="10">
        <v>0.25965523829161202</v>
      </c>
      <c r="BM53" s="10">
        <v>1.6929880233607508</v>
      </c>
      <c r="BN53" s="10">
        <v>3.2584781923200783</v>
      </c>
      <c r="BO53" s="10">
        <v>0.78885309038220408</v>
      </c>
      <c r="BP53" s="10">
        <v>19.916117455166223</v>
      </c>
      <c r="BQ53" s="10">
        <v>2.3122321231911065</v>
      </c>
      <c r="BS53" s="10">
        <v>5.8460182768970914E-2</v>
      </c>
      <c r="BT53" s="10">
        <v>0.23853464396448243</v>
      </c>
      <c r="BU53" s="10">
        <v>0.45500866002479201</v>
      </c>
      <c r="BV53" s="10">
        <v>0.2970559931817609</v>
      </c>
      <c r="BW53" s="10">
        <v>0.33548954011949195</v>
      </c>
      <c r="BX53" s="10">
        <v>0.61284262043367477</v>
      </c>
      <c r="BY53" s="10">
        <v>12.308086923789642</v>
      </c>
      <c r="BZ53" s="10">
        <v>0.24975810804218312</v>
      </c>
      <c r="CA53" s="10">
        <v>0.19215048968912618</v>
      </c>
      <c r="CB53" s="10">
        <v>8.9113209682224526E-2</v>
      </c>
      <c r="CC53" s="10">
        <v>1.3980159572095312</v>
      </c>
      <c r="CD53" s="10">
        <v>0.65120100995379726</v>
      </c>
      <c r="CE53" s="10">
        <v>4.1609243577516182</v>
      </c>
      <c r="CF53" s="10">
        <v>1.5290097934723184</v>
      </c>
      <c r="CG53" s="10">
        <v>7.2164600495391085E-2</v>
      </c>
      <c r="CH53" s="10">
        <v>0.4987710431393193</v>
      </c>
      <c r="CI53" s="10">
        <v>0.15488776184630976</v>
      </c>
      <c r="CJ53" s="10">
        <v>2.826675531613223</v>
      </c>
      <c r="CK53" s="10">
        <v>3.8195640748006552</v>
      </c>
      <c r="CL53" s="10">
        <v>0.30772467918541435</v>
      </c>
      <c r="CM53" s="10">
        <v>0.40120635835110363</v>
      </c>
      <c r="CN53" s="23">
        <v>0.15402700842261163</v>
      </c>
      <c r="CP53" s="23">
        <v>14.625631451007312</v>
      </c>
      <c r="CQ53" s="23">
        <v>46.591755926632004</v>
      </c>
      <c r="CR53" s="23">
        <v>100.1850363388815</v>
      </c>
      <c r="CS53" s="23">
        <v>159.19934485091673</v>
      </c>
      <c r="CT53" s="23">
        <v>37.872772675544667</v>
      </c>
      <c r="CU53" s="23">
        <v>56.863439995180201</v>
      </c>
      <c r="CV53" s="23">
        <v>238.49336585028976</v>
      </c>
      <c r="CW53" s="23">
        <v>69.727035899963838</v>
      </c>
      <c r="CX53" s="23">
        <v>57.553005527068905</v>
      </c>
      <c r="CY53" s="23">
        <v>26.077210946845028</v>
      </c>
      <c r="CZ53" s="23">
        <v>69.182745823353329</v>
      </c>
      <c r="DA53" s="23">
        <v>94.378966757193155</v>
      </c>
      <c r="DB53" s="23">
        <v>67.414741333299204</v>
      </c>
      <c r="DC53" s="23">
        <v>25.237288744727827</v>
      </c>
      <c r="DD53" s="23">
        <v>49.893565116747808</v>
      </c>
      <c r="DE53" s="23">
        <v>83.860841431508121</v>
      </c>
      <c r="DF53" s="23">
        <v>53.316094054681649</v>
      </c>
      <c r="DG53" s="23">
        <v>136.01018918556898</v>
      </c>
      <c r="DH53" s="23">
        <v>38.505931752023038</v>
      </c>
      <c r="DI53" s="23">
        <v>76.995665007600579</v>
      </c>
      <c r="DJ53" s="23">
        <v>66.746103911164838</v>
      </c>
      <c r="DK53" s="23">
        <v>41.587139191579325</v>
      </c>
    </row>
    <row r="54" spans="1:115">
      <c r="A54" s="2">
        <v>42795</v>
      </c>
      <c r="B54" s="10">
        <v>7.8469374767547029</v>
      </c>
      <c r="C54" s="10">
        <v>30.231510466364419</v>
      </c>
      <c r="D54" s="10">
        <v>67.037652099113146</v>
      </c>
      <c r="E54" s="10">
        <v>154.51755105396418</v>
      </c>
      <c r="F54" s="10">
        <v>26.020155196165977</v>
      </c>
      <c r="G54" s="10">
        <v>35.228789271388059</v>
      </c>
      <c r="H54" s="10">
        <v>24.652152326967848</v>
      </c>
      <c r="I54" s="10">
        <v>35.61467497630337</v>
      </c>
      <c r="J54" s="10">
        <v>46.504456840668482</v>
      </c>
      <c r="K54" s="10">
        <v>17.315424976869384</v>
      </c>
      <c r="L54" s="10">
        <v>43.513580388157663</v>
      </c>
      <c r="M54" s="10">
        <v>78.268926426196401</v>
      </c>
      <c r="N54" s="10">
        <v>53.630350384642483</v>
      </c>
      <c r="O54" s="10">
        <v>6.3489093550966835</v>
      </c>
      <c r="P54" s="10">
        <v>34.978775640072939</v>
      </c>
      <c r="Q54" s="10">
        <v>58.412491942413176</v>
      </c>
      <c r="R54" s="10">
        <v>44.045804812518973</v>
      </c>
      <c r="S54" s="10">
        <v>66.914172766305228</v>
      </c>
      <c r="T54" s="10">
        <v>25.168631529116407</v>
      </c>
      <c r="U54" s="10">
        <v>64.893458149067072</v>
      </c>
      <c r="V54" s="10">
        <v>31.574206955214429</v>
      </c>
      <c r="W54" s="10">
        <v>18.325818904019854</v>
      </c>
      <c r="Y54" s="10">
        <v>6.2026762531378044</v>
      </c>
      <c r="Z54" s="10">
        <v>13.82217899492187</v>
      </c>
      <c r="AA54" s="10">
        <v>31.439589056339315</v>
      </c>
      <c r="AB54" s="10">
        <v>5.8856646024135486</v>
      </c>
      <c r="AC54" s="10">
        <v>10.663377166207177</v>
      </c>
      <c r="AD54" s="10">
        <v>1.4512761846375088</v>
      </c>
      <c r="AE54" s="10">
        <v>180.42318058126187</v>
      </c>
      <c r="AF54" s="10">
        <v>4.3784690409377385</v>
      </c>
      <c r="AG54" s="10">
        <v>8.3223596393225865</v>
      </c>
      <c r="AH54" s="10">
        <v>7.4072198292781897</v>
      </c>
      <c r="AI54" s="10">
        <v>18.512956673747624</v>
      </c>
      <c r="AJ54" s="10">
        <v>13.200202503412102</v>
      </c>
      <c r="AK54" s="10">
        <v>9.1795400223145407</v>
      </c>
      <c r="AL54" s="10">
        <v>13.313371089409353</v>
      </c>
      <c r="AM54" s="10">
        <v>1.6214532871448115</v>
      </c>
      <c r="AN54" s="10">
        <v>15.940917186311511</v>
      </c>
      <c r="AO54" s="10">
        <v>8.4429901498254765</v>
      </c>
      <c r="AP54" s="10">
        <v>62.947573691012835</v>
      </c>
      <c r="AQ54" s="10">
        <v>7.6405216410774761</v>
      </c>
      <c r="AR54" s="10">
        <v>9.9252801541343558</v>
      </c>
      <c r="AS54" s="10">
        <v>16.002267845677302</v>
      </c>
      <c r="AT54" s="10">
        <v>17.393632158976366</v>
      </c>
      <c r="AV54" s="10">
        <v>0.13995688374255516</v>
      </c>
      <c r="AW54" s="10">
        <v>0.97761040593594717</v>
      </c>
      <c r="AX54" s="10">
        <v>0.43817433945305556</v>
      </c>
      <c r="AY54" s="10">
        <v>0.46864390937878075</v>
      </c>
      <c r="AZ54" s="10">
        <v>9.283223874976379E-2</v>
      </c>
      <c r="BA54" s="10">
        <v>19.971264866971545</v>
      </c>
      <c r="BB54" s="10">
        <v>31.375664767841137</v>
      </c>
      <c r="BC54" s="10">
        <v>28.206960822108528</v>
      </c>
      <c r="BD54" s="10">
        <v>1.2082005761752201</v>
      </c>
      <c r="BE54" s="10">
        <v>0.14490193171068516</v>
      </c>
      <c r="BF54" s="10">
        <v>4.9976685753864079</v>
      </c>
      <c r="BG54" s="10">
        <v>1.8489687433644795</v>
      </c>
      <c r="BH54" s="10">
        <v>8.3750448206441508E-2</v>
      </c>
      <c r="BI54" s="10">
        <v>3.1842611781479464</v>
      </c>
      <c r="BJ54" s="10">
        <v>12.442281322661792</v>
      </c>
      <c r="BK54" s="10">
        <v>6.6857783548875922</v>
      </c>
      <c r="BL54" s="10">
        <v>0.25431425236544536</v>
      </c>
      <c r="BM54" s="10">
        <v>1.4650040001803291</v>
      </c>
      <c r="BN54" s="10">
        <v>3.0607485035093003</v>
      </c>
      <c r="BO54" s="10">
        <v>0.75402234967438908</v>
      </c>
      <c r="BP54" s="10">
        <v>19.348645923295411</v>
      </c>
      <c r="BQ54" s="10">
        <v>2.2109427464297813</v>
      </c>
      <c r="BS54" s="10">
        <v>6.3889889926301346E-2</v>
      </c>
      <c r="BT54" s="10">
        <v>0.22638299969263298</v>
      </c>
      <c r="BU54" s="10">
        <v>0.45684823338602637</v>
      </c>
      <c r="BV54" s="10">
        <v>0.28159461675143016</v>
      </c>
      <c r="BW54" s="10">
        <v>0.32763834689491911</v>
      </c>
      <c r="BX54" s="10">
        <v>0.62672492594970919</v>
      </c>
      <c r="BY54" s="10">
        <v>12.468802472143061</v>
      </c>
      <c r="BZ54" s="10">
        <v>0.24142039679600202</v>
      </c>
      <c r="CA54" s="10">
        <v>0.18875463332550257</v>
      </c>
      <c r="CB54" s="10">
        <v>8.5855540549673315E-2</v>
      </c>
      <c r="CC54" s="10">
        <v>1.364859897630998</v>
      </c>
      <c r="CD54" s="10">
        <v>0.57714802131434251</v>
      </c>
      <c r="CE54" s="10">
        <v>4.0597655032891886</v>
      </c>
      <c r="CF54" s="10">
        <v>1.4781181711627704</v>
      </c>
      <c r="CG54" s="10">
        <v>6.1247142600896254E-2</v>
      </c>
      <c r="CH54" s="10">
        <v>0.41794457543693575</v>
      </c>
      <c r="CI54" s="10">
        <v>0.12529785736239907</v>
      </c>
      <c r="CJ54" s="10">
        <v>2.7086529640925647</v>
      </c>
      <c r="CK54" s="10">
        <v>3.6188714077728283</v>
      </c>
      <c r="CL54" s="10">
        <v>0.37263874317926315</v>
      </c>
      <c r="CM54" s="10">
        <v>0.35845704113711108</v>
      </c>
      <c r="CN54" s="23">
        <v>9.9322109226852362E-2</v>
      </c>
      <c r="CP54" s="23">
        <v>14.253460503561364</v>
      </c>
      <c r="CQ54" s="23">
        <v>45.25768286691487</v>
      </c>
      <c r="CR54" s="23">
        <v>99.372263728291543</v>
      </c>
      <c r="CS54" s="23">
        <v>161.15345418250794</v>
      </c>
      <c r="CT54" s="23">
        <v>37.104002948017836</v>
      </c>
      <c r="CU54" s="23">
        <v>57.278055248946821</v>
      </c>
      <c r="CV54" s="23">
        <v>248.91980014821391</v>
      </c>
      <c r="CW54" s="23">
        <v>68.441525236145637</v>
      </c>
      <c r="CX54" s="23">
        <v>56.223771689491791</v>
      </c>
      <c r="CY54" s="23">
        <v>24.953402278407932</v>
      </c>
      <c r="CZ54" s="23">
        <v>68.389065534922693</v>
      </c>
      <c r="DA54" s="23">
        <v>93.895245694287325</v>
      </c>
      <c r="DB54" s="23">
        <v>66.953406358452654</v>
      </c>
      <c r="DC54" s="23">
        <v>24.324659793816753</v>
      </c>
      <c r="DD54" s="23">
        <v>49.103757392480439</v>
      </c>
      <c r="DE54" s="23">
        <v>81.457132059049215</v>
      </c>
      <c r="DF54" s="23">
        <v>52.868407072072294</v>
      </c>
      <c r="DG54" s="23">
        <v>134.03540342159096</v>
      </c>
      <c r="DH54" s="23">
        <v>39.488773081476012</v>
      </c>
      <c r="DI54" s="23">
        <v>75.94539939605508</v>
      </c>
      <c r="DJ54" s="23">
        <v>67.283577765324253</v>
      </c>
      <c r="DK54" s="23">
        <v>38.029715918652855</v>
      </c>
    </row>
    <row r="55" spans="1:115">
      <c r="A55" s="2">
        <v>42887</v>
      </c>
      <c r="B55" s="10">
        <v>7.9122939506279391</v>
      </c>
      <c r="C55" s="10">
        <v>30.036428964429675</v>
      </c>
      <c r="D55" s="10">
        <v>66.890260454536232</v>
      </c>
      <c r="E55" s="10">
        <v>152.98546766924844</v>
      </c>
      <c r="F55" s="10">
        <v>25.644458150008983</v>
      </c>
      <c r="G55" s="10">
        <v>36.039750605889289</v>
      </c>
      <c r="H55" s="10">
        <v>27.630249027431173</v>
      </c>
      <c r="I55" s="10">
        <v>34.77141499180793</v>
      </c>
      <c r="J55" s="10">
        <v>48.346547810943456</v>
      </c>
      <c r="K55" s="10">
        <v>17.244715169897976</v>
      </c>
      <c r="L55" s="10">
        <v>44.285099916117254</v>
      </c>
      <c r="M55" s="10">
        <v>78.54737556237032</v>
      </c>
      <c r="N55" s="10">
        <v>54.255716825382372</v>
      </c>
      <c r="O55" s="10">
        <v>6.8865245922087102</v>
      </c>
      <c r="P55" s="10">
        <v>34.725704437054034</v>
      </c>
      <c r="Q55" s="10">
        <v>59.139635926016147</v>
      </c>
      <c r="R55" s="10">
        <v>43.431858202310956</v>
      </c>
      <c r="S55" s="10">
        <v>71.440997471595566</v>
      </c>
      <c r="T55" s="10">
        <v>24.681298480349739</v>
      </c>
      <c r="U55" s="10">
        <v>65.52173262824725</v>
      </c>
      <c r="V55" s="10">
        <v>33.545101267550656</v>
      </c>
      <c r="W55" s="10">
        <v>17.333841452739922</v>
      </c>
      <c r="Y55" s="10">
        <v>6.8068650931339718</v>
      </c>
      <c r="Z55" s="10">
        <v>13.919560767953421</v>
      </c>
      <c r="AA55" s="10">
        <v>30.996610731701146</v>
      </c>
      <c r="AB55" s="10">
        <v>5.6902607641405929</v>
      </c>
      <c r="AC55" s="10">
        <v>10.697656970774283</v>
      </c>
      <c r="AD55" s="10">
        <v>1.3503238231291286</v>
      </c>
      <c r="AE55" s="10">
        <v>179.71238171810165</v>
      </c>
      <c r="AF55" s="10">
        <v>3.59253942944295</v>
      </c>
      <c r="AG55" s="10">
        <v>7.3036959940031245</v>
      </c>
      <c r="AH55" s="10">
        <v>7.6933695707302876</v>
      </c>
      <c r="AI55" s="10">
        <v>17.687964506092328</v>
      </c>
      <c r="AJ55" s="10">
        <v>13.660323031519077</v>
      </c>
      <c r="AK55" s="10">
        <v>8.9549760281029727</v>
      </c>
      <c r="AL55" s="10">
        <v>12.608867461943696</v>
      </c>
      <c r="AM55" s="10">
        <v>1.3466398080535045</v>
      </c>
      <c r="AN55" s="10">
        <v>15.100804130546654</v>
      </c>
      <c r="AO55" s="10">
        <v>8.2907891993523233</v>
      </c>
      <c r="AP55" s="10">
        <v>61.698336570043423</v>
      </c>
      <c r="AQ55" s="10">
        <v>7.5164355233953355</v>
      </c>
      <c r="AR55" s="10">
        <v>9.8306624163848255</v>
      </c>
      <c r="AS55" s="10">
        <v>14.492123057238675</v>
      </c>
      <c r="AT55" s="10">
        <v>15.713536250584809</v>
      </c>
      <c r="AV55" s="10">
        <v>0.19197305369496556</v>
      </c>
      <c r="AW55" s="10">
        <v>0.90330214475929105</v>
      </c>
      <c r="AX55" s="10">
        <v>0.45842242966351165</v>
      </c>
      <c r="AY55" s="10">
        <v>0.52556439553684708</v>
      </c>
      <c r="AZ55" s="10">
        <v>0.11100814821908415</v>
      </c>
      <c r="BA55" s="10">
        <v>19.090935291666398</v>
      </c>
      <c r="BB55" s="10">
        <v>42.475517459510598</v>
      </c>
      <c r="BC55" s="10">
        <v>28.714721128684943</v>
      </c>
      <c r="BD55" s="10">
        <v>1.2965251028566223</v>
      </c>
      <c r="BE55" s="10">
        <v>0.13595684190985763</v>
      </c>
      <c r="BF55" s="10">
        <v>5.4835741288640403</v>
      </c>
      <c r="BG55" s="10">
        <v>1.8082054937896677</v>
      </c>
      <c r="BH55" s="10">
        <v>6.8623692182673293E-2</v>
      </c>
      <c r="BI55" s="10">
        <v>2.9971456902826237</v>
      </c>
      <c r="BJ55" s="10">
        <v>12.161635798342605</v>
      </c>
      <c r="BK55" s="10">
        <v>7.5373048529266251</v>
      </c>
      <c r="BL55" s="10">
        <v>0.29539096003150511</v>
      </c>
      <c r="BM55" s="10">
        <v>1.6309947889626564</v>
      </c>
      <c r="BN55" s="10">
        <v>3.0036340651829643</v>
      </c>
      <c r="BO55" s="10">
        <v>0.80997668638091547</v>
      </c>
      <c r="BP55" s="10">
        <v>18.810389534409619</v>
      </c>
      <c r="BQ55" s="10">
        <v>2.3499319320565641</v>
      </c>
      <c r="BS55" s="10">
        <v>0.10319536743429422</v>
      </c>
      <c r="BT55" s="10">
        <v>0.22118463130488286</v>
      </c>
      <c r="BU55" s="10">
        <v>0.46391338787760616</v>
      </c>
      <c r="BV55" s="10">
        <v>0.24471062887930006</v>
      </c>
      <c r="BW55" s="10">
        <v>0.32232616756013227</v>
      </c>
      <c r="BX55" s="10">
        <v>0.56742269087638064</v>
      </c>
      <c r="BY55" s="10">
        <v>12.225352566526453</v>
      </c>
      <c r="BZ55" s="10">
        <v>0.25632394785590407</v>
      </c>
      <c r="CA55" s="10">
        <v>0.18373345022901466</v>
      </c>
      <c r="CB55" s="10">
        <v>8.6652969851347572E-2</v>
      </c>
      <c r="CC55" s="10">
        <v>1.1311439339640135</v>
      </c>
      <c r="CD55" s="10">
        <v>0.53087268008340183</v>
      </c>
      <c r="CE55" s="10">
        <v>3.7677668751611639</v>
      </c>
      <c r="CF55" s="10">
        <v>1.4106997744701584</v>
      </c>
      <c r="CG55" s="10">
        <v>5.4090677984463653E-2</v>
      </c>
      <c r="CH55" s="10">
        <v>0.54609855498101556</v>
      </c>
      <c r="CI55" s="10">
        <v>0.12114959129937219</v>
      </c>
      <c r="CJ55" s="10">
        <v>3.1227174261356048</v>
      </c>
      <c r="CK55" s="10">
        <v>3.3000113910929394</v>
      </c>
      <c r="CL55" s="10">
        <v>0.32619273822647266</v>
      </c>
      <c r="CM55" s="10">
        <v>0.38746116754108328</v>
      </c>
      <c r="CN55" s="23">
        <v>6.9174227675406819E-2</v>
      </c>
      <c r="CP55" s="23">
        <v>15.014327464891171</v>
      </c>
      <c r="CQ55" s="23">
        <v>45.080476508447269</v>
      </c>
      <c r="CR55" s="23">
        <v>98.809207003778496</v>
      </c>
      <c r="CS55" s="23">
        <v>159.44600345780518</v>
      </c>
      <c r="CT55" s="23">
        <v>36.775449436562482</v>
      </c>
      <c r="CU55" s="23">
        <v>57.048432411561194</v>
      </c>
      <c r="CV55" s="23">
        <v>262.04350077156988</v>
      </c>
      <c r="CW55" s="23">
        <v>67.334999497791728</v>
      </c>
      <c r="CX55" s="23">
        <v>57.130502358032217</v>
      </c>
      <c r="CY55" s="23">
        <v>25.160694552389469</v>
      </c>
      <c r="CZ55" s="23">
        <v>68.587782485037636</v>
      </c>
      <c r="DA55" s="23">
        <v>94.546776767762466</v>
      </c>
      <c r="DB55" s="23">
        <v>67.047083420829182</v>
      </c>
      <c r="DC55" s="23">
        <v>23.90323751890519</v>
      </c>
      <c r="DD55" s="23">
        <v>48.288070721434607</v>
      </c>
      <c r="DE55" s="23">
        <v>82.323843464470443</v>
      </c>
      <c r="DF55" s="23">
        <v>52.139187952994156</v>
      </c>
      <c r="DG55" s="23">
        <v>137.89304625673725</v>
      </c>
      <c r="DH55" s="23">
        <v>38.501379460020978</v>
      </c>
      <c r="DI55" s="23">
        <v>76.488564469239464</v>
      </c>
      <c r="DJ55" s="23">
        <v>67.235075026740034</v>
      </c>
      <c r="DK55" s="23">
        <v>35.466483863056702</v>
      </c>
    </row>
    <row r="56" spans="1:115">
      <c r="A56" s="2">
        <v>42979</v>
      </c>
      <c r="B56" s="10">
        <v>8.347237771817996</v>
      </c>
      <c r="C56" s="10">
        <v>29.250782276305845</v>
      </c>
      <c r="D56" s="10">
        <v>64.166153311202294</v>
      </c>
      <c r="E56" s="10">
        <v>151.87678637783063</v>
      </c>
      <c r="F56" s="10">
        <v>25.37264988373056</v>
      </c>
      <c r="G56" s="10">
        <v>35.927693614658502</v>
      </c>
      <c r="H56" s="10">
        <v>33.22933554446989</v>
      </c>
      <c r="I56" s="10">
        <v>34.518385934257438</v>
      </c>
      <c r="J56" s="10">
        <v>48.132514379683748</v>
      </c>
      <c r="K56" s="10">
        <v>16.427558000086609</v>
      </c>
      <c r="L56" s="10">
        <v>44.837500820480585</v>
      </c>
      <c r="M56" s="10">
        <v>77.788815677030456</v>
      </c>
      <c r="N56" s="10">
        <v>53.885498304622594</v>
      </c>
      <c r="O56" s="10">
        <v>6.6123995417286174</v>
      </c>
      <c r="P56" s="10">
        <v>34.163013235186583</v>
      </c>
      <c r="Q56" s="10">
        <v>59.545478775971439</v>
      </c>
      <c r="R56" s="10">
        <v>42.004927189697476</v>
      </c>
      <c r="S56" s="10">
        <v>69.858605816688083</v>
      </c>
      <c r="T56" s="10">
        <v>24.048751684635512</v>
      </c>
      <c r="U56" s="10">
        <v>63.313609532774379</v>
      </c>
      <c r="V56" s="10">
        <v>33.010286928491588</v>
      </c>
      <c r="W56" s="10">
        <v>16.694285464391974</v>
      </c>
      <c r="Y56" s="10">
        <v>7.3109483658104022</v>
      </c>
      <c r="Z56" s="10">
        <v>13.301931269428637</v>
      </c>
      <c r="AA56" s="10">
        <v>31.221187758764554</v>
      </c>
      <c r="AB56" s="10">
        <v>5.5321466405021003</v>
      </c>
      <c r="AC56" s="10">
        <v>10.132014555520074</v>
      </c>
      <c r="AD56" s="10">
        <v>1.178856670464792</v>
      </c>
      <c r="AE56" s="10">
        <v>178.28193539295981</v>
      </c>
      <c r="AF56" s="10">
        <v>3.5297944924555846</v>
      </c>
      <c r="AG56" s="10">
        <v>7.2667024644476568</v>
      </c>
      <c r="AH56" s="10">
        <v>7.8825818180522926</v>
      </c>
      <c r="AI56" s="10">
        <v>18.525375710560134</v>
      </c>
      <c r="AJ56" s="10">
        <v>11.976843132271611</v>
      </c>
      <c r="AK56" s="10">
        <v>8.2345126185755859</v>
      </c>
      <c r="AL56" s="10">
        <v>13.702909693625118</v>
      </c>
      <c r="AM56" s="10">
        <v>1.3281973731766319</v>
      </c>
      <c r="AN56" s="10">
        <v>14.062967183573878</v>
      </c>
      <c r="AO56" s="10">
        <v>8.3432339514901699</v>
      </c>
      <c r="AP56" s="10">
        <v>59.709717403659518</v>
      </c>
      <c r="AQ56" s="10">
        <v>7.6939068049079182</v>
      </c>
      <c r="AR56" s="10">
        <v>10.469363977199567</v>
      </c>
      <c r="AS56" s="10">
        <v>14.066615025803261</v>
      </c>
      <c r="AT56" s="10">
        <v>14.690232144787217</v>
      </c>
      <c r="AV56" s="10">
        <v>0.26147046944726615</v>
      </c>
      <c r="AW56" s="10">
        <v>0.93440789272573976</v>
      </c>
      <c r="AX56" s="10">
        <v>0.46113569738517879</v>
      </c>
      <c r="AY56" s="10">
        <v>0.57872166249992385</v>
      </c>
      <c r="AZ56" s="10">
        <v>0.13533099413073252</v>
      </c>
      <c r="BA56" s="10">
        <v>19.354382188208358</v>
      </c>
      <c r="BB56" s="10">
        <v>41.798314171313095</v>
      </c>
      <c r="BC56" s="10">
        <v>28.372366656204861</v>
      </c>
      <c r="BD56" s="10">
        <v>1.4194134249087544</v>
      </c>
      <c r="BE56" s="10">
        <v>0.11077141504584964</v>
      </c>
      <c r="BF56" s="10">
        <v>5.3535426252087666</v>
      </c>
      <c r="BG56" s="10">
        <v>3.4737330403543387</v>
      </c>
      <c r="BH56" s="10">
        <v>6.6738455291938198E-2</v>
      </c>
      <c r="BI56" s="10">
        <v>3.15124093245351</v>
      </c>
      <c r="BJ56" s="10">
        <v>12.213357222201127</v>
      </c>
      <c r="BK56" s="10">
        <v>8.6352576194076036</v>
      </c>
      <c r="BL56" s="10">
        <v>0.27853627945047588</v>
      </c>
      <c r="BM56" s="10">
        <v>1.9765424754845471</v>
      </c>
      <c r="BN56" s="10">
        <v>3.4323046006955686</v>
      </c>
      <c r="BO56" s="10">
        <v>0.56106374890557409</v>
      </c>
      <c r="BP56" s="10">
        <v>18.307624753275903</v>
      </c>
      <c r="BQ56" s="10">
        <v>2.5540772246841383</v>
      </c>
      <c r="BS56" s="10">
        <v>0.10091156411209024</v>
      </c>
      <c r="BT56" s="10">
        <v>0.21234082618437267</v>
      </c>
      <c r="BU56" s="10">
        <v>0.424062976686854</v>
      </c>
      <c r="BV56" s="10">
        <v>0.21962135581047204</v>
      </c>
      <c r="BW56" s="10">
        <v>0.31501064298548315</v>
      </c>
      <c r="BX56" s="10">
        <v>0.53126295013431246</v>
      </c>
      <c r="BY56" s="10">
        <v>12.042975981752065</v>
      </c>
      <c r="BZ56" s="10">
        <v>0.21016548132245561</v>
      </c>
      <c r="CA56" s="10">
        <v>0.17815764281796165</v>
      </c>
      <c r="CB56" s="10">
        <v>0.17664710762582403</v>
      </c>
      <c r="CC56" s="10">
        <v>1.1065830930233327</v>
      </c>
      <c r="CD56" s="10">
        <v>0.50532944082031239</v>
      </c>
      <c r="CE56" s="10">
        <v>3.6082622809920384</v>
      </c>
      <c r="CF56" s="10">
        <v>1.4835587235364467</v>
      </c>
      <c r="CG56" s="10">
        <v>4.8238716457698061E-2</v>
      </c>
      <c r="CH56" s="10">
        <v>0.60158061046609745</v>
      </c>
      <c r="CI56" s="10">
        <v>0.11095229483901126</v>
      </c>
      <c r="CJ56" s="10">
        <v>3.4958595417496765</v>
      </c>
      <c r="CK56" s="10">
        <v>3.8592380217171445</v>
      </c>
      <c r="CL56" s="10">
        <v>0.54060296488859616</v>
      </c>
      <c r="CM56" s="10">
        <v>0.38477476208519334</v>
      </c>
      <c r="CN56" s="23">
        <v>4.5113686009931264E-2</v>
      </c>
      <c r="CP56" s="23">
        <v>16.020568171187755</v>
      </c>
      <c r="CQ56" s="23">
        <v>43.699462264644595</v>
      </c>
      <c r="CR56" s="23">
        <v>96.27253974403888</v>
      </c>
      <c r="CS56" s="23">
        <v>158.20727603664312</v>
      </c>
      <c r="CT56" s="23">
        <v>35.95500607636685</v>
      </c>
      <c r="CU56" s="23">
        <v>56.992195423465965</v>
      </c>
      <c r="CV56" s="23">
        <v>265.35256109049487</v>
      </c>
      <c r="CW56" s="23">
        <v>66.630712564240341</v>
      </c>
      <c r="CX56" s="23">
        <v>56.996787911858121</v>
      </c>
      <c r="CY56" s="23">
        <v>24.597558340810576</v>
      </c>
      <c r="CZ56" s="23">
        <v>69.823002249272818</v>
      </c>
      <c r="DA56" s="23">
        <v>93.744721290476718</v>
      </c>
      <c r="DB56" s="23">
        <v>65.795011659482157</v>
      </c>
      <c r="DC56" s="23">
        <v>24.950108891343692</v>
      </c>
      <c r="DD56" s="23">
        <v>47.75280654702204</v>
      </c>
      <c r="DE56" s="23">
        <v>82.845284189419019</v>
      </c>
      <c r="DF56" s="23">
        <v>50.737649715477133</v>
      </c>
      <c r="DG56" s="23">
        <v>135.04072523758182</v>
      </c>
      <c r="DH56" s="23">
        <v>39.034201111956143</v>
      </c>
      <c r="DI56" s="23">
        <v>74.884640223768116</v>
      </c>
      <c r="DJ56" s="23">
        <v>65.769301469655943</v>
      </c>
      <c r="DK56" s="23">
        <v>33.983708519873261</v>
      </c>
    </row>
    <row r="57" spans="1:115">
      <c r="A57" s="2">
        <v>43070</v>
      </c>
      <c r="B57" s="10">
        <v>9.4049990912564727</v>
      </c>
      <c r="C57" s="10">
        <v>29.874363094969329</v>
      </c>
      <c r="D57" s="10">
        <v>62.617490900704567</v>
      </c>
      <c r="E57" s="10">
        <v>149.7459745247441</v>
      </c>
      <c r="F57" s="10">
        <v>24.14134538289867</v>
      </c>
      <c r="G57" s="10">
        <v>35.894415729485303</v>
      </c>
      <c r="H57" s="10">
        <v>37.940448597743732</v>
      </c>
      <c r="I57" s="10">
        <v>33.664188928801082</v>
      </c>
      <c r="J57" s="10">
        <v>49.403984741073074</v>
      </c>
      <c r="K57" s="10">
        <v>16.784852019903301</v>
      </c>
      <c r="L57" s="10">
        <v>44.690709172057169</v>
      </c>
      <c r="M57" s="10">
        <v>77.563755853296669</v>
      </c>
      <c r="N57" s="10">
        <v>54.886876613611719</v>
      </c>
      <c r="O57" s="10">
        <v>6.6438262930991057</v>
      </c>
      <c r="P57" s="10">
        <v>34.094591547568236</v>
      </c>
      <c r="Q57" s="10">
        <v>59.983530351288692</v>
      </c>
      <c r="R57" s="10">
        <v>40.986593067363245</v>
      </c>
      <c r="S57" s="10">
        <v>70.430523708042045</v>
      </c>
      <c r="T57" s="10">
        <v>24.733540895309829</v>
      </c>
      <c r="U57" s="10">
        <v>63.247372462908672</v>
      </c>
      <c r="V57" s="10">
        <v>33.155208817870651</v>
      </c>
      <c r="W57" s="10">
        <v>15.909487355709576</v>
      </c>
      <c r="Y57" s="10">
        <v>7.9858574459435285</v>
      </c>
      <c r="Z57" s="10">
        <v>13.520690805498852</v>
      </c>
      <c r="AA57" s="10">
        <v>29.787300889412712</v>
      </c>
      <c r="AB57" s="10">
        <v>5.4191922966343276</v>
      </c>
      <c r="AC57" s="10">
        <v>10.538428780981144</v>
      </c>
      <c r="AD57" s="10">
        <v>1.14993995851288</v>
      </c>
      <c r="AE57" s="10">
        <v>178.85086219440814</v>
      </c>
      <c r="AF57" s="10">
        <v>3.3555956723237625</v>
      </c>
      <c r="AG57" s="10">
        <v>7.3639803563051345</v>
      </c>
      <c r="AH57" s="10">
        <v>7.7353354671988743</v>
      </c>
      <c r="AI57" s="10">
        <v>18.017723059133484</v>
      </c>
      <c r="AJ57" s="10">
        <v>11.124208510616674</v>
      </c>
      <c r="AK57" s="10">
        <v>8.1165461376242583</v>
      </c>
      <c r="AL57" s="10">
        <v>14.083038562634194</v>
      </c>
      <c r="AM57" s="10">
        <v>1.2792288179387865</v>
      </c>
      <c r="AN57" s="10">
        <v>13.467690303010336</v>
      </c>
      <c r="AO57" s="10">
        <v>7.8809074248099842</v>
      </c>
      <c r="AP57" s="10">
        <v>58.630881410620361</v>
      </c>
      <c r="AQ57" s="10">
        <v>6.9093312928122286</v>
      </c>
      <c r="AR57" s="10">
        <v>10.342759053584885</v>
      </c>
      <c r="AS57" s="10">
        <v>14.35127307965775</v>
      </c>
      <c r="AT57" s="10">
        <v>14.138863912744654</v>
      </c>
      <c r="AV57" s="10">
        <v>0.36359094041232892</v>
      </c>
      <c r="AW57" s="10">
        <v>0.9003423606060289</v>
      </c>
      <c r="AX57" s="10">
        <v>0.66875211442975846</v>
      </c>
      <c r="AY57" s="10">
        <v>0.74203971423209736</v>
      </c>
      <c r="AZ57" s="10">
        <v>9.9531658847281934E-2</v>
      </c>
      <c r="BA57" s="10">
        <v>19.585520532683653</v>
      </c>
      <c r="BB57" s="10">
        <v>44.022284750106124</v>
      </c>
      <c r="BC57" s="10">
        <v>27.799565409365634</v>
      </c>
      <c r="BD57" s="10">
        <v>1.3231409776470766</v>
      </c>
      <c r="BE57" s="10">
        <v>0.12217552880296731</v>
      </c>
      <c r="BF57" s="10">
        <v>4.7745146502182259</v>
      </c>
      <c r="BG57" s="10">
        <v>3.3304420198880407</v>
      </c>
      <c r="BH57" s="10">
        <v>6.9715923140516126E-2</v>
      </c>
      <c r="BI57" s="10">
        <v>3.1819117785576418</v>
      </c>
      <c r="BJ57" s="10">
        <v>11.527338396535033</v>
      </c>
      <c r="BK57" s="10">
        <v>8.7995590392251266</v>
      </c>
      <c r="BL57" s="10">
        <v>0.27176971461375898</v>
      </c>
      <c r="BM57" s="10">
        <v>4.651496224186535</v>
      </c>
      <c r="BN57" s="10">
        <v>3.1270263365137154</v>
      </c>
      <c r="BO57" s="10">
        <v>0.5371923122947172</v>
      </c>
      <c r="BP57" s="10">
        <v>18.892738848027953</v>
      </c>
      <c r="BQ57" s="10">
        <v>2.7732719615111492</v>
      </c>
      <c r="BS57" s="10">
        <v>9.4338207641411043E-2</v>
      </c>
      <c r="BT57" s="10">
        <v>0.21818513314458687</v>
      </c>
      <c r="BU57" s="10">
        <v>0.41413316592077287</v>
      </c>
      <c r="BV57" s="10">
        <v>0.21611745517830916</v>
      </c>
      <c r="BW57" s="10">
        <v>0.5552761842910594</v>
      </c>
      <c r="BX57" s="10">
        <v>0.59256677831067606</v>
      </c>
      <c r="BY57" s="10">
        <v>11.569659001357579</v>
      </c>
      <c r="BZ57" s="10">
        <v>0.2052763672106046</v>
      </c>
      <c r="CA57" s="10">
        <v>0.16863598732485663</v>
      </c>
      <c r="CB57" s="10">
        <v>0.21225158743005748</v>
      </c>
      <c r="CC57" s="10">
        <v>0.94700334836547029</v>
      </c>
      <c r="CD57" s="10">
        <v>0.51118263034047873</v>
      </c>
      <c r="CE57" s="10">
        <v>3.396609414612159</v>
      </c>
      <c r="CF57" s="10">
        <v>1.5203613473221322</v>
      </c>
      <c r="CG57" s="10">
        <v>4.6964463878328644E-2</v>
      </c>
      <c r="CH57" s="10">
        <v>0.63198558770002577</v>
      </c>
      <c r="CI57" s="10">
        <v>0.11028385529501006</v>
      </c>
      <c r="CJ57" s="10">
        <v>3.6275581523735196</v>
      </c>
      <c r="CK57" s="10">
        <v>3.326462955269176</v>
      </c>
      <c r="CL57" s="10">
        <v>0.58460742622506612</v>
      </c>
      <c r="CM57" s="10">
        <v>0.39770475627769741</v>
      </c>
      <c r="CN57" s="23">
        <v>3.5314770730312972E-2</v>
      </c>
      <c r="CP57" s="23">
        <v>17.848785685253741</v>
      </c>
      <c r="CQ57" s="23">
        <v>44.513581394218797</v>
      </c>
      <c r="CR57" s="23">
        <v>93.487677070467811</v>
      </c>
      <c r="CS57" s="23">
        <v>156.12332399078883</v>
      </c>
      <c r="CT57" s="23">
        <v>35.334582007018156</v>
      </c>
      <c r="CU57" s="23">
        <v>57.222442998992513</v>
      </c>
      <c r="CV57" s="23">
        <v>272.38325454361558</v>
      </c>
      <c r="CW57" s="23">
        <v>65.024626377701082</v>
      </c>
      <c r="CX57" s="23">
        <v>58.259742062350142</v>
      </c>
      <c r="CY57" s="23">
        <v>24.8546146033352</v>
      </c>
      <c r="CZ57" s="23">
        <v>68.429950229774349</v>
      </c>
      <c r="DA57" s="23">
        <v>92.529589014141862</v>
      </c>
      <c r="DB57" s="23">
        <v>66.469748088988652</v>
      </c>
      <c r="DC57" s="23">
        <v>25.429137981613074</v>
      </c>
      <c r="DD57" s="23">
        <v>46.948123225920384</v>
      </c>
      <c r="DE57" s="23">
        <v>82.882765281224181</v>
      </c>
      <c r="DF57" s="23">
        <v>49.249554062081998</v>
      </c>
      <c r="DG57" s="23">
        <v>137.34045949522246</v>
      </c>
      <c r="DH57" s="23">
        <v>38.096361479904949</v>
      </c>
      <c r="DI57" s="23">
        <v>74.71193125501334</v>
      </c>
      <c r="DJ57" s="23">
        <v>66.796925501834053</v>
      </c>
      <c r="DK57" s="23">
        <v>32.856938000695692</v>
      </c>
    </row>
    <row r="58" spans="1:115">
      <c r="A58" s="2">
        <v>43160</v>
      </c>
      <c r="B58" s="10">
        <v>8.9925121152420946</v>
      </c>
      <c r="C58" s="10">
        <v>28.311637540583568</v>
      </c>
      <c r="D58" s="10">
        <v>62.476325599320219</v>
      </c>
      <c r="E58" s="10">
        <v>150.1574815118216</v>
      </c>
      <c r="F58" s="10">
        <v>25.183879688555027</v>
      </c>
      <c r="G58" s="10">
        <v>36.757620612782581</v>
      </c>
      <c r="H58" s="10">
        <v>39.702492579036402</v>
      </c>
      <c r="I58" s="10">
        <v>33.889250900646033</v>
      </c>
      <c r="J58" s="10">
        <v>46.746571904166807</v>
      </c>
      <c r="K58" s="10">
        <v>16.296195568340593</v>
      </c>
      <c r="L58" s="10">
        <v>45.195159341009081</v>
      </c>
      <c r="M58" s="10">
        <v>78.28182365567956</v>
      </c>
      <c r="N58" s="10">
        <v>56.634263494214494</v>
      </c>
      <c r="O58" s="10">
        <v>7.0305743012660287</v>
      </c>
      <c r="P58" s="10">
        <v>34.083654074892983</v>
      </c>
      <c r="Q58" s="10">
        <v>61.000225906500411</v>
      </c>
      <c r="R58" s="10">
        <v>38.882727724520009</v>
      </c>
      <c r="S58" s="10">
        <v>69.816368019651463</v>
      </c>
      <c r="T58" s="10">
        <v>25.912123588113712</v>
      </c>
      <c r="U58" s="10">
        <v>62.952330590221138</v>
      </c>
      <c r="V58" s="10">
        <v>33.486079787959511</v>
      </c>
      <c r="W58" s="10">
        <v>15.374364135840414</v>
      </c>
      <c r="Y58" s="10">
        <v>8.7736483333899642</v>
      </c>
      <c r="Z58" s="10">
        <v>13.384815963025641</v>
      </c>
      <c r="AA58" s="10">
        <v>29.05637376183326</v>
      </c>
      <c r="AB58" s="10">
        <v>5.3628840133177782</v>
      </c>
      <c r="AC58" s="10">
        <v>8.8109942994624753</v>
      </c>
      <c r="AD58" s="10">
        <v>1.0040910680397097</v>
      </c>
      <c r="AE58" s="10">
        <v>187.644414224597</v>
      </c>
      <c r="AF58" s="10">
        <v>2.9221253124044004</v>
      </c>
      <c r="AG58" s="10">
        <v>6.8190068931368417</v>
      </c>
      <c r="AH58" s="10">
        <v>7.6580314200242707</v>
      </c>
      <c r="AI58" s="10">
        <v>18.265279573447106</v>
      </c>
      <c r="AJ58" s="10">
        <v>12.259309992066189</v>
      </c>
      <c r="AK58" s="10">
        <v>7.6841275945260215</v>
      </c>
      <c r="AL58" s="10">
        <v>13.348285065623777</v>
      </c>
      <c r="AM58" s="10">
        <v>1.2779548312013644</v>
      </c>
      <c r="AN58" s="10">
        <v>12.165430375150901</v>
      </c>
      <c r="AO58" s="10">
        <v>8.1130555002197333</v>
      </c>
      <c r="AP58" s="10">
        <v>57.633172749121684</v>
      </c>
      <c r="AQ58" s="10">
        <v>6.418223858650661</v>
      </c>
      <c r="AR58" s="10">
        <v>10.062239557295268</v>
      </c>
      <c r="AS58" s="10">
        <v>14.499024925278899</v>
      </c>
      <c r="AT58" s="10">
        <v>13.210491886718028</v>
      </c>
      <c r="AV58" s="10">
        <v>0.33054908616304696</v>
      </c>
      <c r="AW58" s="10">
        <v>0.90603760253089394</v>
      </c>
      <c r="AX58" s="10">
        <v>0.50320462158085111</v>
      </c>
      <c r="AY58" s="10">
        <v>0.66163181651862135</v>
      </c>
      <c r="AZ58" s="10">
        <v>0.42301657738949178</v>
      </c>
      <c r="BA58" s="10">
        <v>19.287833852410344</v>
      </c>
      <c r="BB58" s="10">
        <v>38.244161551227478</v>
      </c>
      <c r="BC58" s="10">
        <v>27.528129565324129</v>
      </c>
      <c r="BD58" s="10">
        <v>1.2038892471961309</v>
      </c>
      <c r="BE58" s="10">
        <v>0.15203307447293532</v>
      </c>
      <c r="BF58" s="10">
        <v>5.3211958329921387</v>
      </c>
      <c r="BG58" s="10">
        <v>2.2253866017359605</v>
      </c>
      <c r="BH58" s="10">
        <v>5.7588822918656045E-2</v>
      </c>
      <c r="BI58" s="10">
        <v>3.0467962407611497</v>
      </c>
      <c r="BJ58" s="10">
        <v>12.167160488032309</v>
      </c>
      <c r="BK58" s="10">
        <v>8.1756141709499239</v>
      </c>
      <c r="BL58" s="10">
        <v>0.27484086310647315</v>
      </c>
      <c r="BM58" s="10">
        <v>3.2410185902116737</v>
      </c>
      <c r="BN58" s="10">
        <v>2.8681547041858133</v>
      </c>
      <c r="BO58" s="10">
        <v>0.55809175388689103</v>
      </c>
      <c r="BP58" s="10">
        <v>19.392022229946715</v>
      </c>
      <c r="BQ58" s="10">
        <v>2.6892211339761589</v>
      </c>
      <c r="BS58" s="10">
        <v>9.6983094980935769E-2</v>
      </c>
      <c r="BT58" s="10">
        <v>0.21064887220585515</v>
      </c>
      <c r="BU58" s="10">
        <v>0.39941598763948061</v>
      </c>
      <c r="BV58" s="10">
        <v>0.27815069801328118</v>
      </c>
      <c r="BW58" s="10">
        <v>0.54635688527772919</v>
      </c>
      <c r="BX58" s="10">
        <v>0.59424941608579829</v>
      </c>
      <c r="BY58" s="10">
        <v>12.037798726614398</v>
      </c>
      <c r="BZ58" s="10">
        <v>0.15653501777020651</v>
      </c>
      <c r="CA58" s="10">
        <v>0.17242735868296899</v>
      </c>
      <c r="CB58" s="10">
        <v>0.25227202686572736</v>
      </c>
      <c r="CC58" s="10">
        <v>1.0160362860305661</v>
      </c>
      <c r="CD58" s="10">
        <v>0.46177791312729832</v>
      </c>
      <c r="CE58" s="10">
        <v>3.2061207194249173</v>
      </c>
      <c r="CF58" s="10">
        <v>1.5030456752556778</v>
      </c>
      <c r="CG58" s="10">
        <v>4.7853745958390093E-2</v>
      </c>
      <c r="CH58" s="10">
        <v>0.61151596391827923</v>
      </c>
      <c r="CI58" s="10">
        <v>0.11072361265113484</v>
      </c>
      <c r="CJ58" s="10">
        <v>3.9110937808495336</v>
      </c>
      <c r="CK58" s="10">
        <v>3.2896906526051639</v>
      </c>
      <c r="CL58" s="10">
        <v>0.6391388044403612</v>
      </c>
      <c r="CM58" s="10">
        <v>0.38936708552257215</v>
      </c>
      <c r="CN58" s="23">
        <v>3.6103942915169718E-2</v>
      </c>
      <c r="CP58" s="23">
        <v>18.193692629776042</v>
      </c>
      <c r="CQ58" s="23">
        <v>42.813139978345959</v>
      </c>
      <c r="CR58" s="23">
        <v>92.435319970373811</v>
      </c>
      <c r="CS58" s="23">
        <v>156.46014803967128</v>
      </c>
      <c r="CT58" s="23">
        <v>34.964247450684724</v>
      </c>
      <c r="CU58" s="23">
        <v>57.643794949318433</v>
      </c>
      <c r="CV58" s="23">
        <v>277.62886708147528</v>
      </c>
      <c r="CW58" s="23">
        <v>64.496040796144769</v>
      </c>
      <c r="CX58" s="23">
        <v>54.941895403182748</v>
      </c>
      <c r="CY58" s="23">
        <v>24.358532089703527</v>
      </c>
      <c r="CZ58" s="23">
        <v>69.797671033478892</v>
      </c>
      <c r="DA58" s="23">
        <v>93.228298162609008</v>
      </c>
      <c r="DB58" s="23">
        <v>67.582100631084089</v>
      </c>
      <c r="DC58" s="23">
        <v>24.928701282906633</v>
      </c>
      <c r="DD58" s="23">
        <v>47.576623140085047</v>
      </c>
      <c r="DE58" s="23">
        <v>81.952786416519515</v>
      </c>
      <c r="DF58" s="23">
        <v>47.381347700497351</v>
      </c>
      <c r="DG58" s="23">
        <v>134.60165313983435</v>
      </c>
      <c r="DH58" s="23">
        <v>38.48819280355535</v>
      </c>
      <c r="DI58" s="23">
        <v>74.211800705843658</v>
      </c>
      <c r="DJ58" s="23">
        <v>67.766494028707697</v>
      </c>
      <c r="DK58" s="23">
        <v>31.310181099449771</v>
      </c>
    </row>
    <row r="59" spans="1:115">
      <c r="A59" s="2">
        <v>43252</v>
      </c>
      <c r="B59" s="10">
        <v>9.4311454752410988</v>
      </c>
      <c r="C59" s="10">
        <v>28.532849839993602</v>
      </c>
      <c r="D59" s="10">
        <v>61.952834958592689</v>
      </c>
      <c r="E59" s="10">
        <v>147.77311674177062</v>
      </c>
      <c r="F59" s="10">
        <v>24.784069967836395</v>
      </c>
      <c r="G59" s="10">
        <v>36.493386663840525</v>
      </c>
      <c r="H59" s="10">
        <v>42.487020744128124</v>
      </c>
      <c r="I59" s="10">
        <v>34.607219666215251</v>
      </c>
      <c r="J59" s="10">
        <v>44.956882889542939</v>
      </c>
      <c r="K59" s="10">
        <v>17.038872259810038</v>
      </c>
      <c r="L59" s="10">
        <v>44.95150319361241</v>
      </c>
      <c r="M59" s="10">
        <v>77.944688011691909</v>
      </c>
      <c r="N59" s="10">
        <v>57.954685562141336</v>
      </c>
      <c r="O59" s="10">
        <v>6.8334743738677997</v>
      </c>
      <c r="P59" s="10">
        <v>33.284035838850286</v>
      </c>
      <c r="Q59" s="10">
        <v>60.576824152831918</v>
      </c>
      <c r="R59" s="10">
        <v>38.377143931835292</v>
      </c>
      <c r="S59" s="10">
        <v>69.564675359989508</v>
      </c>
      <c r="T59" s="10">
        <v>24.466811483070387</v>
      </c>
      <c r="U59" s="10">
        <v>63.424272758775984</v>
      </c>
      <c r="V59" s="10">
        <v>33.502640561894104</v>
      </c>
      <c r="W59" s="10">
        <v>14.433506128221538</v>
      </c>
      <c r="Y59" s="10">
        <v>11.593672359150787</v>
      </c>
      <c r="Z59" s="10">
        <v>15.157850639126735</v>
      </c>
      <c r="AA59" s="10">
        <v>30.53389088025515</v>
      </c>
      <c r="AB59" s="10">
        <v>5.6331414091087613</v>
      </c>
      <c r="AC59" s="10">
        <v>8.9927718409671709</v>
      </c>
      <c r="AD59" s="10">
        <v>1.3916244088637222</v>
      </c>
      <c r="AE59" s="10">
        <v>184.38296143529149</v>
      </c>
      <c r="AF59" s="10">
        <v>3.7296306945518616</v>
      </c>
      <c r="AG59" s="10">
        <v>6.4588512001762055</v>
      </c>
      <c r="AH59" s="10">
        <v>8.0761159697113207</v>
      </c>
      <c r="AI59" s="10">
        <v>18.172801424359804</v>
      </c>
      <c r="AJ59" s="10">
        <v>13.562956921751656</v>
      </c>
      <c r="AK59" s="10">
        <v>7.7370314874234136</v>
      </c>
      <c r="AL59" s="10">
        <v>13.814331289303206</v>
      </c>
      <c r="AM59" s="10">
        <v>1.309364397473054</v>
      </c>
      <c r="AN59" s="10">
        <v>12.04500220022333</v>
      </c>
      <c r="AO59" s="10">
        <v>7.6029106540733897</v>
      </c>
      <c r="AP59" s="10">
        <v>58.696654041160059</v>
      </c>
      <c r="AQ59" s="10">
        <v>7.2492089702115505</v>
      </c>
      <c r="AR59" s="10">
        <v>10.536452357578877</v>
      </c>
      <c r="AS59" s="10">
        <v>16.086413786090102</v>
      </c>
      <c r="AT59" s="10">
        <v>12.165454362134916</v>
      </c>
      <c r="AV59" s="10">
        <v>0.43800447501654116</v>
      </c>
      <c r="AW59" s="10">
        <v>0.93337961497612243</v>
      </c>
      <c r="AX59" s="10">
        <v>0.49554853058785203</v>
      </c>
      <c r="AY59" s="10">
        <v>0.52885759465335547</v>
      </c>
      <c r="AZ59" s="10">
        <v>0.38101512975471874</v>
      </c>
      <c r="BA59" s="10">
        <v>20.340037275109474</v>
      </c>
      <c r="BB59" s="10">
        <v>33.738809531638047</v>
      </c>
      <c r="BC59" s="10">
        <v>28.805824541206615</v>
      </c>
      <c r="BD59" s="10">
        <v>1.0893339975364107</v>
      </c>
      <c r="BE59" s="10">
        <v>0.1529539298621386</v>
      </c>
      <c r="BF59" s="10">
        <v>5.5242904788793803</v>
      </c>
      <c r="BG59" s="10">
        <v>1.8805722586408569</v>
      </c>
      <c r="BH59" s="10">
        <v>9.2075422494016956E-2</v>
      </c>
      <c r="BI59" s="10">
        <v>3.2237990035536517</v>
      </c>
      <c r="BJ59" s="10">
        <v>12.757565052324891</v>
      </c>
      <c r="BK59" s="10">
        <v>8.5917832188929957</v>
      </c>
      <c r="BL59" s="10">
        <v>0.25697288957289699</v>
      </c>
      <c r="BM59" s="10">
        <v>4.4729392502747718</v>
      </c>
      <c r="BN59" s="10">
        <v>3.2139824851550847</v>
      </c>
      <c r="BO59" s="10">
        <v>0.52288139524358124</v>
      </c>
      <c r="BP59" s="10">
        <v>20.652184652611879</v>
      </c>
      <c r="BQ59" s="10">
        <v>2.5609379461649482</v>
      </c>
      <c r="BS59" s="10">
        <v>9.2878322734069374E-2</v>
      </c>
      <c r="BT59" s="10">
        <v>0.25345099081135514</v>
      </c>
      <c r="BU59" s="10">
        <v>0.39237022993290277</v>
      </c>
      <c r="BV59" s="10">
        <v>0.28950085089384714</v>
      </c>
      <c r="BW59" s="10">
        <v>0.55038274922568131</v>
      </c>
      <c r="BX59" s="10">
        <v>0.50810521419455412</v>
      </c>
      <c r="BY59" s="10">
        <v>12.457451397266944</v>
      </c>
      <c r="BZ59" s="10">
        <v>0.11019997558010886</v>
      </c>
      <c r="CA59" s="10">
        <v>0.1719423875214936</v>
      </c>
      <c r="CB59" s="10">
        <v>0.24237892093675564</v>
      </c>
      <c r="CC59" s="10">
        <v>1.0437475869997987</v>
      </c>
      <c r="CD59" s="10">
        <v>0.53314211073675133</v>
      </c>
      <c r="CE59" s="10">
        <v>3.1651677257920285</v>
      </c>
      <c r="CF59" s="10">
        <v>1.4937398732832654</v>
      </c>
      <c r="CG59" s="10">
        <v>5.031620297502748E-2</v>
      </c>
      <c r="CH59" s="10">
        <v>1.0007705354458771</v>
      </c>
      <c r="CI59" s="10">
        <v>9.8632925164782725E-2</v>
      </c>
      <c r="CJ59" s="10">
        <v>4.4194687838383171</v>
      </c>
      <c r="CK59" s="10">
        <v>3.1552969203436572</v>
      </c>
      <c r="CL59" s="10">
        <v>0.63086505296680662</v>
      </c>
      <c r="CM59" s="10">
        <v>0.43723498805897165</v>
      </c>
      <c r="CN59" s="23">
        <v>3.2023062821131987E-2</v>
      </c>
      <c r="CP59" s="23">
        <v>21.555700632142496</v>
      </c>
      <c r="CQ59" s="23">
        <v>44.877531084907815</v>
      </c>
      <c r="CR59" s="23">
        <v>93.374644599368594</v>
      </c>
      <c r="CS59" s="23">
        <v>154.22461659642659</v>
      </c>
      <c r="CT59" s="23">
        <v>34.708239687783966</v>
      </c>
      <c r="CU59" s="23">
        <v>58.733153562008276</v>
      </c>
      <c r="CV59" s="23">
        <v>273.06624310832461</v>
      </c>
      <c r="CW59" s="23">
        <v>67.252874877553836</v>
      </c>
      <c r="CX59" s="23">
        <v>52.677010474777049</v>
      </c>
      <c r="CY59" s="23">
        <v>25.510321080320253</v>
      </c>
      <c r="CZ59" s="23">
        <v>69.692342683851393</v>
      </c>
      <c r="DA59" s="23">
        <v>93.921359302821173</v>
      </c>
      <c r="DB59" s="23">
        <v>68.948960197850795</v>
      </c>
      <c r="DC59" s="23">
        <v>25.365344540007921</v>
      </c>
      <c r="DD59" s="23">
        <v>47.401281491623259</v>
      </c>
      <c r="DE59" s="23">
        <v>82.214380107394121</v>
      </c>
      <c r="DF59" s="23">
        <v>46.335660400646361</v>
      </c>
      <c r="DG59" s="23">
        <v>137.15373743526266</v>
      </c>
      <c r="DH59" s="23">
        <v>38.085299858780679</v>
      </c>
      <c r="DI59" s="23">
        <v>75.11447156456525</v>
      </c>
      <c r="DJ59" s="23">
        <v>70.678473988655057</v>
      </c>
      <c r="DK59" s="23">
        <v>29.191921499342534</v>
      </c>
    </row>
    <row r="60" spans="1:115">
      <c r="A60" s="2">
        <v>43344</v>
      </c>
      <c r="B60" s="10">
        <v>9.5822278352314036</v>
      </c>
      <c r="C60" s="10">
        <v>28.819433073358955</v>
      </c>
      <c r="D60" s="10">
        <v>63.324594950386498</v>
      </c>
      <c r="E60" s="10">
        <v>145.17864391262364</v>
      </c>
      <c r="F60" s="10">
        <v>24.279134112865624</v>
      </c>
      <c r="G60" s="10">
        <v>37.007418490215755</v>
      </c>
      <c r="H60" s="10">
        <v>41.652077685069209</v>
      </c>
      <c r="I60" s="10">
        <v>34.976797615972501</v>
      </c>
      <c r="J60" s="10">
        <v>42.906813161951057</v>
      </c>
      <c r="K60" s="10">
        <v>17.317023286599063</v>
      </c>
      <c r="L60" s="10">
        <v>44.928535535987749</v>
      </c>
      <c r="M60" s="10">
        <v>78.681500767760099</v>
      </c>
      <c r="N60" s="10">
        <v>57.40925392354864</v>
      </c>
      <c r="O60" s="10">
        <v>7.4863541840344725</v>
      </c>
      <c r="P60" s="10">
        <v>33.5198149989602</v>
      </c>
      <c r="Q60" s="10">
        <v>59.643289303310532</v>
      </c>
      <c r="R60" s="10">
        <v>36.611940920107251</v>
      </c>
      <c r="S60" s="10">
        <v>69.205136570803944</v>
      </c>
      <c r="T60" s="10">
        <v>23.802371603811658</v>
      </c>
      <c r="U60" s="10">
        <v>63.455422011875129</v>
      </c>
      <c r="V60" s="10">
        <v>32.13020358744631</v>
      </c>
      <c r="W60" s="10">
        <v>14.227379016448181</v>
      </c>
      <c r="Y60" s="10">
        <v>15.966941551049281</v>
      </c>
      <c r="Z60" s="10">
        <v>15.395339006706486</v>
      </c>
      <c r="AA60" s="10">
        <v>30.660691861042061</v>
      </c>
      <c r="AB60" s="10">
        <v>5.5892030240471477</v>
      </c>
      <c r="AC60" s="10">
        <v>8.9896894358018802</v>
      </c>
      <c r="AD60" s="10">
        <v>1.3552657645120374</v>
      </c>
      <c r="AE60" s="10">
        <v>178.03639039114304</v>
      </c>
      <c r="AF60" s="10">
        <v>4.0535685297946031</v>
      </c>
      <c r="AG60" s="10">
        <v>6.383979364270207</v>
      </c>
      <c r="AH60" s="10">
        <v>8.2056048648228845</v>
      </c>
      <c r="AI60" s="10">
        <v>17.28714397754678</v>
      </c>
      <c r="AJ60" s="10">
        <v>14.162980776917198</v>
      </c>
      <c r="AK60" s="10">
        <v>7.8150427094391608</v>
      </c>
      <c r="AL60" s="10">
        <v>13.339612007610526</v>
      </c>
      <c r="AM60" s="10">
        <v>1.425329605216888</v>
      </c>
      <c r="AN60" s="10">
        <v>11.330034660381413</v>
      </c>
      <c r="AO60" s="10">
        <v>7.3942663475265675</v>
      </c>
      <c r="AP60" s="10">
        <v>57.1048173306027</v>
      </c>
      <c r="AQ60" s="10">
        <v>8.5530112644066456</v>
      </c>
      <c r="AR60" s="10">
        <v>9.9365883584061514</v>
      </c>
      <c r="AS60" s="10">
        <v>19.538902883128372</v>
      </c>
      <c r="AT60" s="10">
        <v>12.472027497691283</v>
      </c>
      <c r="AV60" s="10">
        <v>0.61706435414757144</v>
      </c>
      <c r="AW60" s="10">
        <v>0.96712856988616003</v>
      </c>
      <c r="AX60" s="10">
        <v>0.4693390383185525</v>
      </c>
      <c r="AY60" s="10">
        <v>0.59505665020712772</v>
      </c>
      <c r="AZ60" s="10">
        <v>0.37241289077146916</v>
      </c>
      <c r="BA60" s="10">
        <v>20.612812683814774</v>
      </c>
      <c r="BB60" s="10">
        <v>30.026249220076096</v>
      </c>
      <c r="BC60" s="10">
        <v>26.47188843660642</v>
      </c>
      <c r="BD60" s="10">
        <v>1.0651550230740976</v>
      </c>
      <c r="BE60" s="10">
        <v>0.16257320594035637</v>
      </c>
      <c r="BF60" s="10">
        <v>5.1362763096103041</v>
      </c>
      <c r="BG60" s="10">
        <v>1.587045160889992</v>
      </c>
      <c r="BH60" s="10">
        <v>0.12735454278602282</v>
      </c>
      <c r="BI60" s="10">
        <v>2.9012697431355248</v>
      </c>
      <c r="BJ60" s="10">
        <v>12.153039652115403</v>
      </c>
      <c r="BK60" s="10">
        <v>9.1532477423639129</v>
      </c>
      <c r="BL60" s="10">
        <v>0.22509399941791861</v>
      </c>
      <c r="BM60" s="10">
        <v>5.1085171782131686</v>
      </c>
      <c r="BN60" s="10">
        <v>3.1466481583598114</v>
      </c>
      <c r="BO60" s="10">
        <v>0.64074329355171511</v>
      </c>
      <c r="BP60" s="10">
        <v>25.79850451595776</v>
      </c>
      <c r="BQ60" s="10">
        <v>3.0044860480577675</v>
      </c>
      <c r="BS60" s="10">
        <v>0.10799574729230466</v>
      </c>
      <c r="BT60" s="10">
        <v>0.26180086630927257</v>
      </c>
      <c r="BU60" s="10">
        <v>0.4235159647879021</v>
      </c>
      <c r="BV60" s="10">
        <v>0.26887957128166118</v>
      </c>
      <c r="BW60" s="10">
        <v>0.54307414530390163</v>
      </c>
      <c r="BX60" s="10">
        <v>0.52619502160029086</v>
      </c>
      <c r="BY60" s="10">
        <v>11.320553158830506</v>
      </c>
      <c r="BZ60" s="10">
        <v>0.10296710717042856</v>
      </c>
      <c r="CA60" s="10">
        <v>0.15119527400118615</v>
      </c>
      <c r="CB60" s="10">
        <v>0.24657429537125533</v>
      </c>
      <c r="CC60" s="10">
        <v>1.79885732696677</v>
      </c>
      <c r="CD60" s="10">
        <v>0.63592581613366828</v>
      </c>
      <c r="CE60" s="10">
        <v>3.0986911402815744</v>
      </c>
      <c r="CF60" s="10">
        <v>1.4043227436731067</v>
      </c>
      <c r="CG60" s="10">
        <v>4.937056450415156E-2</v>
      </c>
      <c r="CH60" s="10">
        <v>1.2531911759047443</v>
      </c>
      <c r="CI60" s="10">
        <v>9.9432363128339835E-2</v>
      </c>
      <c r="CJ60" s="10">
        <v>4.7850347227698729</v>
      </c>
      <c r="CK60" s="10">
        <v>3.0219339083389674</v>
      </c>
      <c r="CL60" s="10">
        <v>0.91035900086195543</v>
      </c>
      <c r="CM60" s="10">
        <v>0.59147109641718743</v>
      </c>
      <c r="CN60" s="23">
        <v>2.8246585714102324E-2</v>
      </c>
      <c r="CP60" s="23">
        <v>26.274229487720561</v>
      </c>
      <c r="CQ60" s="23">
        <v>45.443701516260873</v>
      </c>
      <c r="CR60" s="23">
        <v>94.878141814535013</v>
      </c>
      <c r="CS60" s="23">
        <v>151.63178315815958</v>
      </c>
      <c r="CT60" s="23">
        <v>34.184310584742875</v>
      </c>
      <c r="CU60" s="23">
        <v>59.501691960142857</v>
      </c>
      <c r="CV60" s="23">
        <v>261.03527045511885</v>
      </c>
      <c r="CW60" s="23">
        <v>65.605221689543953</v>
      </c>
      <c r="CX60" s="23">
        <v>50.507142823296547</v>
      </c>
      <c r="CY60" s="23">
        <v>25.93177565273356</v>
      </c>
      <c r="CZ60" s="23">
        <v>69.150813150111603</v>
      </c>
      <c r="DA60" s="23">
        <v>95.067452521700957</v>
      </c>
      <c r="DB60" s="23">
        <v>68.450342316055398</v>
      </c>
      <c r="DC60" s="23">
        <v>25.131558678453629</v>
      </c>
      <c r="DD60" s="23">
        <v>47.147554820796643</v>
      </c>
      <c r="DE60" s="23">
        <v>81.379762881960602</v>
      </c>
      <c r="DF60" s="23">
        <v>44.330733630180077</v>
      </c>
      <c r="DG60" s="23">
        <v>136.20350580238969</v>
      </c>
      <c r="DH60" s="23">
        <v>38.523964934917082</v>
      </c>
      <c r="DI60" s="23">
        <v>74.943112664694951</v>
      </c>
      <c r="DJ60" s="23">
        <v>78.059082082949629</v>
      </c>
      <c r="DK60" s="23">
        <v>29.732139147911333</v>
      </c>
    </row>
    <row r="61" spans="1:115">
      <c r="A61" s="2">
        <v>43435</v>
      </c>
      <c r="B61" s="23">
        <v>7.7715021799182278</v>
      </c>
      <c r="C61" s="23">
        <v>30.271284610717789</v>
      </c>
      <c r="D61" s="23">
        <v>64.260383470226074</v>
      </c>
      <c r="E61" s="23">
        <v>142.73972488824342</v>
      </c>
      <c r="F61" s="23">
        <v>23.514329997113908</v>
      </c>
      <c r="G61" s="23">
        <v>36.396816730559266</v>
      </c>
      <c r="H61" s="23">
        <v>42.596695911270942</v>
      </c>
      <c r="I61" s="23">
        <v>34.595652988895623</v>
      </c>
      <c r="J61" s="10">
        <v>41.983492933956398</v>
      </c>
      <c r="K61" s="10">
        <v>17.43998708888633</v>
      </c>
      <c r="L61" s="10">
        <v>43.443666607679276</v>
      </c>
      <c r="M61" s="10">
        <v>79.574162989595976</v>
      </c>
      <c r="N61" s="10">
        <v>57.265648808820316</v>
      </c>
      <c r="O61" s="10">
        <v>7.0764598339671068</v>
      </c>
      <c r="P61" s="10">
        <v>32.641230647747349</v>
      </c>
      <c r="Q61" s="10">
        <v>59.78444103435799</v>
      </c>
      <c r="R61" s="10">
        <v>35.67268739489635</v>
      </c>
      <c r="S61" s="10">
        <v>69.483740663865888</v>
      </c>
      <c r="T61" s="10">
        <v>22.671723692198718</v>
      </c>
      <c r="U61" s="10">
        <v>63.891541917707336</v>
      </c>
      <c r="V61" s="10">
        <v>29.649290110300988</v>
      </c>
      <c r="W61" s="10">
        <v>13.253933229259767</v>
      </c>
      <c r="Y61" s="10">
        <v>13.996357864438675</v>
      </c>
      <c r="Z61" s="10">
        <v>14.476949739265343</v>
      </c>
      <c r="AA61" s="10">
        <v>32.098486182462516</v>
      </c>
      <c r="AB61" s="10">
        <v>5.258584418614519</v>
      </c>
      <c r="AC61" s="10">
        <v>9.7800801085313775</v>
      </c>
      <c r="AD61" s="10">
        <v>1.464107495643777</v>
      </c>
      <c r="AE61" s="10">
        <v>176.12824607100802</v>
      </c>
      <c r="AF61" s="10">
        <v>3.6146354131125675</v>
      </c>
      <c r="AG61" s="10">
        <v>5.9321475988377763</v>
      </c>
      <c r="AH61" s="10">
        <v>8.153992796837624</v>
      </c>
      <c r="AI61" s="10">
        <v>17.873207700366393</v>
      </c>
      <c r="AJ61" s="10">
        <v>13.790029814902255</v>
      </c>
      <c r="AK61" s="10">
        <v>7.894639687288973</v>
      </c>
      <c r="AL61" s="10">
        <v>13.526748939276859</v>
      </c>
      <c r="AM61" s="10">
        <v>1.1951613612946583</v>
      </c>
      <c r="AN61" s="10">
        <v>9.1342408240334407</v>
      </c>
      <c r="AO61" s="10">
        <v>7.0753332539653861</v>
      </c>
      <c r="AP61" s="10">
        <v>57.454336217408709</v>
      </c>
      <c r="AQ61" s="10">
        <v>8.7493926088400453</v>
      </c>
      <c r="AR61" s="10">
        <v>9.8601315848791593</v>
      </c>
      <c r="AS61" s="10">
        <v>16.471315917193134</v>
      </c>
      <c r="AT61" s="10">
        <v>11.276818064872025</v>
      </c>
      <c r="AV61" s="10">
        <v>0.52633563806842409</v>
      </c>
      <c r="AW61" s="10">
        <v>1.0136970829172574</v>
      </c>
      <c r="AX61" s="10">
        <v>0.57944290301197887</v>
      </c>
      <c r="AY61" s="10">
        <v>0.56131707660066466</v>
      </c>
      <c r="AZ61" s="10">
        <v>0.47176523424219607</v>
      </c>
      <c r="BA61" s="10">
        <v>21.491732390096267</v>
      </c>
      <c r="BB61" s="10">
        <v>31.660369942595668</v>
      </c>
      <c r="BC61" s="10">
        <v>26.073112328012126</v>
      </c>
      <c r="BD61" s="10">
        <v>0.87393194067555247</v>
      </c>
      <c r="BE61" s="10">
        <v>0.19337254032118426</v>
      </c>
      <c r="BF61" s="10">
        <v>5.1870754740342075</v>
      </c>
      <c r="BG61" s="10">
        <v>1.5787427238362237</v>
      </c>
      <c r="BH61" s="10">
        <v>0.1299834833315695</v>
      </c>
      <c r="BI61" s="10">
        <v>2.8752613027195686</v>
      </c>
      <c r="BJ61" s="10">
        <v>12.640300867577604</v>
      </c>
      <c r="BK61" s="10">
        <v>10.016125059280824</v>
      </c>
      <c r="BL61" s="10">
        <v>0.21923166346663717</v>
      </c>
      <c r="BM61" s="10">
        <v>5.4908405580123185</v>
      </c>
      <c r="BN61" s="10">
        <v>3.0486523446640632</v>
      </c>
      <c r="BO61" s="10">
        <v>0.8369144736147982</v>
      </c>
      <c r="BP61" s="10">
        <v>21.24403501890453</v>
      </c>
      <c r="BQ61" s="10">
        <v>2.7620612212110096</v>
      </c>
      <c r="BS61" s="10">
        <v>0.11685624646692916</v>
      </c>
      <c r="BT61" s="10">
        <v>0.25494629700254046</v>
      </c>
      <c r="BU61" s="10">
        <v>0.31547916575690615</v>
      </c>
      <c r="BV61" s="10">
        <v>0.27553948691556995</v>
      </c>
      <c r="BW61" s="10">
        <v>0.55309968893946926</v>
      </c>
      <c r="BX61" s="10">
        <v>0.61166263565063517</v>
      </c>
      <c r="BY61" s="10">
        <v>11.904697805575278</v>
      </c>
      <c r="BZ61" s="10">
        <v>5.4268405505570882E-2</v>
      </c>
      <c r="CA61" s="10">
        <v>0.14501161790282946</v>
      </c>
      <c r="CB61" s="10">
        <v>0.27828949164661865</v>
      </c>
      <c r="CC61" s="10">
        <v>1.8330384193257689</v>
      </c>
      <c r="CD61" s="10">
        <v>0.63118037403053973</v>
      </c>
      <c r="CE61" s="10">
        <v>3.2439463992959512</v>
      </c>
      <c r="CF61" s="10">
        <v>1.3664408175802496</v>
      </c>
      <c r="CG61" s="10">
        <v>6.8553416783100118E-2</v>
      </c>
      <c r="CH61" s="10">
        <v>1.2740207830104637</v>
      </c>
      <c r="CI61" s="10">
        <v>9.5151146656593716E-2</v>
      </c>
      <c r="CJ61" s="10">
        <v>4.8491015622727831</v>
      </c>
      <c r="CK61" s="10">
        <v>2.887563446186471</v>
      </c>
      <c r="CL61" s="10">
        <v>0.94554698939491555</v>
      </c>
      <c r="CM61" s="10">
        <v>0.45551475744644421</v>
      </c>
      <c r="CN61" s="23">
        <v>2.3092713764166106E-2</v>
      </c>
      <c r="CP61" s="23">
        <v>22.411051928892256</v>
      </c>
      <c r="CQ61" s="23">
        <v>46.01687772990293</v>
      </c>
      <c r="CR61" s="23">
        <v>97.253791721457475</v>
      </c>
      <c r="CS61" s="23">
        <v>148.83516587037417</v>
      </c>
      <c r="CT61" s="23">
        <v>34.319275028826951</v>
      </c>
      <c r="CU61" s="23">
        <v>59.964319251949945</v>
      </c>
      <c r="CV61" s="23">
        <v>262.29000973044992</v>
      </c>
      <c r="CW61" s="23">
        <v>64.337669135525886</v>
      </c>
      <c r="CX61" s="23">
        <v>48.934584091372557</v>
      </c>
      <c r="CY61" s="23">
        <v>26.065641917691757</v>
      </c>
      <c r="CZ61" s="23">
        <v>68.336988201405646</v>
      </c>
      <c r="DA61" s="23">
        <v>95.574115902364994</v>
      </c>
      <c r="DB61" s="23">
        <v>68.53421837873681</v>
      </c>
      <c r="DC61" s="23">
        <v>24.844910893543783</v>
      </c>
      <c r="DD61" s="23">
        <v>46.545246293402712</v>
      </c>
      <c r="DE61" s="23">
        <v>80.208827700682718</v>
      </c>
      <c r="DF61" s="23">
        <v>43.062403458984967</v>
      </c>
      <c r="DG61" s="23">
        <v>137.2780190015597</v>
      </c>
      <c r="DH61" s="23">
        <v>37.357332091889297</v>
      </c>
      <c r="DI61" s="23">
        <v>75.534134965596209</v>
      </c>
      <c r="DJ61" s="23">
        <v>67.820155803845097</v>
      </c>
      <c r="DK61" s="23">
        <v>27.315905229106967</v>
      </c>
    </row>
    <row r="62" spans="1:115">
      <c r="A62" s="2">
        <v>43525</v>
      </c>
      <c r="B62" s="23">
        <v>7.1650801100968105</v>
      </c>
      <c r="C62" s="23">
        <v>29.835924631634459</v>
      </c>
      <c r="D62" s="23">
        <v>64.253753453779638</v>
      </c>
      <c r="E62" s="23">
        <v>146.41556049498664</v>
      </c>
      <c r="F62" s="23">
        <v>23.650294734553022</v>
      </c>
      <c r="G62" s="23">
        <v>35.223893939650395</v>
      </c>
      <c r="H62" s="23">
        <v>44.327967137563242</v>
      </c>
      <c r="I62" s="23">
        <v>34.872587564398373</v>
      </c>
      <c r="J62" s="10">
        <v>42.751902715466606</v>
      </c>
      <c r="K62" s="10">
        <v>17.252099379917301</v>
      </c>
      <c r="L62" s="10">
        <v>44.45511806455697</v>
      </c>
      <c r="M62" s="10">
        <v>80.658160498926136</v>
      </c>
      <c r="N62" s="10">
        <v>57.227413488781536</v>
      </c>
      <c r="O62" s="10">
        <v>7.635710566956476</v>
      </c>
      <c r="P62" s="10">
        <v>31.971908906682874</v>
      </c>
      <c r="Q62" s="10">
        <v>58.16479004262461</v>
      </c>
      <c r="R62" s="10">
        <v>36.619818240054776</v>
      </c>
      <c r="S62" s="10">
        <v>70.651596845049454</v>
      </c>
      <c r="T62" s="10">
        <v>24.281360754375196</v>
      </c>
      <c r="U62" s="10">
        <v>63.956371860017939</v>
      </c>
      <c r="V62" s="10">
        <v>30.572633937186449</v>
      </c>
      <c r="W62" s="10">
        <v>12.542316993212342</v>
      </c>
      <c r="Y62" s="10">
        <v>15.289071665213152</v>
      </c>
      <c r="Z62" s="10">
        <v>14.735670045069035</v>
      </c>
      <c r="AA62" s="10">
        <v>31.77442487912537</v>
      </c>
      <c r="AB62" s="10">
        <v>5.1659983701094427</v>
      </c>
      <c r="AC62" s="10">
        <v>8.8372269284920542</v>
      </c>
      <c r="AD62" s="10">
        <v>1.1391008143731292</v>
      </c>
      <c r="AE62" s="10">
        <v>178.20451528758082</v>
      </c>
      <c r="AF62" s="10">
        <v>3.3521465270855808</v>
      </c>
      <c r="AG62" s="10">
        <v>5.8861716647136291</v>
      </c>
      <c r="AH62" s="10">
        <v>8.0111012121819805</v>
      </c>
      <c r="AI62" s="10">
        <v>17.59933820734593</v>
      </c>
      <c r="AJ62" s="10">
        <v>11.879106319274578</v>
      </c>
      <c r="AK62" s="10">
        <v>8.0350751292767608</v>
      </c>
      <c r="AL62" s="10">
        <v>13.748918634535553</v>
      </c>
      <c r="AM62" s="10">
        <v>1.1085431042093616</v>
      </c>
      <c r="AN62" s="10">
        <v>8.3983678176406222</v>
      </c>
      <c r="AO62" s="10">
        <v>7.4383116163410499</v>
      </c>
      <c r="AP62" s="10">
        <v>60.081401739800413</v>
      </c>
      <c r="AQ62" s="10">
        <v>8.8973030309349053</v>
      </c>
      <c r="AR62" s="10">
        <v>9.7871723709401959</v>
      </c>
      <c r="AS62" s="10">
        <v>17.055059792538245</v>
      </c>
      <c r="AT62" s="10">
        <v>10.426324463477028</v>
      </c>
      <c r="AV62" s="10">
        <v>0.5514239444528497</v>
      </c>
      <c r="AW62" s="10">
        <v>1.1109237646015639</v>
      </c>
      <c r="AX62" s="10">
        <v>0.43213874784996953</v>
      </c>
      <c r="AY62" s="10">
        <v>0.58896462045458009</v>
      </c>
      <c r="AZ62" s="10">
        <v>0.41618577933500261</v>
      </c>
      <c r="BA62" s="10">
        <v>21.859146014953026</v>
      </c>
      <c r="BB62" s="10">
        <v>27.098060865282921</v>
      </c>
      <c r="BC62" s="10">
        <v>26.063472354705937</v>
      </c>
      <c r="BD62" s="10">
        <v>0.87688111158338122</v>
      </c>
      <c r="BE62" s="10">
        <v>0.19582681891197828</v>
      </c>
      <c r="BF62" s="10">
        <v>4.8888053649744174</v>
      </c>
      <c r="BG62" s="10">
        <v>2.5636085348161313</v>
      </c>
      <c r="BH62" s="10">
        <v>0.12413898797679407</v>
      </c>
      <c r="BI62" s="10">
        <v>2.7509250091481801</v>
      </c>
      <c r="BJ62" s="10">
        <v>12.926416087854291</v>
      </c>
      <c r="BK62" s="10">
        <v>9.8947362983303115</v>
      </c>
      <c r="BL62" s="10">
        <v>0.22878938807366861</v>
      </c>
      <c r="BM62" s="10">
        <v>3.305558283550706</v>
      </c>
      <c r="BN62" s="10">
        <v>3.1094965469619953</v>
      </c>
      <c r="BO62" s="10">
        <v>0.78185570895898693</v>
      </c>
      <c r="BP62" s="10">
        <v>21.238504291925238</v>
      </c>
      <c r="BQ62" s="10">
        <v>2.5560278220886534</v>
      </c>
      <c r="BS62" s="10">
        <v>0.11202782748524087</v>
      </c>
      <c r="BT62" s="10">
        <v>0.26015954819299303</v>
      </c>
      <c r="BU62" s="10">
        <v>0.33570331489633454</v>
      </c>
      <c r="BV62" s="10">
        <v>0.24587837157105408</v>
      </c>
      <c r="BW62" s="10">
        <v>0.52449371619474383</v>
      </c>
      <c r="BX62" s="10">
        <v>0.52136355322798522</v>
      </c>
      <c r="BY62" s="10">
        <v>11.817337067903647</v>
      </c>
      <c r="BZ62" s="10">
        <v>6.9977693896504434E-2</v>
      </c>
      <c r="CA62" s="10">
        <v>0.15470061013193126</v>
      </c>
      <c r="CB62" s="10">
        <v>0.28944430608997629</v>
      </c>
      <c r="CC62" s="10">
        <v>1.6337244743651445</v>
      </c>
      <c r="CD62" s="10">
        <v>1.9145106873773727</v>
      </c>
      <c r="CE62" s="10">
        <v>3.1076565484563758</v>
      </c>
      <c r="CF62" s="10">
        <v>1.3863079681297594</v>
      </c>
      <c r="CG62" s="10">
        <v>5.2229676805357172E-2</v>
      </c>
      <c r="CH62" s="10">
        <v>1.3744425943701444</v>
      </c>
      <c r="CI62" s="10">
        <v>9.6900110091354075E-2</v>
      </c>
      <c r="CJ62" s="10">
        <v>5.0631209208424401</v>
      </c>
      <c r="CK62" s="10">
        <v>2.8812975961643397</v>
      </c>
      <c r="CL62" s="10">
        <v>0.93751832400011004</v>
      </c>
      <c r="CM62" s="10">
        <v>0.48442065862265338</v>
      </c>
      <c r="CN62" s="23">
        <v>1.5603577627253173E-2</v>
      </c>
      <c r="CP62" s="23">
        <v>23.117603547248052</v>
      </c>
      <c r="CQ62" s="23">
        <v>45.942677989498051</v>
      </c>
      <c r="CR62" s="23">
        <v>96.796020395651311</v>
      </c>
      <c r="CS62" s="23">
        <v>152.41640185712171</v>
      </c>
      <c r="CT62" s="23">
        <v>33.428201158574822</v>
      </c>
      <c r="CU62" s="23">
        <v>58.743504322204537</v>
      </c>
      <c r="CV62" s="23">
        <v>261.44788035833062</v>
      </c>
      <c r="CW62" s="23">
        <v>64.358184140086394</v>
      </c>
      <c r="CX62" s="23">
        <v>49.669656101895548</v>
      </c>
      <c r="CY62" s="23">
        <v>25.748471717101236</v>
      </c>
      <c r="CZ62" s="23">
        <v>68.576986111242462</v>
      </c>
      <c r="DA62" s="23">
        <v>97.015386040394219</v>
      </c>
      <c r="DB62" s="23">
        <v>68.494284154491467</v>
      </c>
      <c r="DC62" s="23">
        <v>25.521862178769968</v>
      </c>
      <c r="DD62" s="23">
        <v>46.059097775551884</v>
      </c>
      <c r="DE62" s="23">
        <v>77.832336752965688</v>
      </c>
      <c r="DF62" s="23">
        <v>44.383819354560849</v>
      </c>
      <c r="DG62" s="23">
        <v>139.10167778924301</v>
      </c>
      <c r="DH62" s="23">
        <v>39.169457928436437</v>
      </c>
      <c r="DI62" s="23">
        <v>75.462918263917231</v>
      </c>
      <c r="DJ62" s="23">
        <v>69.350618680272589</v>
      </c>
      <c r="DK62" s="23">
        <v>25.540272856405277</v>
      </c>
    </row>
    <row r="63" spans="1:115">
      <c r="A63" s="2">
        <v>43617</v>
      </c>
      <c r="B63" s="23">
        <v>6.2505062166258831</v>
      </c>
      <c r="C63" s="23">
        <v>30.02682677163304</v>
      </c>
      <c r="D63" s="23">
        <v>65.915454529636236</v>
      </c>
      <c r="E63" s="23">
        <v>145.36168509014712</v>
      </c>
      <c r="F63" s="23">
        <v>22.961606383009553</v>
      </c>
      <c r="G63" s="23">
        <v>34.311257442933773</v>
      </c>
      <c r="H63" s="23">
        <v>46.971656192639337</v>
      </c>
      <c r="I63" s="23">
        <v>35.286494296454414</v>
      </c>
      <c r="J63" s="10">
        <v>43.004248527155369</v>
      </c>
      <c r="K63" s="10">
        <v>17.583626219152301</v>
      </c>
      <c r="L63" s="10">
        <v>44.739976982337609</v>
      </c>
      <c r="M63" s="10">
        <v>81.875847060893918</v>
      </c>
      <c r="N63" s="10">
        <v>56.892101262303697</v>
      </c>
      <c r="O63" s="10">
        <v>7.8483766553942687</v>
      </c>
      <c r="P63" s="10">
        <v>31.710447423016245</v>
      </c>
      <c r="Q63" s="10">
        <v>58.491135547548211</v>
      </c>
      <c r="R63" s="10">
        <v>37.897559055216092</v>
      </c>
      <c r="S63" s="10">
        <v>73.454787482486182</v>
      </c>
      <c r="T63" s="10">
        <v>23.981634002739732</v>
      </c>
      <c r="U63" s="10">
        <v>63.972218127137509</v>
      </c>
      <c r="V63" s="10">
        <v>30.451718790508011</v>
      </c>
      <c r="W63" s="10">
        <v>11.892209362739314</v>
      </c>
      <c r="Y63" s="10">
        <v>14.200172373912224</v>
      </c>
      <c r="Z63" s="10">
        <v>14.463176051118161</v>
      </c>
      <c r="AA63" s="10">
        <v>32.571083375809238</v>
      </c>
      <c r="AB63" s="10">
        <v>5.3503805858917435</v>
      </c>
      <c r="AC63" s="10">
        <v>9.0205626872692459</v>
      </c>
      <c r="AD63" s="10">
        <v>1.0257413323762616</v>
      </c>
      <c r="AE63" s="10">
        <v>177.83490279183872</v>
      </c>
      <c r="AF63" s="10">
        <v>3.1903499748220443</v>
      </c>
      <c r="AG63" s="10">
        <v>6.3446565775924162</v>
      </c>
      <c r="AH63" s="10">
        <v>7.7782759974256042</v>
      </c>
      <c r="AI63" s="10">
        <v>17.171791441252637</v>
      </c>
      <c r="AJ63" s="10">
        <v>14.413849209591138</v>
      </c>
      <c r="AK63" s="10">
        <v>8.0040045774538093</v>
      </c>
      <c r="AL63" s="10">
        <v>13.522731634860008</v>
      </c>
      <c r="AM63" s="10">
        <v>0.87846831065988407</v>
      </c>
      <c r="AN63" s="10">
        <v>7.2891919068650912</v>
      </c>
      <c r="AO63" s="10">
        <v>8.3444242277578908</v>
      </c>
      <c r="AP63" s="10">
        <v>59.474268880993094</v>
      </c>
      <c r="AQ63" s="10">
        <v>8.6812075559740265</v>
      </c>
      <c r="AR63" s="10">
        <v>9.4882843372726562</v>
      </c>
      <c r="AS63" s="10">
        <v>16.432429279550544</v>
      </c>
      <c r="AT63" s="10">
        <v>9.3664688510090919</v>
      </c>
      <c r="AV63" s="10">
        <v>0.50586640059085908</v>
      </c>
      <c r="AW63" s="10">
        <v>1.4157418388618948</v>
      </c>
      <c r="AX63" s="10">
        <v>0.56109434845265449</v>
      </c>
      <c r="AY63" s="10">
        <v>0.58358762055737923</v>
      </c>
      <c r="AZ63" s="10">
        <v>0.40679402833254286</v>
      </c>
      <c r="BA63" s="10">
        <v>21.581335367586245</v>
      </c>
      <c r="BB63" s="10">
        <v>29.308337044157888</v>
      </c>
      <c r="BC63" s="10">
        <v>26.771241125702161</v>
      </c>
      <c r="BD63" s="10">
        <v>1.0698248500690253</v>
      </c>
      <c r="BE63" s="10">
        <v>0.21674176658730229</v>
      </c>
      <c r="BF63" s="10">
        <v>4.8979502123255116</v>
      </c>
      <c r="BG63" s="10">
        <v>1.9224230848098334</v>
      </c>
      <c r="BH63" s="10">
        <v>0.12096670637639662</v>
      </c>
      <c r="BI63" s="10">
        <v>2.8345994414487405</v>
      </c>
      <c r="BJ63" s="10">
        <v>12.505936371564706</v>
      </c>
      <c r="BK63" s="10">
        <v>9.1915066438075712</v>
      </c>
      <c r="BL63" s="10">
        <v>0.22543456279878635</v>
      </c>
      <c r="BM63" s="10">
        <v>4.4770277650539709</v>
      </c>
      <c r="BN63" s="10">
        <v>2.809987724569933</v>
      </c>
      <c r="BO63" s="10">
        <v>0.80606278726009517</v>
      </c>
      <c r="BP63" s="10">
        <v>20.604202979587456</v>
      </c>
      <c r="BQ63" s="10">
        <v>2.4716878060562264</v>
      </c>
      <c r="BS63" s="10">
        <v>0.10901688781882712</v>
      </c>
      <c r="BT63" s="10">
        <v>0.29208069023551131</v>
      </c>
      <c r="BU63" s="10">
        <v>0.34733501186490079</v>
      </c>
      <c r="BV63" s="10">
        <v>0.24008251251473223</v>
      </c>
      <c r="BW63" s="10">
        <v>0.54729718267586258</v>
      </c>
      <c r="BX63" s="10">
        <v>0.62102702433073986</v>
      </c>
      <c r="BY63" s="10">
        <v>10.570974470988638</v>
      </c>
      <c r="BZ63" s="10">
        <v>6.8994642513093396E-2</v>
      </c>
      <c r="CA63" s="10">
        <v>0.25876792638896373</v>
      </c>
      <c r="CB63" s="10">
        <v>0.29053279356953665</v>
      </c>
      <c r="CC63" s="10">
        <v>1.6649997774484717</v>
      </c>
      <c r="CD63" s="10">
        <v>0.83975352468020392</v>
      </c>
      <c r="CE63" s="10">
        <v>3.1653808558629493</v>
      </c>
      <c r="CF63" s="10">
        <v>1.286405108351464</v>
      </c>
      <c r="CG63" s="10">
        <v>6.7503860422958084E-2</v>
      </c>
      <c r="CH63" s="10">
        <v>1.3495539335027971</v>
      </c>
      <c r="CI63" s="10">
        <v>9.5057767238261787E-2</v>
      </c>
      <c r="CJ63" s="10">
        <v>5.6420452520901323</v>
      </c>
      <c r="CK63" s="10">
        <v>2.6614223277137614</v>
      </c>
      <c r="CL63" s="10">
        <v>1.0350308462114244</v>
      </c>
      <c r="CM63" s="10">
        <v>0.72941590431776504</v>
      </c>
      <c r="CN63" s="23">
        <v>1.365875573657771E-2</v>
      </c>
      <c r="CP63" s="23">
        <v>21.065561878947793</v>
      </c>
      <c r="CQ63" s="23">
        <v>46.197825351848607</v>
      </c>
      <c r="CR63" s="23">
        <v>99.394967265763029</v>
      </c>
      <c r="CS63" s="23">
        <v>151.53573580911097</v>
      </c>
      <c r="CT63" s="23">
        <v>32.936260281287204</v>
      </c>
      <c r="CU63" s="23">
        <v>57.539361167227021</v>
      </c>
      <c r="CV63" s="23">
        <v>264.68587049962457</v>
      </c>
      <c r="CW63" s="23">
        <v>65.317080039491714</v>
      </c>
      <c r="CX63" s="23">
        <v>50.677497881205774</v>
      </c>
      <c r="CY63" s="23">
        <v>25.869176776734744</v>
      </c>
      <c r="CZ63" s="23">
        <v>68.474718413364229</v>
      </c>
      <c r="DA63" s="23">
        <v>99.051872879975093</v>
      </c>
      <c r="DB63" s="23">
        <v>68.182453401996852</v>
      </c>
      <c r="DC63" s="23">
        <v>25.492112840054482</v>
      </c>
      <c r="DD63" s="23">
        <v>45.162355965663792</v>
      </c>
      <c r="DE63" s="23">
        <v>76.321388031723671</v>
      </c>
      <c r="DF63" s="23">
        <v>46.562475613011031</v>
      </c>
      <c r="DG63" s="23">
        <v>143.04812938062338</v>
      </c>
      <c r="DH63" s="23">
        <v>38.134251610997453</v>
      </c>
      <c r="DI63" s="23">
        <v>75.301596097881685</v>
      </c>
      <c r="DJ63" s="23">
        <v>68.217766953963775</v>
      </c>
      <c r="DK63" s="23">
        <v>23.744024775541209</v>
      </c>
    </row>
    <row r="64" spans="1:115">
      <c r="A64" s="2">
        <v>43709</v>
      </c>
      <c r="B64" s="23">
        <v>7.5928441687285471</v>
      </c>
      <c r="C64" s="23">
        <v>30.104224238386315</v>
      </c>
      <c r="D64" s="23">
        <v>68.463655066263101</v>
      </c>
      <c r="E64" s="23">
        <v>144.76678087732182</v>
      </c>
      <c r="F64" s="23">
        <v>22.198465406651959</v>
      </c>
      <c r="G64" s="23">
        <v>32.44105777762001</v>
      </c>
      <c r="H64" s="23">
        <v>42.345054977144869</v>
      </c>
      <c r="I64" s="23">
        <v>34.235542582011007</v>
      </c>
      <c r="J64" s="10">
        <v>44.300988037561851</v>
      </c>
      <c r="K64" s="10">
        <v>17.57792995034978</v>
      </c>
      <c r="L64" s="10">
        <v>44.959525457284343</v>
      </c>
      <c r="M64" s="10">
        <v>82.326639637296196</v>
      </c>
      <c r="N64" s="10">
        <v>56.97443806930228</v>
      </c>
      <c r="O64" s="10">
        <v>7.1910014328800633</v>
      </c>
      <c r="P64" s="10">
        <v>31.348560218099237</v>
      </c>
      <c r="Q64" s="10">
        <v>59.522690818342284</v>
      </c>
      <c r="R64" s="10">
        <v>38.760172294743143</v>
      </c>
      <c r="S64" s="10">
        <v>73.893896720574929</v>
      </c>
      <c r="T64" s="10">
        <v>24.600643350632858</v>
      </c>
      <c r="U64" s="10">
        <v>63.230863698210321</v>
      </c>
      <c r="V64" s="10">
        <v>30.736199150249323</v>
      </c>
      <c r="W64" s="10">
        <v>11.455920519622005</v>
      </c>
      <c r="Y64" s="10">
        <v>16.821089564037482</v>
      </c>
      <c r="Z64" s="10">
        <v>15.047245795343196</v>
      </c>
      <c r="AA64" s="10">
        <v>34.439846993389189</v>
      </c>
      <c r="AB64" s="10">
        <v>5.5139413948032168</v>
      </c>
      <c r="AC64" s="10">
        <v>9.1889038690847578</v>
      </c>
      <c r="AD64" s="10">
        <v>1.4215968451526937</v>
      </c>
      <c r="AE64" s="10">
        <v>181.63389042885191</v>
      </c>
      <c r="AF64" s="10">
        <v>3.7295152162835157</v>
      </c>
      <c r="AG64" s="10">
        <v>6.8225807174365993</v>
      </c>
      <c r="AH64" s="10">
        <v>7.8141701104643779</v>
      </c>
      <c r="AI64" s="10">
        <v>16.054398924778287</v>
      </c>
      <c r="AJ64" s="10">
        <v>14.876196391864722</v>
      </c>
      <c r="AK64" s="10">
        <v>7.3354291886066019</v>
      </c>
      <c r="AL64" s="10">
        <v>14.399132677927442</v>
      </c>
      <c r="AM64" s="10">
        <v>0.74924453041461914</v>
      </c>
      <c r="AN64" s="10">
        <v>7.1719067421751106</v>
      </c>
      <c r="AO64" s="10">
        <v>8.5368816819459052</v>
      </c>
      <c r="AP64" s="10">
        <v>61.58669294754619</v>
      </c>
      <c r="AQ64" s="10">
        <v>9.1458195577323718</v>
      </c>
      <c r="AR64" s="10">
        <v>9.8406659029818151</v>
      </c>
      <c r="AS64" s="10">
        <v>15.457479221490239</v>
      </c>
      <c r="AT64" s="10">
        <v>8.1860445231151768</v>
      </c>
      <c r="AV64" s="10">
        <v>0.54485859004141046</v>
      </c>
      <c r="AW64" s="10">
        <v>1.5232281949764279</v>
      </c>
      <c r="AX64" s="10">
        <v>0.61190585849910561</v>
      </c>
      <c r="AY64" s="10">
        <v>0.56110607850027316</v>
      </c>
      <c r="AZ64" s="10">
        <v>0.43654495149056016</v>
      </c>
      <c r="BA64" s="10">
        <v>21.877152483298847</v>
      </c>
      <c r="BB64" s="10">
        <v>29.437050276892506</v>
      </c>
      <c r="BC64" s="10">
        <v>25.99963012935503</v>
      </c>
      <c r="BD64" s="10">
        <v>1.0948783238572248</v>
      </c>
      <c r="BE64" s="10">
        <v>0.20851675903063543</v>
      </c>
      <c r="BF64" s="10">
        <v>4.581614883528812</v>
      </c>
      <c r="BG64" s="10">
        <v>1.8819704499185177</v>
      </c>
      <c r="BH64" s="10">
        <v>8.0933279700478436E-2</v>
      </c>
      <c r="BI64" s="10">
        <v>2.6879786234246614</v>
      </c>
      <c r="BJ64" s="10">
        <v>13.116126326340936</v>
      </c>
      <c r="BK64" s="10">
        <v>9.7042760747656445</v>
      </c>
      <c r="BL64" s="10">
        <v>0.22005864537066933</v>
      </c>
      <c r="BM64" s="10">
        <v>2.8031303846851854</v>
      </c>
      <c r="BN64" s="10">
        <v>2.5371344763963828</v>
      </c>
      <c r="BO64" s="10">
        <v>0.31662786098007889</v>
      </c>
      <c r="BP64" s="10">
        <v>18.361741580594533</v>
      </c>
      <c r="BQ64" s="10">
        <v>2.2045144098426079</v>
      </c>
      <c r="BS64" s="10">
        <v>3.7784958057756501E-2</v>
      </c>
      <c r="BT64" s="10">
        <v>0.37065368495989359</v>
      </c>
      <c r="BU64" s="10">
        <v>0.46496565794817102</v>
      </c>
      <c r="BV64" s="10">
        <v>0.23384942408822906</v>
      </c>
      <c r="BW64" s="10">
        <v>0.68291451469053799</v>
      </c>
      <c r="BX64" s="10">
        <v>0.71680353933674112</v>
      </c>
      <c r="BY64" s="10">
        <v>12.677231713347624</v>
      </c>
      <c r="BZ64" s="10">
        <v>5.1558678346292908E-2</v>
      </c>
      <c r="CA64" s="10">
        <v>0.17272654438392032</v>
      </c>
      <c r="CB64" s="10">
        <v>0.30830910656861271</v>
      </c>
      <c r="CC64" s="10">
        <v>1.4595332227175808</v>
      </c>
      <c r="CD64" s="10">
        <v>1.446804662132674</v>
      </c>
      <c r="CE64" s="10">
        <v>3.1721661251123741</v>
      </c>
      <c r="CF64" s="10">
        <v>1.2856342242087377</v>
      </c>
      <c r="CG64" s="10">
        <v>5.3616118978110805E-2</v>
      </c>
      <c r="CH64" s="10">
        <v>1.4179379099019798</v>
      </c>
      <c r="CI64" s="10">
        <v>9.4413581584841366E-2</v>
      </c>
      <c r="CJ64" s="10">
        <v>5.5421652960965533</v>
      </c>
      <c r="CK64" s="10">
        <v>2.5998083508229763</v>
      </c>
      <c r="CL64" s="10">
        <v>0.96893401402660284</v>
      </c>
      <c r="CM64" s="10">
        <v>0.65117754724082033</v>
      </c>
      <c r="CN64" s="23">
        <v>1.0231925930053176E-2</v>
      </c>
      <c r="CP64" s="23">
        <v>24.996577280865196</v>
      </c>
      <c r="CQ64" s="23">
        <v>47.045351913665833</v>
      </c>
      <c r="CR64" s="23">
        <v>103.98037357609957</v>
      </c>
      <c r="CS64" s="23">
        <v>151.07567777471354</v>
      </c>
      <c r="CT64" s="23">
        <v>32.506828741917815</v>
      </c>
      <c r="CU64" s="23">
        <v>56.45661064540829</v>
      </c>
      <c r="CV64" s="23">
        <v>266.0932273962369</v>
      </c>
      <c r="CW64" s="23">
        <v>64.016246605995846</v>
      </c>
      <c r="CX64" s="23">
        <v>52.391173623239595</v>
      </c>
      <c r="CY64" s="23">
        <v>25.908925926413406</v>
      </c>
      <c r="CZ64" s="23">
        <v>67.055072488309023</v>
      </c>
      <c r="DA64" s="23">
        <v>100.53161114121211</v>
      </c>
      <c r="DB64" s="23">
        <v>67.562966662721735</v>
      </c>
      <c r="DC64" s="23">
        <v>25.563746958440905</v>
      </c>
      <c r="DD64" s="23">
        <v>45.267547193832904</v>
      </c>
      <c r="DE64" s="23">
        <v>77.816811545185018</v>
      </c>
      <c r="DF64" s="23">
        <v>47.611526203644559</v>
      </c>
      <c r="DG64" s="23">
        <v>143.82588534890286</v>
      </c>
      <c r="DH64" s="23">
        <v>38.883405735584589</v>
      </c>
      <c r="DI64" s="23">
        <v>74.357091476198818</v>
      </c>
      <c r="DJ64" s="23">
        <v>65.206597499574912</v>
      </c>
      <c r="DK64" s="23">
        <v>21.856711378509843</v>
      </c>
    </row>
    <row r="65" spans="1:115">
      <c r="A65" s="2">
        <v>43800</v>
      </c>
      <c r="B65" s="23">
        <v>8.1059284982376081</v>
      </c>
      <c r="C65" s="23">
        <v>30.978849606480473</v>
      </c>
      <c r="D65" s="23">
        <v>69.405180663435686</v>
      </c>
      <c r="E65" s="23">
        <v>143.6947891257669</v>
      </c>
      <c r="F65" s="23">
        <v>22.035376704934642</v>
      </c>
      <c r="G65" s="23">
        <v>30.384824063674262</v>
      </c>
      <c r="H65" s="23">
        <v>38.414232904706218</v>
      </c>
      <c r="I65" s="23">
        <v>34.048770966832301</v>
      </c>
      <c r="J65" s="10">
        <v>46.114031983212719</v>
      </c>
      <c r="K65" s="10">
        <v>17.712981696556369</v>
      </c>
      <c r="L65" s="10">
        <v>44.541802546245897</v>
      </c>
      <c r="M65" s="10">
        <v>83.345244253060599</v>
      </c>
      <c r="N65" s="10">
        <v>57.691393136992943</v>
      </c>
      <c r="O65" s="10">
        <v>7.131883697780161</v>
      </c>
      <c r="P65" s="10">
        <v>31.012722404134102</v>
      </c>
      <c r="Q65" s="10">
        <v>59.423700076901852</v>
      </c>
      <c r="R65" s="10">
        <v>40.033943138836257</v>
      </c>
      <c r="S65" s="10">
        <v>77.907346514574186</v>
      </c>
      <c r="T65" s="10">
        <v>24.270084793819592</v>
      </c>
      <c r="U65" s="10">
        <v>63.160926491757152</v>
      </c>
      <c r="V65" s="10">
        <v>30.629765602243907</v>
      </c>
      <c r="W65" s="10">
        <v>10.885315520876757</v>
      </c>
      <c r="Y65" s="10">
        <v>14.307469723645333</v>
      </c>
      <c r="Z65" s="10">
        <v>14.336546098743543</v>
      </c>
      <c r="AA65" s="10">
        <v>34.979183446821224</v>
      </c>
      <c r="AB65" s="10">
        <v>5.3199630396530599</v>
      </c>
      <c r="AC65" s="10">
        <v>8.4517957579405305</v>
      </c>
      <c r="AD65" s="10">
        <v>1.1811924072618063</v>
      </c>
      <c r="AE65" s="10">
        <v>177.46331543096599</v>
      </c>
      <c r="AF65" s="10">
        <v>3.7608024300440612</v>
      </c>
      <c r="AG65" s="10">
        <v>6.8911754754091552</v>
      </c>
      <c r="AH65" s="10">
        <v>7.6440431351699853</v>
      </c>
      <c r="AI65" s="10">
        <v>16.37480089012875</v>
      </c>
      <c r="AJ65" s="10">
        <v>15.503424098039556</v>
      </c>
      <c r="AK65" s="10">
        <v>7.759277871208111</v>
      </c>
      <c r="AL65" s="10">
        <v>13.495789883585699</v>
      </c>
      <c r="AM65" s="10">
        <v>0.81597476394805735</v>
      </c>
      <c r="AN65" s="10">
        <v>6.6249119541447881</v>
      </c>
      <c r="AO65" s="10">
        <v>8.9059562704249089</v>
      </c>
      <c r="AP65" s="10">
        <v>64.328531230800508</v>
      </c>
      <c r="AQ65" s="10">
        <v>8.2001397717004405</v>
      </c>
      <c r="AR65" s="10">
        <v>9.8681583977803182</v>
      </c>
      <c r="AS65" s="10">
        <v>15.138772170700118</v>
      </c>
      <c r="AT65" s="10">
        <v>7.7567089254796979</v>
      </c>
      <c r="AV65" s="10">
        <v>0.44967732707886177</v>
      </c>
      <c r="AW65" s="10">
        <v>1.4490729680766403</v>
      </c>
      <c r="AX65" s="10">
        <v>0.6657717130342039</v>
      </c>
      <c r="AY65" s="10">
        <v>0.58250477940223799</v>
      </c>
      <c r="AZ65" s="10">
        <v>0.45052455523026402</v>
      </c>
      <c r="BA65" s="10">
        <v>22.44028602306091</v>
      </c>
      <c r="BB65" s="10">
        <v>35.421317004544349</v>
      </c>
      <c r="BC65" s="10">
        <v>25.877787944909915</v>
      </c>
      <c r="BD65" s="10">
        <v>1.1960783483450264</v>
      </c>
      <c r="BE65" s="10">
        <v>0.28738740534297791</v>
      </c>
      <c r="BF65" s="10">
        <v>5.1882427632084891</v>
      </c>
      <c r="BG65" s="10">
        <v>1.5985878843612582</v>
      </c>
      <c r="BH65" s="10">
        <v>6.3196204991772392E-2</v>
      </c>
      <c r="BI65" s="10">
        <v>2.602612151253918</v>
      </c>
      <c r="BJ65" s="10">
        <v>12.446491290973528</v>
      </c>
      <c r="BK65" s="10">
        <v>9.4663731382722531</v>
      </c>
      <c r="BL65" s="10">
        <v>0.28123592531485736</v>
      </c>
      <c r="BM65" s="10">
        <v>2.8393520616520957</v>
      </c>
      <c r="BN65" s="10">
        <v>2.3936842744938653</v>
      </c>
      <c r="BO65" s="10">
        <v>0.33550314787995283</v>
      </c>
      <c r="BP65" s="10">
        <v>18.464635104852796</v>
      </c>
      <c r="BQ65" s="10">
        <v>2.3448831282727185</v>
      </c>
      <c r="BS65" s="10">
        <v>3.4074290688067221E-2</v>
      </c>
      <c r="BT65" s="10">
        <v>0.27126529866437998</v>
      </c>
      <c r="BU65" s="10">
        <v>0.52255280912918034</v>
      </c>
      <c r="BV65" s="10">
        <v>0.22892515556511306</v>
      </c>
      <c r="BW65" s="10">
        <v>0.62291003729101313</v>
      </c>
      <c r="BX65" s="10">
        <v>0.63482834987105363</v>
      </c>
      <c r="BY65" s="10">
        <v>16.273440055898433</v>
      </c>
      <c r="BZ65" s="10">
        <v>5.2217316114081314E-2</v>
      </c>
      <c r="CA65" s="10">
        <v>0.3324273639641222</v>
      </c>
      <c r="CB65" s="10">
        <v>0.32266832979849602</v>
      </c>
      <c r="CC65" s="10">
        <v>1.4523955989190398</v>
      </c>
      <c r="CD65" s="10">
        <v>0.81814901487372182</v>
      </c>
      <c r="CE65" s="10">
        <v>2.9993188110889673</v>
      </c>
      <c r="CF65" s="10">
        <v>1.2702429973702842</v>
      </c>
      <c r="CG65" s="10">
        <v>5.6716073003375556E-2</v>
      </c>
      <c r="CH65" s="10">
        <v>1.4401605632579297</v>
      </c>
      <c r="CI65" s="10">
        <v>0.10111166822232581</v>
      </c>
      <c r="CJ65" s="10">
        <v>5.7668206482561688</v>
      </c>
      <c r="CK65" s="10">
        <v>2.5833916312468554</v>
      </c>
      <c r="CL65" s="10">
        <v>0.97985574861169411</v>
      </c>
      <c r="CM65" s="10">
        <v>0.71724889892197652</v>
      </c>
      <c r="CN65" s="23">
        <v>1.0779699929452047E-2</v>
      </c>
      <c r="CP65" s="23">
        <v>22.89714983964987</v>
      </c>
      <c r="CQ65" s="23">
        <v>47.035733971965037</v>
      </c>
      <c r="CR65" s="23">
        <v>105.5726886324203</v>
      </c>
      <c r="CS65" s="23">
        <v>149.82618210038731</v>
      </c>
      <c r="CT65" s="23">
        <v>31.560607055396449</v>
      </c>
      <c r="CU65" s="23">
        <v>54.641130843868034</v>
      </c>
      <c r="CV65" s="23">
        <v>267.57230539611498</v>
      </c>
      <c r="CW65" s="23">
        <v>63.73957865790036</v>
      </c>
      <c r="CX65" s="23">
        <v>54.533713170931023</v>
      </c>
      <c r="CY65" s="23">
        <v>25.967080566867828</v>
      </c>
      <c r="CZ65" s="23">
        <v>67.557241798502176</v>
      </c>
      <c r="DA65" s="23">
        <v>101.26540525033514</v>
      </c>
      <c r="DB65" s="23">
        <v>68.513186024281794</v>
      </c>
      <c r="DC65" s="23">
        <v>24.500528729990062</v>
      </c>
      <c r="DD65" s="23">
        <v>44.331904532059063</v>
      </c>
      <c r="DE65" s="23">
        <v>76.955145732576824</v>
      </c>
      <c r="DF65" s="23">
        <v>49.322247002798349</v>
      </c>
      <c r="DG65" s="23">
        <v>150.84205045528296</v>
      </c>
      <c r="DH65" s="23">
        <v>37.447300471260753</v>
      </c>
      <c r="DI65" s="23">
        <v>74.344443786029117</v>
      </c>
      <c r="DJ65" s="23">
        <v>64.950421776718798</v>
      </c>
      <c r="DK65" s="23">
        <v>20.997687274558626</v>
      </c>
    </row>
    <row r="66" spans="1:115">
      <c r="A66" s="2">
        <v>43891</v>
      </c>
      <c r="B66" s="23">
        <v>8.8748012053482785</v>
      </c>
      <c r="C66" s="23">
        <v>30.765390141022454</v>
      </c>
      <c r="D66" s="23">
        <v>71.273745944253491</v>
      </c>
      <c r="E66" s="23">
        <v>152.87396150788936</v>
      </c>
      <c r="F66" s="23">
        <v>21.234090657722341</v>
      </c>
      <c r="G66" s="23">
        <v>27.609550928066124</v>
      </c>
      <c r="H66" s="23">
        <v>35.935967866539606</v>
      </c>
      <c r="I66" s="23">
        <v>34.593626549804753</v>
      </c>
      <c r="J66" s="10">
        <v>47.90216736136643</v>
      </c>
      <c r="K66" s="10">
        <v>17.482704446518945</v>
      </c>
      <c r="L66" s="10">
        <v>43.242097567805068</v>
      </c>
      <c r="M66" s="10">
        <v>85.552963770371264</v>
      </c>
      <c r="N66" s="10">
        <v>57.811419658312161</v>
      </c>
      <c r="O66" s="10">
        <v>6.5058838241118195</v>
      </c>
      <c r="P66" s="10">
        <v>31.799676538829797</v>
      </c>
      <c r="Q66" s="10">
        <v>63.092758585835952</v>
      </c>
      <c r="R66" s="10">
        <v>45.041678474044254</v>
      </c>
      <c r="S66" s="10">
        <v>78.195391953969562</v>
      </c>
      <c r="T66" s="10">
        <v>22.509855278552486</v>
      </c>
      <c r="U66" s="10">
        <v>65.534499991280299</v>
      </c>
      <c r="V66" s="10">
        <v>32.745129980544455</v>
      </c>
      <c r="W66" s="10">
        <v>10.988450818020787</v>
      </c>
      <c r="Y66" s="10">
        <v>12.960099112924308</v>
      </c>
      <c r="Z66" s="10">
        <v>18.836772968984782</v>
      </c>
      <c r="AA66" s="10">
        <v>39.81525719230757</v>
      </c>
      <c r="AB66" s="10">
        <v>5.730053826973454</v>
      </c>
      <c r="AC66" s="10">
        <v>10.79406609001107</v>
      </c>
      <c r="AD66" s="10">
        <v>1.1683405707848264</v>
      </c>
      <c r="AE66" s="10">
        <v>194.44280904846929</v>
      </c>
      <c r="AF66" s="10">
        <v>4.6006194329192454</v>
      </c>
      <c r="AG66" s="10">
        <v>6.5025518724399678</v>
      </c>
      <c r="AH66" s="10">
        <v>9.4136927496788072</v>
      </c>
      <c r="AI66" s="10">
        <v>15.945464979411073</v>
      </c>
      <c r="AJ66" s="10">
        <v>15.699483861434253</v>
      </c>
      <c r="AK66" s="10">
        <v>7.8490942121315879</v>
      </c>
      <c r="AL66" s="10">
        <v>17.783949110728123</v>
      </c>
      <c r="AM66" s="10">
        <v>0.80980593265538903</v>
      </c>
      <c r="AN66" s="10">
        <v>9.0416669172910673</v>
      </c>
      <c r="AO66" s="10">
        <v>9.5072095970987824</v>
      </c>
      <c r="AP66" s="10">
        <v>67.166708194787731</v>
      </c>
      <c r="AQ66" s="10">
        <v>10.662368698987656</v>
      </c>
      <c r="AR66" s="10">
        <v>10.433258679327801</v>
      </c>
      <c r="AS66" s="10">
        <v>15.698645856561436</v>
      </c>
      <c r="AT66" s="10">
        <v>9.1486120653739285</v>
      </c>
      <c r="AV66" s="10">
        <v>0.4408795150292531</v>
      </c>
      <c r="AW66" s="10">
        <v>1.7688371774094618</v>
      </c>
      <c r="AX66" s="10">
        <v>0.69167144956181614</v>
      </c>
      <c r="AY66" s="10">
        <v>0.64221993972875446</v>
      </c>
      <c r="AZ66" s="10">
        <v>0.51736954852034467</v>
      </c>
      <c r="BA66" s="10">
        <v>24.552345370902856</v>
      </c>
      <c r="BB66" s="10">
        <v>39.485073105843583</v>
      </c>
      <c r="BC66" s="10">
        <v>28.043808613467089</v>
      </c>
      <c r="BD66" s="10">
        <v>1.1340026732174935</v>
      </c>
      <c r="BE66" s="10">
        <v>0.40232785581504726</v>
      </c>
      <c r="BF66" s="10">
        <v>5.6446091420839757</v>
      </c>
      <c r="BG66" s="10">
        <v>2.2442003546836409</v>
      </c>
      <c r="BH66" s="10">
        <v>6.3195599753816029E-2</v>
      </c>
      <c r="BI66" s="10">
        <v>3.2872331099124543</v>
      </c>
      <c r="BJ66" s="10">
        <v>13.491182261543768</v>
      </c>
      <c r="BK66" s="10">
        <v>9.6613935594849281</v>
      </c>
      <c r="BL66" s="10">
        <v>0.2801995092661107</v>
      </c>
      <c r="BM66" s="10">
        <v>2.9626694861737537</v>
      </c>
      <c r="BN66" s="10">
        <v>2.9897656322652661</v>
      </c>
      <c r="BO66" s="10">
        <v>0.37358882587863684</v>
      </c>
      <c r="BP66" s="10">
        <v>19.183751944887813</v>
      </c>
      <c r="BQ66" s="10">
        <v>2.6611383454605995</v>
      </c>
      <c r="BS66" s="10">
        <v>3.134593330488461E-2</v>
      </c>
      <c r="BT66" s="10">
        <v>0.32913859268348578</v>
      </c>
      <c r="BU66" s="10">
        <v>0.61296028487586129</v>
      </c>
      <c r="BV66" s="10">
        <v>0.21966413743912372</v>
      </c>
      <c r="BW66" s="10">
        <v>0.62306027285536159</v>
      </c>
      <c r="BX66" s="10">
        <v>0.91373824510847257</v>
      </c>
      <c r="BY66" s="10">
        <v>13.872212781632612</v>
      </c>
      <c r="BZ66" s="10">
        <v>6.8253996431199226E-2</v>
      </c>
      <c r="CA66" s="10">
        <v>0.27535715785209147</v>
      </c>
      <c r="CB66" s="10">
        <v>0.3537675299685642</v>
      </c>
      <c r="CC66" s="10">
        <v>1.2584577373223684</v>
      </c>
      <c r="CD66" s="10">
        <v>0.99919969827856736</v>
      </c>
      <c r="CE66" s="10">
        <v>2.8875341297149335</v>
      </c>
      <c r="CF66" s="10">
        <v>1.3690340658728055</v>
      </c>
      <c r="CG66" s="10">
        <v>7.5017537210069207E-2</v>
      </c>
      <c r="CH66" s="10">
        <v>1.678085396201304</v>
      </c>
      <c r="CI66" s="10">
        <v>9.4885984768130704E-2</v>
      </c>
      <c r="CJ66" s="10">
        <v>5.8260904964988622</v>
      </c>
      <c r="CK66" s="10">
        <v>3.2795951920873438</v>
      </c>
      <c r="CL66" s="10">
        <v>1.0297080320199643</v>
      </c>
      <c r="CM66" s="10">
        <v>0.77778560554820686</v>
      </c>
      <c r="CN66" s="23">
        <v>1.0243879941431278E-2</v>
      </c>
      <c r="CP66" s="23">
        <v>22.307125766606724</v>
      </c>
      <c r="CQ66" s="23">
        <v>51.700138880100184</v>
      </c>
      <c r="CR66" s="23">
        <v>112.39363487099874</v>
      </c>
      <c r="CS66" s="23">
        <v>159.46589941203069</v>
      </c>
      <c r="CT66" s="23">
        <v>33.168586569109117</v>
      </c>
      <c r="CU66" s="23">
        <v>54.24397511486228</v>
      </c>
      <c r="CV66" s="23">
        <v>283.73606280248509</v>
      </c>
      <c r="CW66" s="23">
        <v>67.306308592622287</v>
      </c>
      <c r="CX66" s="23">
        <v>55.814079064875983</v>
      </c>
      <c r="CY66" s="23">
        <v>27.652492581981363</v>
      </c>
      <c r="CZ66" s="23">
        <v>66.090629426622485</v>
      </c>
      <c r="DA66" s="23">
        <v>104.49584768476772</v>
      </c>
      <c r="DB66" s="23">
        <v>68.611243599912498</v>
      </c>
      <c r="DC66" s="23">
        <v>28.946100110625203</v>
      </c>
      <c r="DD66" s="23">
        <v>46.175682270239022</v>
      </c>
      <c r="DE66" s="23">
        <v>83.473904458813251</v>
      </c>
      <c r="DF66" s="23">
        <v>54.923973565177278</v>
      </c>
      <c r="DG66" s="23">
        <v>154.15086013142991</v>
      </c>
      <c r="DH66" s="23">
        <v>39.441584801892752</v>
      </c>
      <c r="DI66" s="23">
        <v>77.371055528506702</v>
      </c>
      <c r="DJ66" s="23">
        <v>68.405313387541909</v>
      </c>
      <c r="DK66" s="23">
        <v>22.808445108796747</v>
      </c>
    </row>
    <row r="67" spans="1:115">
      <c r="A67" s="2">
        <v>43983</v>
      </c>
      <c r="B67" s="23">
        <v>11.413949402438087</v>
      </c>
      <c r="C67" s="23">
        <v>32.755813522364015</v>
      </c>
      <c r="D67" s="23">
        <v>79.166435271952906</v>
      </c>
      <c r="E67" s="23">
        <v>156.42584910981248</v>
      </c>
      <c r="F67" s="23">
        <v>22.695977129283726</v>
      </c>
      <c r="G67" s="23">
        <v>28.524114597241677</v>
      </c>
      <c r="H67" s="23">
        <v>27.587510907875259</v>
      </c>
      <c r="I67" s="23">
        <v>35.976325260939703</v>
      </c>
      <c r="J67" s="10">
        <v>49.566919955254789</v>
      </c>
      <c r="K67" s="10">
        <v>17.486968183988715</v>
      </c>
      <c r="L67" s="10">
        <v>44.225202554950044</v>
      </c>
      <c r="M67" s="10">
        <v>89.021596782125087</v>
      </c>
      <c r="N67" s="10">
        <v>58.938450947060581</v>
      </c>
      <c r="O67" s="10">
        <v>7.9514286974955581</v>
      </c>
      <c r="P67" s="10">
        <v>31.18759839602847</v>
      </c>
      <c r="Q67" s="10">
        <v>64.916634865503994</v>
      </c>
      <c r="R67" s="10">
        <v>50.881231144300898</v>
      </c>
      <c r="S67" s="10">
        <v>82.905373423963624</v>
      </c>
      <c r="T67" s="10">
        <v>23.34694237686303</v>
      </c>
      <c r="U67" s="10">
        <v>68.270464367387916</v>
      </c>
      <c r="V67" s="10">
        <v>39.321680634454218</v>
      </c>
      <c r="W67" s="10">
        <v>10.776158507964407</v>
      </c>
      <c r="Y67" s="10">
        <v>12.141793608438167</v>
      </c>
      <c r="Z67" s="10">
        <v>19.387412158978357</v>
      </c>
      <c r="AA67" s="10">
        <v>39.873940775824941</v>
      </c>
      <c r="AB67" s="10">
        <v>5.7915530428872106</v>
      </c>
      <c r="AC67" s="10">
        <v>11.699639776039998</v>
      </c>
      <c r="AD67" s="10">
        <v>1.1781067050934888</v>
      </c>
      <c r="AE67" s="10">
        <v>201.99158166418331</v>
      </c>
      <c r="AF67" s="10">
        <v>4.8562830079132482</v>
      </c>
      <c r="AG67" s="10">
        <v>7.0304394526920788</v>
      </c>
      <c r="AH67" s="10">
        <v>8.5288631573408686</v>
      </c>
      <c r="AI67" s="10">
        <v>15.346867535582785</v>
      </c>
      <c r="AJ67" s="10">
        <v>12.482980248135959</v>
      </c>
      <c r="AK67" s="10">
        <v>10.07147738782233</v>
      </c>
      <c r="AL67" s="10">
        <v>21.347573878363853</v>
      </c>
      <c r="AM67" s="10">
        <v>0.8638241361680421</v>
      </c>
      <c r="AN67" s="10">
        <v>8.6581347700826417</v>
      </c>
      <c r="AO67" s="10">
        <v>9.9610594980067262</v>
      </c>
      <c r="AP67" s="10">
        <v>68.974397298127059</v>
      </c>
      <c r="AQ67" s="10">
        <v>10.394615815203865</v>
      </c>
      <c r="AR67" s="10">
        <v>10.977345545091431</v>
      </c>
      <c r="AS67" s="10">
        <v>15.652879222144364</v>
      </c>
      <c r="AT67" s="10">
        <v>8.048853809509751</v>
      </c>
      <c r="AV67" s="10">
        <v>0.41904682237171964</v>
      </c>
      <c r="AW67" s="10">
        <v>1.8245664041691874</v>
      </c>
      <c r="AX67" s="10">
        <v>0.69773891456195736</v>
      </c>
      <c r="AY67" s="10">
        <v>0.70149740655325032</v>
      </c>
      <c r="AZ67" s="10">
        <v>0.51064597260268441</v>
      </c>
      <c r="BA67" s="10">
        <v>24.26281392480367</v>
      </c>
      <c r="BB67" s="10">
        <v>42.853015744118665</v>
      </c>
      <c r="BC67" s="10">
        <v>27.472789982921199</v>
      </c>
      <c r="BD67" s="10">
        <v>1.3988430025212204</v>
      </c>
      <c r="BE67" s="10">
        <v>0.4490108237685182</v>
      </c>
      <c r="BF67" s="10">
        <v>5.649386480642324</v>
      </c>
      <c r="BG67" s="10">
        <v>3.1209790305689715</v>
      </c>
      <c r="BH67" s="10">
        <v>5.1138979406401462E-2</v>
      </c>
      <c r="BI67" s="10">
        <v>3.6343465294400374</v>
      </c>
      <c r="BJ67" s="10">
        <v>13.847842856212718</v>
      </c>
      <c r="BK67" s="10">
        <v>9.9004096267899655</v>
      </c>
      <c r="BL67" s="10">
        <v>0.33856342401969641</v>
      </c>
      <c r="BM67" s="10">
        <v>2.7953690482027067</v>
      </c>
      <c r="BN67" s="10">
        <v>3.1482093085875262</v>
      </c>
      <c r="BO67" s="10">
        <v>0.48356621048559872</v>
      </c>
      <c r="BP67" s="10">
        <v>19.226116542279971</v>
      </c>
      <c r="BQ67" s="10">
        <v>2.6813852294774576</v>
      </c>
      <c r="BS67" s="10">
        <v>3.1260820338922857E-2</v>
      </c>
      <c r="BT67" s="10">
        <v>0.35889205608077157</v>
      </c>
      <c r="BU67" s="10">
        <v>0.55945129246393555</v>
      </c>
      <c r="BV67" s="10">
        <v>0.22762500554836074</v>
      </c>
      <c r="BW67" s="10">
        <v>0.66348233665146283</v>
      </c>
      <c r="BX67" s="10">
        <v>0.91689559231184603</v>
      </c>
      <c r="BY67" s="10">
        <v>13.314179273100876</v>
      </c>
      <c r="BZ67" s="10">
        <v>5.1339106465363216E-2</v>
      </c>
      <c r="CA67" s="10">
        <v>0.26054903924391004</v>
      </c>
      <c r="CB67" s="10">
        <v>0.30468822220836556</v>
      </c>
      <c r="CC67" s="10">
        <v>0.9491765295579313</v>
      </c>
      <c r="CD67" s="10">
        <v>2.9370804534506227</v>
      </c>
      <c r="CE67" s="10">
        <v>3.0984585479879221</v>
      </c>
      <c r="CF67" s="10">
        <v>1.6893078636746495</v>
      </c>
      <c r="CG67" s="10">
        <v>5.5170071323328074E-2</v>
      </c>
      <c r="CH67" s="10">
        <v>1.6001538364810823</v>
      </c>
      <c r="CI67" s="10">
        <v>0.10267252922533032</v>
      </c>
      <c r="CJ67" s="10">
        <v>5.239986268877141</v>
      </c>
      <c r="CK67" s="10">
        <v>2.9104454537452829</v>
      </c>
      <c r="CL67" s="10">
        <v>1.0178489289890675</v>
      </c>
      <c r="CM67" s="10">
        <v>0.79901009587212357</v>
      </c>
      <c r="CN67" s="23">
        <v>9.5249174314191443E-3</v>
      </c>
      <c r="CP67" s="23">
        <v>24.006050653586897</v>
      </c>
      <c r="CQ67" s="23">
        <v>54.326684141592331</v>
      </c>
      <c r="CR67" s="23">
        <v>120.29756625480374</v>
      </c>
      <c r="CS67" s="23">
        <v>163.1465245648013</v>
      </c>
      <c r="CT67" s="23">
        <v>35.569745214577871</v>
      </c>
      <c r="CU67" s="23">
        <v>54.88193081945068</v>
      </c>
      <c r="CV67" s="23">
        <v>285.7462875892781</v>
      </c>
      <c r="CW67" s="23">
        <v>68.356737358239513</v>
      </c>
      <c r="CX67" s="23">
        <v>58.256751449711999</v>
      </c>
      <c r="CY67" s="23">
        <v>26.769530387306467</v>
      </c>
      <c r="CZ67" s="23">
        <v>66.170633100733085</v>
      </c>
      <c r="DA67" s="23">
        <v>107.56263651428064</v>
      </c>
      <c r="DB67" s="23">
        <v>72.159525862277235</v>
      </c>
      <c r="DC67" s="23">
        <v>34.622656968974098</v>
      </c>
      <c r="DD67" s="23">
        <v>45.954435459732558</v>
      </c>
      <c r="DE67" s="23">
        <v>85.075333098857683</v>
      </c>
      <c r="DF67" s="23">
        <v>61.283526595552651</v>
      </c>
      <c r="DG67" s="23">
        <v>159.91512603917053</v>
      </c>
      <c r="DH67" s="23">
        <v>39.800212954399704</v>
      </c>
      <c r="DI67" s="23">
        <v>80.749225051954014</v>
      </c>
      <c r="DJ67" s="23">
        <v>74.999686494750677</v>
      </c>
      <c r="DK67" s="23">
        <v>21.515922464383035</v>
      </c>
    </row>
    <row r="68" spans="1:115">
      <c r="A68" s="2">
        <v>44075</v>
      </c>
      <c r="B68" s="23">
        <v>12.433901418521879</v>
      </c>
      <c r="C68" s="23">
        <v>33.771241285922969</v>
      </c>
      <c r="D68" s="23">
        <v>80.212440804826613</v>
      </c>
      <c r="E68" s="23">
        <v>156.58661905512523</v>
      </c>
      <c r="F68" s="23">
        <v>22.715691116393099</v>
      </c>
      <c r="G68" s="23">
        <v>28.489344344747487</v>
      </c>
      <c r="H68" s="23">
        <v>44.425281331468348</v>
      </c>
      <c r="I68" s="23">
        <v>38.207421142444886</v>
      </c>
      <c r="J68" s="10">
        <v>50.448947973224627</v>
      </c>
      <c r="K68" s="10">
        <v>17.630889376684582</v>
      </c>
      <c r="L68" s="10">
        <v>45.235496550548859</v>
      </c>
      <c r="M68" s="10">
        <v>91.055099158139939</v>
      </c>
      <c r="N68" s="10">
        <v>59.066633058952647</v>
      </c>
      <c r="O68" s="10">
        <v>6.5753312627371017</v>
      </c>
      <c r="P68" s="10">
        <v>30.843346565369146</v>
      </c>
      <c r="Q68" s="10">
        <v>67.386321942591493</v>
      </c>
      <c r="R68" s="10">
        <v>53.473633115117529</v>
      </c>
      <c r="S68" s="10">
        <v>86.187896741388258</v>
      </c>
      <c r="T68" s="10">
        <v>21.965685586122653</v>
      </c>
      <c r="U68" s="10">
        <v>69.865164061736408</v>
      </c>
      <c r="V68" s="10">
        <v>39.061186210266811</v>
      </c>
      <c r="W68" s="10">
        <v>10.515514164235553</v>
      </c>
      <c r="Y68" s="10">
        <v>11.143996543272433</v>
      </c>
      <c r="Z68" s="10">
        <v>19.649633998486902</v>
      </c>
      <c r="AA68" s="10">
        <v>38.234924198121995</v>
      </c>
      <c r="AB68" s="10">
        <v>5.5332959642801693</v>
      </c>
      <c r="AC68" s="10">
        <v>12.412131683580172</v>
      </c>
      <c r="AD68" s="10">
        <v>1.1413684968253544</v>
      </c>
      <c r="AE68" s="10">
        <v>199.25359319895054</v>
      </c>
      <c r="AF68" s="10">
        <v>4.7167327710056943</v>
      </c>
      <c r="AG68" s="10">
        <v>6.6623962498723248</v>
      </c>
      <c r="AH68" s="10">
        <v>8.906421195852058</v>
      </c>
      <c r="AI68" s="10">
        <v>15.526857154792808</v>
      </c>
      <c r="AJ68" s="10">
        <v>12.173442425719685</v>
      </c>
      <c r="AK68" s="10">
        <v>10.402716817971788</v>
      </c>
      <c r="AL68" s="10">
        <v>17.564806122307992</v>
      </c>
      <c r="AM68" s="10">
        <v>0.67527852106761166</v>
      </c>
      <c r="AN68" s="10">
        <v>9.5041234839005018</v>
      </c>
      <c r="AO68" s="10">
        <v>11.253399704157209</v>
      </c>
      <c r="AP68" s="10">
        <v>69.207710292343506</v>
      </c>
      <c r="AQ68" s="10">
        <v>10.10624293984681</v>
      </c>
      <c r="AR68" s="10">
        <v>11.335279065433367</v>
      </c>
      <c r="AS68" s="10">
        <v>16.461576273636453</v>
      </c>
      <c r="AT68" s="10">
        <v>7.5636750972859339</v>
      </c>
      <c r="AV68" s="10">
        <v>0.39086790521640347</v>
      </c>
      <c r="AW68" s="10">
        <v>1.9910762961974386</v>
      </c>
      <c r="AX68" s="10">
        <v>0.64858600462162508</v>
      </c>
      <c r="AY68" s="10">
        <v>0.70784637216825752</v>
      </c>
      <c r="AZ68" s="10">
        <v>0.74994795609248754</v>
      </c>
      <c r="BA68" s="10">
        <v>24.888527104400197</v>
      </c>
      <c r="BB68" s="10">
        <v>43.095507400379987</v>
      </c>
      <c r="BC68" s="10">
        <v>27.092931484368243</v>
      </c>
      <c r="BD68" s="10">
        <v>1.4998183563882606</v>
      </c>
      <c r="BE68" s="10">
        <v>0.54287798001692311</v>
      </c>
      <c r="BF68" s="10">
        <v>5.8152396170211436</v>
      </c>
      <c r="BG68" s="10">
        <v>3.2888062786905126</v>
      </c>
      <c r="BH68" s="10">
        <v>5.3480820040872193E-2</v>
      </c>
      <c r="BI68" s="10">
        <v>3.2153414448118398</v>
      </c>
      <c r="BJ68" s="10">
        <v>13.905066607033133</v>
      </c>
      <c r="BK68" s="10">
        <v>11.347464123020405</v>
      </c>
      <c r="BL68" s="10">
        <v>0.3112644396100423</v>
      </c>
      <c r="BM68" s="10">
        <v>2.446637013292031</v>
      </c>
      <c r="BN68" s="10">
        <v>3.4266695474538467</v>
      </c>
      <c r="BO68" s="10">
        <v>0.42007228513664113</v>
      </c>
      <c r="BP68" s="10">
        <v>20.313912094213695</v>
      </c>
      <c r="BQ68" s="10">
        <v>2.7553542500161519</v>
      </c>
      <c r="BS68" s="10">
        <v>3.0067792727782594E-2</v>
      </c>
      <c r="BT68" s="10">
        <v>0.38586850602725686</v>
      </c>
      <c r="BU68" s="10">
        <v>0.55504576363864777</v>
      </c>
      <c r="BV68" s="10">
        <v>0.23074137023633723</v>
      </c>
      <c r="BW68" s="10">
        <v>0.75331367226082868</v>
      </c>
      <c r="BX68" s="10">
        <v>0.80724112516070434</v>
      </c>
      <c r="BY68" s="10">
        <v>15.472891215339203</v>
      </c>
      <c r="BZ68" s="10">
        <v>8.1670468721249279E-2</v>
      </c>
      <c r="CA68" s="10">
        <v>0.20655357683421549</v>
      </c>
      <c r="CB68" s="10">
        <v>0.33243685996761341</v>
      </c>
      <c r="CC68" s="10">
        <v>1.1322658007051469</v>
      </c>
      <c r="CD68" s="10">
        <v>3.0524797408364632</v>
      </c>
      <c r="CE68" s="10">
        <v>3.0166244292743807</v>
      </c>
      <c r="CF68" s="10">
        <v>1.4167193172986727</v>
      </c>
      <c r="CG68" s="10">
        <v>5.8798171647042707E-2</v>
      </c>
      <c r="CH68" s="10">
        <v>1.6727253826173669</v>
      </c>
      <c r="CI68" s="10">
        <v>0.10380555783091144</v>
      </c>
      <c r="CJ68" s="10">
        <v>5.7711836226970679</v>
      </c>
      <c r="CK68" s="10">
        <v>2.5293045839181256</v>
      </c>
      <c r="CL68" s="10">
        <v>1.0874109826896627</v>
      </c>
      <c r="CM68" s="10">
        <v>0.97287027957265693</v>
      </c>
      <c r="CN68" s="23">
        <v>5.2423500703260295E-3</v>
      </c>
      <c r="CP68" s="23">
        <v>23.998833659738498</v>
      </c>
      <c r="CQ68" s="23">
        <v>55.797820086634566</v>
      </c>
      <c r="CR68" s="23">
        <v>119.65099677120888</v>
      </c>
      <c r="CS68" s="23">
        <v>163.05850276180999</v>
      </c>
      <c r="CT68" s="23">
        <v>36.631084428326588</v>
      </c>
      <c r="CU68" s="23">
        <v>55.326481071133742</v>
      </c>
      <c r="CV68" s="23">
        <v>302.24727314613807</v>
      </c>
      <c r="CW68" s="23">
        <v>70.098755866540074</v>
      </c>
      <c r="CX68" s="23">
        <v>58.817716156319428</v>
      </c>
      <c r="CY68" s="23">
        <v>27.412625412521177</v>
      </c>
      <c r="CZ68" s="23">
        <v>67.709859123067957</v>
      </c>
      <c r="DA68" s="23">
        <v>109.5698276033866</v>
      </c>
      <c r="DB68" s="23">
        <v>72.539455126239687</v>
      </c>
      <c r="DC68" s="23">
        <v>28.772198147155606</v>
      </c>
      <c r="DD68" s="23">
        <v>45.482489865116932</v>
      </c>
      <c r="DE68" s="23">
        <v>89.910634932129767</v>
      </c>
      <c r="DF68" s="23">
        <v>65.142102816715692</v>
      </c>
      <c r="DG68" s="23">
        <v>163.61342766972086</v>
      </c>
      <c r="DH68" s="23">
        <v>38.027902657341436</v>
      </c>
      <c r="DI68" s="23">
        <v>82.707926394996079</v>
      </c>
      <c r="DJ68" s="23">
        <v>76.809544857689616</v>
      </c>
      <c r="DK68" s="23">
        <v>20.839785861607965</v>
      </c>
    </row>
    <row r="69" spans="1:115">
      <c r="A69" s="2">
        <v>44166</v>
      </c>
      <c r="B69" s="23">
        <v>13.056608114354642</v>
      </c>
      <c r="C69" s="23">
        <v>34.787381253448167</v>
      </c>
      <c r="D69" s="23">
        <v>76.107326277281203</v>
      </c>
      <c r="E69" s="23">
        <v>154.26559003115133</v>
      </c>
      <c r="F69" s="23">
        <v>25.192899654718374</v>
      </c>
      <c r="G69" s="23">
        <v>29.016723989655169</v>
      </c>
      <c r="H69" s="23">
        <v>30.83018212333339</v>
      </c>
      <c r="I69" s="23">
        <v>39.703444655435113</v>
      </c>
      <c r="J69" s="10">
        <v>51.319749195641066</v>
      </c>
      <c r="K69" s="10">
        <v>17.203977096874592</v>
      </c>
      <c r="L69" s="10">
        <v>47.074685692162255</v>
      </c>
      <c r="M69" s="10">
        <v>92.362653866151987</v>
      </c>
      <c r="N69" s="10">
        <v>60.165580168259197</v>
      </c>
      <c r="O69" s="10">
        <v>6.7620194510347646</v>
      </c>
      <c r="P69" s="10">
        <v>30.951095610200262</v>
      </c>
      <c r="Q69" s="10">
        <v>69.894401847932969</v>
      </c>
      <c r="R69" s="10">
        <v>56.177257927547977</v>
      </c>
      <c r="S69" s="10">
        <v>90.329497019564627</v>
      </c>
      <c r="T69" s="10">
        <v>22.032475325657948</v>
      </c>
      <c r="U69" s="10">
        <v>72.47768979392643</v>
      </c>
      <c r="V69" s="10">
        <v>37.543164490413794</v>
      </c>
      <c r="W69" s="10">
        <v>9.8519281809254604</v>
      </c>
      <c r="Y69" s="10">
        <v>10.913115678710664</v>
      </c>
      <c r="Z69" s="10">
        <v>17.407612111207403</v>
      </c>
      <c r="AA69" s="10">
        <v>32.72976157793196</v>
      </c>
      <c r="AB69" s="10">
        <v>5.0965862575239047</v>
      </c>
      <c r="AC69" s="10">
        <v>10.862172101831051</v>
      </c>
      <c r="AD69" s="10">
        <v>1.0451976215355421</v>
      </c>
      <c r="AE69" s="10">
        <v>197.49436162692743</v>
      </c>
      <c r="AF69" s="10">
        <v>4.2149951677611508</v>
      </c>
      <c r="AG69" s="10">
        <v>6.3945980886614526</v>
      </c>
      <c r="AH69" s="10">
        <v>8.3541789855285735</v>
      </c>
      <c r="AI69" s="10">
        <v>15.362001702272824</v>
      </c>
      <c r="AJ69" s="10">
        <v>11.734001951494886</v>
      </c>
      <c r="AK69" s="10">
        <v>10.094842196679176</v>
      </c>
      <c r="AL69" s="10">
        <v>14.461160108083446</v>
      </c>
      <c r="AM69" s="10">
        <v>0.71818417441305993</v>
      </c>
      <c r="AN69" s="10">
        <v>8.8412899193230032</v>
      </c>
      <c r="AO69" s="10">
        <v>12.848205886490351</v>
      </c>
      <c r="AP69" s="10">
        <v>66.221815042127574</v>
      </c>
      <c r="AQ69" s="10">
        <v>8.9470745317913352</v>
      </c>
      <c r="AR69" s="10">
        <v>11.928117303086914</v>
      </c>
      <c r="AS69" s="10">
        <v>14.717227720404395</v>
      </c>
      <c r="AT69" s="10">
        <v>7.0158154836090549</v>
      </c>
      <c r="AV69" s="10">
        <v>0.389822159084244</v>
      </c>
      <c r="AW69" s="10">
        <v>1.6762929974525222</v>
      </c>
      <c r="AX69" s="10">
        <v>0.73366221043364677</v>
      </c>
      <c r="AY69" s="10">
        <v>0.70178270327592318</v>
      </c>
      <c r="AZ69" s="10">
        <v>0.75512737490204718</v>
      </c>
      <c r="BA69" s="10">
        <v>23.911754594642648</v>
      </c>
      <c r="BB69" s="10">
        <v>46.609034658766618</v>
      </c>
      <c r="BC69" s="10">
        <v>27.086968540334126</v>
      </c>
      <c r="BD69" s="10">
        <v>1.365675750230511</v>
      </c>
      <c r="BE69" s="10">
        <v>0.53561381063319957</v>
      </c>
      <c r="BF69" s="10">
        <v>5.8539791304002957</v>
      </c>
      <c r="BG69" s="10">
        <v>3.0978559488428834</v>
      </c>
      <c r="BH69" s="10">
        <v>5.4646779333540771E-2</v>
      </c>
      <c r="BI69" s="10">
        <v>2.6355394934033081</v>
      </c>
      <c r="BJ69" s="10">
        <v>14.289218427794378</v>
      </c>
      <c r="BK69" s="10">
        <v>11.44380861466008</v>
      </c>
      <c r="BL69" s="10">
        <v>0.27270464609116807</v>
      </c>
      <c r="BM69" s="10">
        <v>9.341910363987461</v>
      </c>
      <c r="BN69" s="10">
        <v>3.3388565274042348</v>
      </c>
      <c r="BO69" s="10">
        <v>0.34884136791304338</v>
      </c>
      <c r="BP69" s="10">
        <v>18.402636032464819</v>
      </c>
      <c r="BQ69" s="10">
        <v>2.6979484399196032</v>
      </c>
      <c r="BS69" s="10">
        <v>2.2069266726783998E-2</v>
      </c>
      <c r="BT69" s="10">
        <v>0.3656857140741272</v>
      </c>
      <c r="BU69" s="10">
        <v>0.56045644284771923</v>
      </c>
      <c r="BV69" s="10">
        <v>0.21956148572814205</v>
      </c>
      <c r="BW69" s="10">
        <v>0.72805266910503608</v>
      </c>
      <c r="BX69" s="10">
        <v>0.76630085897737743</v>
      </c>
      <c r="BY69" s="10">
        <v>17.063081914146878</v>
      </c>
      <c r="BZ69" s="10">
        <v>4.281224070315659E-2</v>
      </c>
      <c r="CA69" s="10">
        <v>0.21619512816709197</v>
      </c>
      <c r="CB69" s="10">
        <v>0.29380528622482927</v>
      </c>
      <c r="CC69" s="10">
        <v>1.210294719615943</v>
      </c>
      <c r="CD69" s="10">
        <v>2.6435375162993298</v>
      </c>
      <c r="CE69" s="10">
        <v>3.0502340997337312</v>
      </c>
      <c r="CF69" s="10">
        <v>1.1989208667187841</v>
      </c>
      <c r="CG69" s="10">
        <v>7.435772852087652E-2</v>
      </c>
      <c r="CH69" s="10">
        <v>1.5079940309923696</v>
      </c>
      <c r="CI69" s="10">
        <v>0.12311861246487077</v>
      </c>
      <c r="CJ69" s="10">
        <v>5.3076135020859763</v>
      </c>
      <c r="CK69" s="10">
        <v>2.3991542189058341</v>
      </c>
      <c r="CL69" s="10">
        <v>1.0649623515715971</v>
      </c>
      <c r="CM69" s="10">
        <v>0.89746060046107345</v>
      </c>
      <c r="CN69" s="23">
        <v>5.0646933486433454E-3</v>
      </c>
      <c r="CP69" s="23">
        <v>24.381615218876334</v>
      </c>
      <c r="CQ69" s="23">
        <v>54.236972076182219</v>
      </c>
      <c r="CR69" s="23">
        <v>110.13120650849453</v>
      </c>
      <c r="CS69" s="23">
        <v>160.2835204776793</v>
      </c>
      <c r="CT69" s="23">
        <v>37.538251800556509</v>
      </c>
      <c r="CU69" s="23">
        <v>54.739977064810738</v>
      </c>
      <c r="CV69" s="23">
        <v>291.9966603231743</v>
      </c>
      <c r="CW69" s="23">
        <v>71.048220604233549</v>
      </c>
      <c r="CX69" s="23">
        <v>59.296218162700121</v>
      </c>
      <c r="CY69" s="23">
        <v>26.387575179261194</v>
      </c>
      <c r="CZ69" s="23">
        <v>69.500961244451318</v>
      </c>
      <c r="DA69" s="23">
        <v>109.83804928278909</v>
      </c>
      <c r="DB69" s="23">
        <v>73.365303244005645</v>
      </c>
      <c r="DC69" s="23">
        <v>25.057639919240302</v>
      </c>
      <c r="DD69" s="23">
        <v>46.032855940928577</v>
      </c>
      <c r="DE69" s="23">
        <v>91.687494412908421</v>
      </c>
      <c r="DF69" s="23">
        <v>69.421287072594367</v>
      </c>
      <c r="DG69" s="23">
        <v>171.20083592776564</v>
      </c>
      <c r="DH69" s="23">
        <v>36.717560603759352</v>
      </c>
      <c r="DI69" s="23">
        <v>85.819610816497985</v>
      </c>
      <c r="DJ69" s="23">
        <v>71.560488843744082</v>
      </c>
      <c r="DK69" s="23">
        <v>19.570756797802762</v>
      </c>
    </row>
    <row r="70" spans="1:115">
      <c r="A70" s="2">
        <v>44256</v>
      </c>
      <c r="B70" s="23">
        <v>12.328543152196021</v>
      </c>
      <c r="C70" s="23">
        <v>35.125074929280544</v>
      </c>
      <c r="D70" s="23">
        <v>74.848013879638728</v>
      </c>
      <c r="E70" s="23">
        <v>153.76408608421056</v>
      </c>
      <c r="F70" s="23">
        <v>24.899583431164334</v>
      </c>
      <c r="G70" s="23">
        <v>28.855524283588174</v>
      </c>
      <c r="H70" s="23">
        <v>32.500189225923997</v>
      </c>
      <c r="I70" s="23">
        <v>43.08769687769194</v>
      </c>
      <c r="J70" s="10">
        <v>51.722145644514484</v>
      </c>
      <c r="K70" s="10">
        <v>17.054267071633603</v>
      </c>
      <c r="L70" s="10">
        <v>48.051913992391825</v>
      </c>
      <c r="M70" s="10">
        <v>92.92143671816315</v>
      </c>
      <c r="N70" s="10">
        <v>59.264380498117283</v>
      </c>
      <c r="O70" s="10">
        <v>6.3790595148143412</v>
      </c>
      <c r="P70" s="10">
        <v>30.869387757708679</v>
      </c>
      <c r="Q70" s="10">
        <v>68.441964360967447</v>
      </c>
      <c r="R70" s="10">
        <v>58.69465275478268</v>
      </c>
      <c r="S70" s="10">
        <v>83.234200710928363</v>
      </c>
      <c r="T70" s="10">
        <v>22.572919473995832</v>
      </c>
      <c r="U70" s="10">
        <v>73.565838985919299</v>
      </c>
      <c r="V70" s="10">
        <v>36.281281768000639</v>
      </c>
      <c r="W70" s="10">
        <v>9.6653754920908579</v>
      </c>
      <c r="Y70" s="10">
        <v>10.831936551328802</v>
      </c>
      <c r="Z70" s="10">
        <v>18.301967473640207</v>
      </c>
      <c r="AA70" s="10">
        <v>32.601430044373224</v>
      </c>
      <c r="AB70" s="10">
        <v>5.2212653312132806</v>
      </c>
      <c r="AC70" s="10">
        <v>11.299990787431714</v>
      </c>
      <c r="AD70" s="10">
        <v>0.98043579632636146</v>
      </c>
      <c r="AE70" s="10">
        <v>200.72341278931879</v>
      </c>
      <c r="AF70" s="10">
        <v>5.2533517939075196</v>
      </c>
      <c r="AG70" s="10">
        <v>6.7028194891799888</v>
      </c>
      <c r="AH70" s="10">
        <v>8.8972270937241404</v>
      </c>
      <c r="AI70" s="10">
        <v>15.727741056086948</v>
      </c>
      <c r="AJ70" s="10">
        <v>14.516286475392548</v>
      </c>
      <c r="AK70" s="10">
        <v>11.29385853000716</v>
      </c>
      <c r="AL70" s="10">
        <v>15.116967006698159</v>
      </c>
      <c r="AM70" s="10">
        <v>0.70508233308675927</v>
      </c>
      <c r="AN70" s="10">
        <v>9.0607032979983728</v>
      </c>
      <c r="AO70" s="10">
        <v>12.954480053517017</v>
      </c>
      <c r="AP70" s="10">
        <v>68.409057228574426</v>
      </c>
      <c r="AQ70" s="10">
        <v>8.1060902927529881</v>
      </c>
      <c r="AR70" s="10">
        <v>12.427981669638989</v>
      </c>
      <c r="AS70" s="10">
        <v>16.063609231718793</v>
      </c>
      <c r="AT70" s="10">
        <v>6.6142650090134474</v>
      </c>
      <c r="AV70" s="10">
        <v>0.32977032781110716</v>
      </c>
      <c r="AW70" s="10">
        <v>1.5010771527164108</v>
      </c>
      <c r="AX70" s="10">
        <v>0.52173434739231606</v>
      </c>
      <c r="AY70" s="10">
        <v>0.59326025674693406</v>
      </c>
      <c r="AZ70" s="10">
        <v>0.73428570576963947</v>
      </c>
      <c r="BA70" s="10">
        <v>24.083322971103897</v>
      </c>
      <c r="BB70" s="10">
        <v>46.387307453017506</v>
      </c>
      <c r="BC70" s="10">
        <v>27.104877866212274</v>
      </c>
      <c r="BD70" s="10">
        <v>1.2340796715757758</v>
      </c>
      <c r="BE70" s="10">
        <v>0.53662068734814539</v>
      </c>
      <c r="BF70" s="10">
        <v>5.88116309449277</v>
      </c>
      <c r="BG70" s="10">
        <v>2.2467247820242262</v>
      </c>
      <c r="BH70" s="10">
        <v>3.6764518820891476E-2</v>
      </c>
      <c r="BI70" s="10">
        <v>2.6471535450969816</v>
      </c>
      <c r="BJ70" s="10">
        <v>14.269660229262152</v>
      </c>
      <c r="BK70" s="10">
        <v>10.70432528264678</v>
      </c>
      <c r="BL70" s="10">
        <v>0.27577602322166528</v>
      </c>
      <c r="BM70" s="10">
        <v>9.7761136199204817</v>
      </c>
      <c r="BN70" s="10">
        <v>3.2158753879290947</v>
      </c>
      <c r="BO70" s="10">
        <v>0.37474976403599236</v>
      </c>
      <c r="BP70" s="10">
        <v>18.952406036918731</v>
      </c>
      <c r="BQ70" s="10">
        <v>2.3678739474335337</v>
      </c>
      <c r="BS70" s="10">
        <v>1.805366367894734E-2</v>
      </c>
      <c r="BT70" s="10">
        <v>0.38712970657831902</v>
      </c>
      <c r="BU70" s="10">
        <v>0.53721366849706176</v>
      </c>
      <c r="BV70" s="10">
        <v>0.18625407900464519</v>
      </c>
      <c r="BW70" s="10">
        <v>0.60388604703441162</v>
      </c>
      <c r="BX70" s="10">
        <v>0.70864834090301798</v>
      </c>
      <c r="BY70" s="10">
        <v>17.069701302587596</v>
      </c>
      <c r="BZ70" s="10">
        <v>4.6134497279492592E-2</v>
      </c>
      <c r="CA70" s="10">
        <v>0.18253371184157174</v>
      </c>
      <c r="CB70" s="10">
        <v>0.24861819306053179</v>
      </c>
      <c r="CC70" s="10">
        <v>1.2452816584517805</v>
      </c>
      <c r="CD70" s="10">
        <v>1.1483797860786256</v>
      </c>
      <c r="CE70" s="10">
        <v>3.1332250880063417</v>
      </c>
      <c r="CF70" s="10">
        <v>1.2222950962327208</v>
      </c>
      <c r="CG70" s="10">
        <v>6.6558365351394144E-2</v>
      </c>
      <c r="CH70" s="10">
        <v>1.3792700373537894</v>
      </c>
      <c r="CI70" s="10">
        <v>0.12405111201882035</v>
      </c>
      <c r="CJ70" s="10">
        <v>4.9144842213214854</v>
      </c>
      <c r="CK70" s="10">
        <v>2.4740987538978141</v>
      </c>
      <c r="CL70" s="10">
        <v>1.0680977798948392</v>
      </c>
      <c r="CM70" s="10">
        <v>0.79499010921906432</v>
      </c>
      <c r="CN70" s="23">
        <v>4.7866895166936985E-3</v>
      </c>
      <c r="CP70" s="23">
        <v>23.508303695014877</v>
      </c>
      <c r="CQ70" s="23">
        <v>55.315249262215481</v>
      </c>
      <c r="CR70" s="23">
        <v>108.50839193990133</v>
      </c>
      <c r="CS70" s="23">
        <v>159.76486575117542</v>
      </c>
      <c r="CT70" s="23">
        <v>37.537745971400099</v>
      </c>
      <c r="CU70" s="23">
        <v>54.62793139192145</v>
      </c>
      <c r="CV70" s="23">
        <v>296.68061077084786</v>
      </c>
      <c r="CW70" s="23">
        <v>75.492061035091226</v>
      </c>
      <c r="CX70" s="23">
        <v>59.84157851711182</v>
      </c>
      <c r="CY70" s="23">
        <v>26.736733045766421</v>
      </c>
      <c r="CZ70" s="23">
        <v>70.906099801423323</v>
      </c>
      <c r="DA70" s="23">
        <v>110.83282776165855</v>
      </c>
      <c r="DB70" s="23">
        <v>73.728228634951677</v>
      </c>
      <c r="DC70" s="23">
        <v>25.365475162842202</v>
      </c>
      <c r="DD70" s="23">
        <v>45.910688685408985</v>
      </c>
      <c r="DE70" s="23">
        <v>89.586262978966388</v>
      </c>
      <c r="DF70" s="23">
        <v>72.048959943540183</v>
      </c>
      <c r="DG70" s="23">
        <v>166.33385578074476</v>
      </c>
      <c r="DH70" s="23">
        <v>36.368983908575728</v>
      </c>
      <c r="DI70" s="23">
        <v>87.43666819948912</v>
      </c>
      <c r="DJ70" s="23">
        <v>72.092287145857227</v>
      </c>
      <c r="DK70" s="23">
        <v>18.652301138054533</v>
      </c>
    </row>
    <row r="71" spans="1:115">
      <c r="A71" s="2">
        <v>44348</v>
      </c>
      <c r="B71" s="23">
        <v>11.125720129907227</v>
      </c>
      <c r="C71" s="23">
        <v>34.361427766370298</v>
      </c>
      <c r="D71" s="23">
        <v>69.662547441841497</v>
      </c>
      <c r="E71" s="23">
        <v>151.68863747371185</v>
      </c>
      <c r="F71" s="23">
        <v>23.475010418543164</v>
      </c>
      <c r="G71" s="23">
        <v>29.383563383967811</v>
      </c>
      <c r="H71" s="23">
        <v>43.781801790484209</v>
      </c>
      <c r="I71" s="23">
        <v>43.285019236472152</v>
      </c>
      <c r="J71" s="10">
        <v>47.855499951913679</v>
      </c>
      <c r="K71" s="10">
        <v>16.941164736074374</v>
      </c>
      <c r="L71" s="10">
        <v>48.047709936621828</v>
      </c>
      <c r="M71" s="10">
        <v>93.271658791888086</v>
      </c>
      <c r="N71" s="10">
        <v>55.891342677912014</v>
      </c>
      <c r="O71" s="10">
        <v>6.7397518253373985</v>
      </c>
      <c r="P71" s="10">
        <v>30.566553132014576</v>
      </c>
      <c r="Q71" s="10">
        <v>65.975477350266033</v>
      </c>
      <c r="R71" s="10">
        <v>56.721456071269934</v>
      </c>
      <c r="S71" s="10">
        <v>88.938272810242722</v>
      </c>
      <c r="T71" s="10">
        <v>20.868144542552617</v>
      </c>
      <c r="U71" s="10">
        <v>73.109124799806708</v>
      </c>
      <c r="V71" s="10">
        <v>33.917323267796611</v>
      </c>
      <c r="W71" s="10">
        <v>9.7639029762330907</v>
      </c>
      <c r="Y71" s="10">
        <v>9.6691974140146328</v>
      </c>
      <c r="Z71" s="10">
        <v>15.291281277613599</v>
      </c>
      <c r="AA71" s="10">
        <v>31.460058286159203</v>
      </c>
      <c r="AB71" s="10">
        <v>5.008836796241054</v>
      </c>
      <c r="AC71" s="10">
        <v>11.186333216947039</v>
      </c>
      <c r="AD71" s="10">
        <v>0.95248344598231016</v>
      </c>
      <c r="AE71" s="10">
        <v>199.49750045668773</v>
      </c>
      <c r="AF71" s="10">
        <v>5.6397521326792166</v>
      </c>
      <c r="AG71" s="10">
        <v>6.5509216295304045</v>
      </c>
      <c r="AH71" s="10">
        <v>8.4750066736622234</v>
      </c>
      <c r="AI71" s="10">
        <v>15.293205584670609</v>
      </c>
      <c r="AJ71" s="10">
        <v>14.518007259980797</v>
      </c>
      <c r="AK71" s="10">
        <v>11.698298541907963</v>
      </c>
      <c r="AL71" s="10">
        <v>14.269663080069046</v>
      </c>
      <c r="AM71" s="10">
        <v>0.72354386719444563</v>
      </c>
      <c r="AN71" s="10">
        <v>8.2818231607735839</v>
      </c>
      <c r="AO71" s="10">
        <v>13.615125295567857</v>
      </c>
      <c r="AP71" s="10">
        <v>72.220809753251928</v>
      </c>
      <c r="AQ71" s="10">
        <v>7.3310411578345054</v>
      </c>
      <c r="AR71" s="10">
        <v>12.010101403910772</v>
      </c>
      <c r="AS71" s="10">
        <v>15.811240186547494</v>
      </c>
      <c r="AT71" s="10">
        <v>6.2175109573757172</v>
      </c>
      <c r="AV71" s="10">
        <v>0.27652197318824828</v>
      </c>
      <c r="AW71" s="10">
        <v>1.2008950093133401</v>
      </c>
      <c r="AX71" s="10">
        <v>0.45484666597542683</v>
      </c>
      <c r="AY71" s="10">
        <v>0.5939730806804705</v>
      </c>
      <c r="AZ71" s="10">
        <v>0.95293201397689475</v>
      </c>
      <c r="BA71" s="10">
        <v>21.586380932887224</v>
      </c>
      <c r="BB71" s="10">
        <v>43.830292068443271</v>
      </c>
      <c r="BC71" s="10">
        <v>23.758760792409838</v>
      </c>
      <c r="BD71" s="10">
        <v>1.1486656834449493</v>
      </c>
      <c r="BE71" s="10">
        <v>0.52139931540549334</v>
      </c>
      <c r="BF71" s="10">
        <v>5.9644290670221007</v>
      </c>
      <c r="BG71" s="10">
        <v>2.8457004211736416</v>
      </c>
      <c r="BH71" s="10">
        <v>3.5104480354745442E-2</v>
      </c>
      <c r="BI71" s="10">
        <v>2.4245338223898991</v>
      </c>
      <c r="BJ71" s="10">
        <v>13.194811847339999</v>
      </c>
      <c r="BK71" s="10">
        <v>9.5245573731696815</v>
      </c>
      <c r="BL71" s="10">
        <v>0.26208622467497172</v>
      </c>
      <c r="BM71" s="10">
        <v>3.6690806819219963</v>
      </c>
      <c r="BN71" s="10">
        <v>2.8338430210758845</v>
      </c>
      <c r="BO71" s="10">
        <v>0.40699071034764728</v>
      </c>
      <c r="BP71" s="10">
        <v>18.028472160985377</v>
      </c>
      <c r="BQ71" s="10">
        <v>2.030087597636606</v>
      </c>
      <c r="BS71" s="10">
        <v>1.6105283709804297E-2</v>
      </c>
      <c r="BT71" s="10">
        <v>0.29066950275169234</v>
      </c>
      <c r="BU71" s="10">
        <v>0.4976560189333597</v>
      </c>
      <c r="BV71" s="10">
        <v>0.1783400494056212</v>
      </c>
      <c r="BW71" s="10">
        <v>0.64177021117263255</v>
      </c>
      <c r="BX71" s="10">
        <v>0.62998122100866993</v>
      </c>
      <c r="BY71" s="10">
        <v>17.340266566593556</v>
      </c>
      <c r="BZ71" s="10">
        <v>3.5666576214847368E-2</v>
      </c>
      <c r="CA71" s="10">
        <v>0.17966074975255664</v>
      </c>
      <c r="CB71" s="10">
        <v>0.24192082109347368</v>
      </c>
      <c r="CC71" s="10">
        <v>1.2337999634326327</v>
      </c>
      <c r="CD71" s="10">
        <v>0.97604015556542745</v>
      </c>
      <c r="CE71" s="10">
        <v>2.8420286748852042</v>
      </c>
      <c r="CF71" s="10">
        <v>1.1518034969191748</v>
      </c>
      <c r="CG71" s="10">
        <v>5.3362108006302478E-2</v>
      </c>
      <c r="CH71" s="10">
        <v>1.3577566200157669</v>
      </c>
      <c r="CI71" s="10">
        <v>8.6506010009417544E-2</v>
      </c>
      <c r="CJ71" s="10">
        <v>4.8453796797872153</v>
      </c>
      <c r="CK71" s="10">
        <v>2.1161704145858358</v>
      </c>
      <c r="CL71" s="10">
        <v>1.0819788207592791</v>
      </c>
      <c r="CM71" s="10">
        <v>0.84560034432215403</v>
      </c>
      <c r="CN71" s="23">
        <v>5.6020244999297475E-3</v>
      </c>
      <c r="CP71" s="23">
        <v>21.087544800819913</v>
      </c>
      <c r="CQ71" s="23">
        <v>51.14427355604893</v>
      </c>
      <c r="CR71" s="23">
        <v>102.07510841290949</v>
      </c>
      <c r="CS71" s="23">
        <v>157.469787400039</v>
      </c>
      <c r="CT71" s="23">
        <v>36.25604586063973</v>
      </c>
      <c r="CU71" s="23">
        <v>52.552408983846014</v>
      </c>
      <c r="CV71" s="23">
        <v>304.44986088220878</v>
      </c>
      <c r="CW71" s="23">
        <v>72.719198737776054</v>
      </c>
      <c r="CX71" s="23">
        <v>55.734748014641589</v>
      </c>
      <c r="CY71" s="23">
        <v>26.179491546235564</v>
      </c>
      <c r="CZ71" s="23">
        <v>70.539144551747171</v>
      </c>
      <c r="DA71" s="23">
        <v>111.61140662860795</v>
      </c>
      <c r="DB71" s="23">
        <v>70.466774375059927</v>
      </c>
      <c r="DC71" s="23">
        <v>24.585752224715517</v>
      </c>
      <c r="DD71" s="23">
        <v>44.538270954555323</v>
      </c>
      <c r="DE71" s="23">
        <v>85.139614504225065</v>
      </c>
      <c r="DF71" s="23">
        <v>70.68517360152218</v>
      </c>
      <c r="DG71" s="23">
        <v>169.67354292520386</v>
      </c>
      <c r="DH71" s="23">
        <v>33.149199136048843</v>
      </c>
      <c r="DI71" s="23">
        <v>86.608195734824406</v>
      </c>
      <c r="DJ71" s="23">
        <v>68.602635959651636</v>
      </c>
      <c r="DK71" s="23">
        <v>18.017103555745344</v>
      </c>
    </row>
    <row r="72" spans="1:115">
      <c r="A72" s="2">
        <v>44440</v>
      </c>
      <c r="B72" s="23">
        <v>10.882541439689811</v>
      </c>
      <c r="C72" s="23">
        <v>35.729957133053055</v>
      </c>
      <c r="D72" s="23">
        <v>67.550657664279626</v>
      </c>
      <c r="E72" s="23">
        <v>149.94540194332342</v>
      </c>
      <c r="F72" s="23">
        <v>22.353378754475855</v>
      </c>
      <c r="G72" s="23">
        <v>28.418625857700444</v>
      </c>
      <c r="H72" s="23">
        <v>26.190837198161617</v>
      </c>
      <c r="I72" s="23">
        <v>44.981526851959927</v>
      </c>
      <c r="J72" s="10">
        <v>46.282416857507371</v>
      </c>
      <c r="K72" s="10">
        <v>16.371323846079878</v>
      </c>
      <c r="L72" s="10">
        <v>49.751274814277437</v>
      </c>
      <c r="M72" s="10">
        <v>93.630718815316555</v>
      </c>
      <c r="N72" s="10">
        <v>56.251034725008566</v>
      </c>
      <c r="O72" s="10">
        <v>6.9154610890036103</v>
      </c>
      <c r="P72" s="10">
        <v>30.364306463453417</v>
      </c>
      <c r="Q72" s="10">
        <v>65.155410650623793</v>
      </c>
      <c r="R72" s="10">
        <v>55.947328081132881</v>
      </c>
      <c r="S72" s="10">
        <v>89.064068866421664</v>
      </c>
      <c r="T72" s="10">
        <v>19.574725701273923</v>
      </c>
      <c r="U72" s="10">
        <v>75.067637441591444</v>
      </c>
      <c r="V72" s="10">
        <v>32.156374206636748</v>
      </c>
      <c r="W72" s="10">
        <v>9.6924707281499565</v>
      </c>
      <c r="Y72" s="10">
        <v>8.3511466647049328</v>
      </c>
      <c r="Z72" s="10">
        <v>15.165319519433137</v>
      </c>
      <c r="AA72" s="10">
        <v>34.089556845828227</v>
      </c>
      <c r="AB72" s="10">
        <v>4.9068688130889315</v>
      </c>
      <c r="AC72" s="10">
        <v>11.724384333412102</v>
      </c>
      <c r="AD72" s="10">
        <v>1.0912855011126879</v>
      </c>
      <c r="AE72" s="10">
        <v>198.12901872993882</v>
      </c>
      <c r="AF72" s="10">
        <v>5.7349357434217376</v>
      </c>
      <c r="AG72" s="10">
        <v>6.4359147362873035</v>
      </c>
      <c r="AH72" s="10">
        <v>8.1146267883854826</v>
      </c>
      <c r="AI72" s="10">
        <v>14.332872649680088</v>
      </c>
      <c r="AJ72" s="10">
        <v>16.585132297990466</v>
      </c>
      <c r="AK72" s="10">
        <v>11.792908020032002</v>
      </c>
      <c r="AL72" s="10">
        <v>14.817527874811663</v>
      </c>
      <c r="AM72" s="10">
        <v>0.96801968572491359</v>
      </c>
      <c r="AN72" s="10">
        <v>8.1968038165781536</v>
      </c>
      <c r="AO72" s="10">
        <v>13.054054048261776</v>
      </c>
      <c r="AP72" s="10">
        <v>67.863158024298116</v>
      </c>
      <c r="AQ72" s="10">
        <v>7.3434227752331225</v>
      </c>
      <c r="AR72" s="10">
        <v>12.315500160868764</v>
      </c>
      <c r="AS72" s="10">
        <v>15.760047349497409</v>
      </c>
      <c r="AT72" s="10">
        <v>5.4988033373498304</v>
      </c>
      <c r="AV72" s="10">
        <v>0.20702167766539833</v>
      </c>
      <c r="AW72" s="10">
        <v>1.0126476170021084</v>
      </c>
      <c r="AX72" s="10">
        <v>0.44791651338864236</v>
      </c>
      <c r="AY72" s="10">
        <v>0.60280561554227008</v>
      </c>
      <c r="AZ72" s="10">
        <v>0.59852438405870101</v>
      </c>
      <c r="BA72" s="10">
        <v>21.108149089357397</v>
      </c>
      <c r="BB72" s="10">
        <v>42.286470462327621</v>
      </c>
      <c r="BC72" s="10">
        <v>24.426999230838302</v>
      </c>
      <c r="BD72" s="10">
        <v>1.0887177377522201</v>
      </c>
      <c r="BE72" s="10">
        <v>0.47899642095471007</v>
      </c>
      <c r="BF72" s="10">
        <v>5.7982038259015525</v>
      </c>
      <c r="BG72" s="10">
        <v>2.0493276013844732</v>
      </c>
      <c r="BH72" s="10">
        <v>2.7757243663213166E-2</v>
      </c>
      <c r="BI72" s="10">
        <v>2.2809031549544154</v>
      </c>
      <c r="BJ72" s="10">
        <v>13.136149191407005</v>
      </c>
      <c r="BK72" s="10">
        <v>8.2226765167381721</v>
      </c>
      <c r="BL72" s="10">
        <v>0.24950635754660511</v>
      </c>
      <c r="BM72" s="10">
        <v>3.3498489786245451</v>
      </c>
      <c r="BN72" s="10">
        <v>3.9831221168759496</v>
      </c>
      <c r="BO72" s="10">
        <v>0.38698494701499564</v>
      </c>
      <c r="BP72" s="10">
        <v>16.098823158136199</v>
      </c>
      <c r="BQ72" s="10">
        <v>1.8212345226145707</v>
      </c>
      <c r="BS72" s="10">
        <v>1.4182827476986654E-2</v>
      </c>
      <c r="BT72" s="10">
        <v>0.29507262498275555</v>
      </c>
      <c r="BU72" s="10">
        <v>0.53669045559632045</v>
      </c>
      <c r="BV72" s="10">
        <v>0.17892192641931937</v>
      </c>
      <c r="BW72" s="10">
        <v>0.600866257355953</v>
      </c>
      <c r="BX72" s="10">
        <v>0.62795700876088389</v>
      </c>
      <c r="BY72" s="10">
        <v>21.255857302981816</v>
      </c>
      <c r="BZ72" s="10">
        <v>3.5362906360955293E-2</v>
      </c>
      <c r="CA72" s="10">
        <v>0.172482301280664</v>
      </c>
      <c r="CB72" s="10">
        <v>0.22512299900750465</v>
      </c>
      <c r="CC72" s="10">
        <v>1.1187960572209725</v>
      </c>
      <c r="CD72" s="10">
        <v>0.77203033737945459</v>
      </c>
      <c r="CE72" s="10">
        <v>2.7701831032801789</v>
      </c>
      <c r="CF72" s="10">
        <v>1.1477156232360355</v>
      </c>
      <c r="CG72" s="10">
        <v>5.4505440334132516E-2</v>
      </c>
      <c r="CH72" s="10">
        <v>1.5324214967502634</v>
      </c>
      <c r="CI72" s="10">
        <v>7.7112566879537492E-2</v>
      </c>
      <c r="CJ72" s="10">
        <v>4.2226757098336716</v>
      </c>
      <c r="CK72" s="10">
        <v>2.4027880943649089</v>
      </c>
      <c r="CL72" s="10">
        <v>1.0529767487395252</v>
      </c>
      <c r="CM72" s="10">
        <v>0.62836752445315014</v>
      </c>
      <c r="CN72" s="23">
        <v>5.5134898543620636E-3</v>
      </c>
      <c r="CP72" s="23">
        <v>19.454892609537129</v>
      </c>
      <c r="CQ72" s="23">
        <v>52.202996894471056</v>
      </c>
      <c r="CR72" s="23">
        <v>102.62482147909282</v>
      </c>
      <c r="CS72" s="23">
        <v>155.63399829837394</v>
      </c>
      <c r="CT72" s="23">
        <v>35.277153729302611</v>
      </c>
      <c r="CU72" s="23">
        <v>51.246017456931412</v>
      </c>
      <c r="CV72" s="23">
        <v>287.86218369340986</v>
      </c>
      <c r="CW72" s="23">
        <v>75.178824732580921</v>
      </c>
      <c r="CX72" s="23">
        <v>53.979531632827559</v>
      </c>
      <c r="CY72" s="23">
        <v>25.190070054427576</v>
      </c>
      <c r="CZ72" s="23">
        <v>71.00114734708005</v>
      </c>
      <c r="DA72" s="23">
        <v>113.03720905207095</v>
      </c>
      <c r="DB72" s="23">
        <v>70.841883091983959</v>
      </c>
      <c r="DC72" s="23">
        <v>25.161607742005724</v>
      </c>
      <c r="DD72" s="23">
        <v>44.522980780919468</v>
      </c>
      <c r="DE72" s="23">
        <v>83.107312480690382</v>
      </c>
      <c r="DF72" s="23">
        <v>69.328001053820799</v>
      </c>
      <c r="DG72" s="23">
        <v>164.499751579178</v>
      </c>
      <c r="DH72" s="23">
        <v>33.304058687747904</v>
      </c>
      <c r="DI72" s="23">
        <v>88.823099298214728</v>
      </c>
      <c r="DJ72" s="23">
        <v>64.643612238723506</v>
      </c>
      <c r="DK72" s="23">
        <v>17.01802207796872</v>
      </c>
    </row>
    <row r="73" spans="1:115">
      <c r="A73" s="2">
        <v>44531</v>
      </c>
      <c r="B73" s="23">
        <v>11.629980031057165</v>
      </c>
      <c r="C73" s="23">
        <v>37.670883460986971</v>
      </c>
      <c r="D73" s="23">
        <v>65.878318532808905</v>
      </c>
      <c r="E73" s="23">
        <v>147.20402263138058</v>
      </c>
      <c r="F73" s="23">
        <v>21.692821354859131</v>
      </c>
      <c r="G73" s="23">
        <v>28.605835413000008</v>
      </c>
      <c r="H73" s="23">
        <v>29.700028122131855</v>
      </c>
      <c r="I73" s="23">
        <v>47.038659407030259</v>
      </c>
      <c r="J73" s="10">
        <v>45.413963249553305</v>
      </c>
      <c r="K73" s="10">
        <v>16.06049403408354</v>
      </c>
      <c r="L73" s="10">
        <v>50.334139352285106</v>
      </c>
      <c r="M73" s="10">
        <v>94.184323943580097</v>
      </c>
      <c r="N73" s="10">
        <v>54.788843127464901</v>
      </c>
      <c r="O73" s="10">
        <v>6.7560439899526514</v>
      </c>
      <c r="P73" s="10">
        <v>29.99051778224726</v>
      </c>
      <c r="Q73" s="10">
        <v>62.847211599599781</v>
      </c>
      <c r="R73" s="10">
        <v>54.691815334153119</v>
      </c>
      <c r="S73" s="10">
        <v>88.293621428086993</v>
      </c>
      <c r="T73" s="10">
        <v>18.638319130809055</v>
      </c>
      <c r="U73" s="10">
        <v>75.080025042155683</v>
      </c>
      <c r="V73" s="10">
        <v>31.917091533067293</v>
      </c>
      <c r="W73" s="10">
        <v>8.9772791371634497</v>
      </c>
      <c r="Y73" s="10">
        <v>6.5336598584704806</v>
      </c>
      <c r="Z73" s="10">
        <v>14.193122367831863</v>
      </c>
      <c r="AA73" s="10">
        <v>35.05585921475577</v>
      </c>
      <c r="AB73" s="10">
        <v>4.5917495353075966</v>
      </c>
      <c r="AC73" s="10">
        <v>11.754125967188553</v>
      </c>
      <c r="AD73" s="10">
        <v>1.0839996068096327</v>
      </c>
      <c r="AE73" s="10">
        <v>181.41137042203633</v>
      </c>
      <c r="AF73" s="10">
        <v>6.0138398187919817</v>
      </c>
      <c r="AG73" s="10">
        <v>6.2890294396453204</v>
      </c>
      <c r="AH73" s="10">
        <v>7.9025465842008691</v>
      </c>
      <c r="AI73" s="10">
        <v>13.694585599594012</v>
      </c>
      <c r="AJ73" s="10">
        <v>16.20053661759513</v>
      </c>
      <c r="AK73" s="10">
        <v>12.002648897130136</v>
      </c>
      <c r="AL73" s="10">
        <v>14.474971190743027</v>
      </c>
      <c r="AM73" s="10">
        <v>1.0689737635169279</v>
      </c>
      <c r="AN73" s="10">
        <v>8.1284495560746777</v>
      </c>
      <c r="AO73" s="10">
        <v>11.988775675578783</v>
      </c>
      <c r="AP73" s="10">
        <v>67.803621536080328</v>
      </c>
      <c r="AQ73" s="10">
        <v>7.1679124767240427</v>
      </c>
      <c r="AR73" s="10">
        <v>12.12813247712104</v>
      </c>
      <c r="AS73" s="10">
        <v>20.479552638966116</v>
      </c>
      <c r="AT73" s="10">
        <v>5.8079554148363961</v>
      </c>
      <c r="AV73" s="10">
        <v>0.16810459430040867</v>
      </c>
      <c r="AW73" s="10">
        <v>0.87358264767694682</v>
      </c>
      <c r="AX73" s="10">
        <v>0.3788432020500363</v>
      </c>
      <c r="AY73" s="10">
        <v>0.56683564590407132</v>
      </c>
      <c r="AZ73" s="10">
        <v>0.56142841229100959</v>
      </c>
      <c r="BA73" s="10">
        <v>20.827225441844231</v>
      </c>
      <c r="BB73" s="10">
        <v>43.926215548611609</v>
      </c>
      <c r="BC73" s="10">
        <v>25.042568806028097</v>
      </c>
      <c r="BD73" s="10">
        <v>0.99546593625438495</v>
      </c>
      <c r="BE73" s="10">
        <v>0.44739598573416317</v>
      </c>
      <c r="BF73" s="10">
        <v>6.1435075542206077</v>
      </c>
      <c r="BG73" s="10">
        <v>2.5369141266259079</v>
      </c>
      <c r="BH73" s="10">
        <v>4.0788816352504607E-2</v>
      </c>
      <c r="BI73" s="10">
        <v>2.0114432816375509</v>
      </c>
      <c r="BJ73" s="10">
        <v>12.681966189160267</v>
      </c>
      <c r="BK73" s="10">
        <v>7.4567164553771406</v>
      </c>
      <c r="BL73" s="10">
        <v>0.23793496403572134</v>
      </c>
      <c r="BM73" s="10">
        <v>2.8545469320007442</v>
      </c>
      <c r="BN73" s="10">
        <v>3.9489157149162826</v>
      </c>
      <c r="BO73" s="10">
        <v>0.41118232041366393</v>
      </c>
      <c r="BP73" s="10">
        <v>21.285855868076005</v>
      </c>
      <c r="BQ73" s="10">
        <v>1.6834694062210716</v>
      </c>
      <c r="BS73" s="10">
        <v>1.208658816768951E-2</v>
      </c>
      <c r="BT73" s="10">
        <v>0.28275926537786122</v>
      </c>
      <c r="BU73" s="10">
        <v>0.53657036229647193</v>
      </c>
      <c r="BV73" s="10">
        <v>0.18811465561685248</v>
      </c>
      <c r="BW73" s="10">
        <v>0.57855684014791642</v>
      </c>
      <c r="BX73" s="10">
        <v>1.2312035355160766</v>
      </c>
      <c r="BY73" s="10">
        <v>20.000526021699827</v>
      </c>
      <c r="BZ73" s="10">
        <v>0.14034076516852423</v>
      </c>
      <c r="CA73" s="10">
        <v>0.1646654183781604</v>
      </c>
      <c r="CB73" s="10">
        <v>0.19620916116481868</v>
      </c>
      <c r="CC73" s="10">
        <v>1.1662270240256651</v>
      </c>
      <c r="CD73" s="10">
        <v>0.77318364991678612</v>
      </c>
      <c r="CE73" s="10">
        <v>2.5961803968644599</v>
      </c>
      <c r="CF73" s="10">
        <v>0.97870388335539316</v>
      </c>
      <c r="CG73" s="10">
        <v>5.4045033328341319E-2</v>
      </c>
      <c r="CH73" s="10">
        <v>1.4084398525975885</v>
      </c>
      <c r="CI73" s="10">
        <v>6.6450576085520519E-2</v>
      </c>
      <c r="CJ73" s="10">
        <v>3.8568548278875312</v>
      </c>
      <c r="CK73" s="10">
        <v>2.2558492109360997</v>
      </c>
      <c r="CL73" s="10">
        <v>1.0604437698772207</v>
      </c>
      <c r="CM73" s="10">
        <v>0.65937492505199558</v>
      </c>
      <c r="CN73" s="23">
        <v>4.9144728141783389E-3</v>
      </c>
      <c r="CP73" s="23">
        <v>18.343831071995744</v>
      </c>
      <c r="CQ73" s="23">
        <v>53.020347741873643</v>
      </c>
      <c r="CR73" s="23">
        <v>101.84959131191118</v>
      </c>
      <c r="CS73" s="23">
        <v>152.5507224682091</v>
      </c>
      <c r="CT73" s="23">
        <v>34.58693257448661</v>
      </c>
      <c r="CU73" s="23">
        <v>51.74826399716995</v>
      </c>
      <c r="CV73" s="23">
        <v>275.03814011447963</v>
      </c>
      <c r="CW73" s="23">
        <v>78.235408797018863</v>
      </c>
      <c r="CX73" s="23">
        <v>52.863124043831171</v>
      </c>
      <c r="CY73" s="23">
        <v>24.606645765183391</v>
      </c>
      <c r="CZ73" s="23">
        <v>71.338459530125391</v>
      </c>
      <c r="DA73" s="23">
        <v>113.69495833771792</v>
      </c>
      <c r="DB73" s="23">
        <v>69.428461237812002</v>
      </c>
      <c r="DC73" s="23">
        <v>24.221162345688622</v>
      </c>
      <c r="DD73" s="23">
        <v>43.795502768252796</v>
      </c>
      <c r="DE73" s="23">
        <v>79.840817463649188</v>
      </c>
      <c r="DF73" s="23">
        <v>66.984976549853144</v>
      </c>
      <c r="DG73" s="23">
        <v>162.8086447240556</v>
      </c>
      <c r="DH73" s="23">
        <v>32.01099653338548</v>
      </c>
      <c r="DI73" s="23">
        <v>88.679783609567608</v>
      </c>
      <c r="DJ73" s="23">
        <v>74.341874965161409</v>
      </c>
      <c r="DK73" s="23">
        <v>16.473618431035096</v>
      </c>
    </row>
    <row r="74" spans="1:115">
      <c r="A74" s="2">
        <v>44621</v>
      </c>
      <c r="B74" s="23">
        <v>10.92629715039903</v>
      </c>
      <c r="C74" s="23">
        <v>36.401304493438012</v>
      </c>
      <c r="D74" s="23">
        <v>62.825815880415192</v>
      </c>
      <c r="E74" s="23">
        <v>151.41453690462924</v>
      </c>
      <c r="F74" s="23">
        <v>22.447353904491614</v>
      </c>
      <c r="G74" s="23">
        <v>27.331951677089343</v>
      </c>
      <c r="H74" s="23">
        <v>32.191244708106098</v>
      </c>
      <c r="I74" s="23">
        <v>46.815355708134021</v>
      </c>
      <c r="J74" s="10">
        <v>46.623460224712787</v>
      </c>
      <c r="K74" s="10">
        <v>15.87128775119826</v>
      </c>
      <c r="L74" s="10">
        <v>49.857265167626849</v>
      </c>
      <c r="M74" s="10">
        <v>95.124229178895888</v>
      </c>
      <c r="N74" s="10">
        <v>53.166418603221842</v>
      </c>
      <c r="O74" s="10">
        <v>7.3213110061593083</v>
      </c>
      <c r="P74" s="10">
        <v>29.094545747904313</v>
      </c>
      <c r="Q74" s="10">
        <v>62.16075985694016</v>
      </c>
      <c r="R74" s="10">
        <v>52.468409238137177</v>
      </c>
      <c r="S74" s="10">
        <v>84.577899984918133</v>
      </c>
      <c r="T74" s="10">
        <v>18.394325961138172</v>
      </c>
      <c r="U74" s="10">
        <v>74.769997962281224</v>
      </c>
      <c r="V74" s="10">
        <v>33.497826203147312</v>
      </c>
      <c r="W74" s="10">
        <v>9.33287762667522</v>
      </c>
      <c r="Y74" s="10">
        <v>5.9548589019561486</v>
      </c>
      <c r="Z74" s="10">
        <v>12.637837978627235</v>
      </c>
      <c r="AA74" s="10">
        <v>32.801629725055378</v>
      </c>
      <c r="AB74" s="10">
        <v>4.5183980784892519</v>
      </c>
      <c r="AC74" s="10">
        <v>10.643513874078788</v>
      </c>
      <c r="AD74" s="10">
        <v>1.1718376969192812</v>
      </c>
      <c r="AE74" s="10">
        <v>189.76516863738402</v>
      </c>
      <c r="AF74" s="10">
        <v>6.2704081761984343</v>
      </c>
      <c r="AG74" s="10">
        <v>6.3524105415776706</v>
      </c>
      <c r="AH74" s="10">
        <v>7.485783673239589</v>
      </c>
      <c r="AI74" s="10">
        <v>14.28518777500199</v>
      </c>
      <c r="AJ74" s="10">
        <v>15.965565682346044</v>
      </c>
      <c r="AK74" s="10">
        <v>11.884037104720141</v>
      </c>
      <c r="AL74" s="10">
        <v>13.761458296836789</v>
      </c>
      <c r="AM74" s="10">
        <v>0.92700127171502245</v>
      </c>
      <c r="AN74" s="10">
        <v>8.0954452790614333</v>
      </c>
      <c r="AO74" s="10">
        <v>11.407156772944699</v>
      </c>
      <c r="AP74" s="10">
        <v>65.2311392644649</v>
      </c>
      <c r="AQ74" s="10">
        <v>7.5692780350993427</v>
      </c>
      <c r="AR74" s="10">
        <v>12.512136962016875</v>
      </c>
      <c r="AS74" s="10">
        <v>18.33983267549225</v>
      </c>
      <c r="AT74" s="10">
        <v>5.2769122703908256</v>
      </c>
      <c r="AV74" s="10">
        <v>0.14310339345310399</v>
      </c>
      <c r="AW74" s="10">
        <v>0.72197779107080562</v>
      </c>
      <c r="AX74" s="10">
        <v>0.47574162518713853</v>
      </c>
      <c r="AY74" s="10">
        <v>0.55821003013866388</v>
      </c>
      <c r="AZ74" s="10">
        <v>0.50034787580834394</v>
      </c>
      <c r="BA74" s="10">
        <v>21.524484990915138</v>
      </c>
      <c r="BB74" s="10">
        <v>44.039080271170761</v>
      </c>
      <c r="BC74" s="10">
        <v>26.580067625690468</v>
      </c>
      <c r="BD74" s="10">
        <v>0.96334451794591092</v>
      </c>
      <c r="BE74" s="10">
        <v>0.77643628503228768</v>
      </c>
      <c r="BF74" s="10">
        <v>5.7851352065973911</v>
      </c>
      <c r="BG74" s="10">
        <v>3.4444319280361091</v>
      </c>
      <c r="BH74" s="10">
        <v>3.3452761315156732E-2</v>
      </c>
      <c r="BI74" s="10">
        <v>1.8768216949098127</v>
      </c>
      <c r="BJ74" s="10">
        <v>12.770170474209497</v>
      </c>
      <c r="BK74" s="10">
        <v>8.2235911303377218</v>
      </c>
      <c r="BL74" s="10">
        <v>0.2217175425372884</v>
      </c>
      <c r="BM74" s="10">
        <v>2.2711655465301339</v>
      </c>
      <c r="BN74" s="10">
        <v>4.2086345247404049</v>
      </c>
      <c r="BO74" s="10">
        <v>0.40342319500634599</v>
      </c>
      <c r="BP74" s="10">
        <v>20.743377628482833</v>
      </c>
      <c r="BQ74" s="10">
        <v>1.7342026489498381</v>
      </c>
      <c r="BS74" s="10">
        <v>1.0102363808788123E-2</v>
      </c>
      <c r="BT74" s="10">
        <v>0.23526015252906207</v>
      </c>
      <c r="BU74" s="10">
        <v>0.58757189583981728</v>
      </c>
      <c r="BV74" s="10">
        <v>0.20706682561748124</v>
      </c>
      <c r="BW74" s="10">
        <v>0.54621236446370314</v>
      </c>
      <c r="BX74" s="10">
        <v>1.4039857265420395</v>
      </c>
      <c r="BY74" s="10">
        <v>20.847746104658555</v>
      </c>
      <c r="BZ74" s="10">
        <v>3.9162655118051504E-2</v>
      </c>
      <c r="CA74" s="10">
        <v>0.16956187554004065</v>
      </c>
      <c r="CB74" s="10">
        <v>0.23236970719815386</v>
      </c>
      <c r="CC74" s="10">
        <v>0.92500972238816193</v>
      </c>
      <c r="CD74" s="10">
        <v>0.79931228818738997</v>
      </c>
      <c r="CE74" s="10">
        <v>2.4364382469284878</v>
      </c>
      <c r="CF74" s="10">
        <v>0.94734094138555336</v>
      </c>
      <c r="CG74" s="10">
        <v>5.7166105700540371E-2</v>
      </c>
      <c r="CH74" s="10">
        <v>1.4078553093404249</v>
      </c>
      <c r="CI74" s="10">
        <v>6.2984636958759194E-2</v>
      </c>
      <c r="CJ74" s="10">
        <v>3.507285917256902</v>
      </c>
      <c r="CK74" s="10">
        <v>2.1487776471403501</v>
      </c>
      <c r="CL74" s="10">
        <v>1.0319925001743837</v>
      </c>
      <c r="CM74" s="10">
        <v>0.50998513272667978</v>
      </c>
      <c r="CN74" s="23">
        <v>5.6239813029850261E-3</v>
      </c>
      <c r="CP74" s="23">
        <v>17.034361809617071</v>
      </c>
      <c r="CQ74" s="23">
        <v>49.996380415665115</v>
      </c>
      <c r="CR74" s="23">
        <v>96.690759126497525</v>
      </c>
      <c r="CS74" s="23">
        <v>156.69821183887464</v>
      </c>
      <c r="CT74" s="23">
        <v>34.137428018842449</v>
      </c>
      <c r="CU74" s="23">
        <v>51.4322600914658</v>
      </c>
      <c r="CV74" s="23">
        <v>286.84323972131943</v>
      </c>
      <c r="CW74" s="23">
        <v>79.704994165140974</v>
      </c>
      <c r="CX74" s="23">
        <v>54.108777159776409</v>
      </c>
      <c r="CY74" s="23">
        <v>24.36587741666829</v>
      </c>
      <c r="CZ74" s="23">
        <v>70.852597871614392</v>
      </c>
      <c r="DA74" s="23">
        <v>115.33353907746543</v>
      </c>
      <c r="DB74" s="23">
        <v>67.520346716185628</v>
      </c>
      <c r="DC74" s="23">
        <v>23.906931939291464</v>
      </c>
      <c r="DD74" s="23">
        <v>42.848883599529373</v>
      </c>
      <c r="DE74" s="23">
        <v>79.88765157567974</v>
      </c>
      <c r="DF74" s="23">
        <v>64.160268190577924</v>
      </c>
      <c r="DG74" s="23">
        <v>155.58749071317007</v>
      </c>
      <c r="DH74" s="23">
        <v>32.32101616811827</v>
      </c>
      <c r="DI74" s="23">
        <v>88.717550619478828</v>
      </c>
      <c r="DJ74" s="23">
        <v>73.091021639849075</v>
      </c>
      <c r="DK74" s="23">
        <v>16.349616527318869</v>
      </c>
    </row>
    <row r="75" spans="1:115">
      <c r="A75" s="2">
        <v>44713</v>
      </c>
      <c r="B75" s="23">
        <v>10.59347269621918</v>
      </c>
      <c r="C75" s="23">
        <v>37.200296024407614</v>
      </c>
      <c r="D75" s="23">
        <v>65.069461010039106</v>
      </c>
      <c r="E75" s="23">
        <v>153.5534057610385</v>
      </c>
      <c r="F75" s="23">
        <v>21.600976166633846</v>
      </c>
      <c r="G75" s="23">
        <v>25.151337078539949</v>
      </c>
      <c r="H75" s="23">
        <v>40.211908433613814</v>
      </c>
      <c r="I75" s="23">
        <v>47.25189789610053</v>
      </c>
      <c r="J75" s="10">
        <v>44.925473425918248</v>
      </c>
      <c r="K75" s="10">
        <v>16.4256952731807</v>
      </c>
      <c r="L75" s="10">
        <v>49.743920978848735</v>
      </c>
      <c r="M75" s="10">
        <v>95.073698543379805</v>
      </c>
      <c r="N75" s="10">
        <v>50.299439578061907</v>
      </c>
      <c r="O75" s="10">
        <v>7.3861221274740556</v>
      </c>
      <c r="P75" s="10">
        <v>28.259393991284519</v>
      </c>
      <c r="Q75" s="10">
        <v>68.62407296706003</v>
      </c>
      <c r="R75" s="10">
        <v>49.740790454175915</v>
      </c>
      <c r="S75" s="10">
        <v>75.830313658881806</v>
      </c>
      <c r="T75" s="10">
        <v>17.272394446216893</v>
      </c>
      <c r="U75" s="10">
        <v>74.554491973328922</v>
      </c>
      <c r="V75" s="10">
        <v>33.167914914504813</v>
      </c>
      <c r="W75" s="10">
        <v>10.291773486324141</v>
      </c>
      <c r="Y75" s="10">
        <v>5.6436351096154764</v>
      </c>
      <c r="Z75" s="10">
        <v>13.75442969162887</v>
      </c>
      <c r="AA75" s="10">
        <v>37.215291000056624</v>
      </c>
      <c r="AB75" s="10">
        <v>4.5097928240600478</v>
      </c>
      <c r="AC75" s="10">
        <v>11.054363601016647</v>
      </c>
      <c r="AD75" s="10">
        <v>0.78859263190145534</v>
      </c>
      <c r="AE75" s="10">
        <v>186.71662746125673</v>
      </c>
      <c r="AF75" s="10">
        <v>7.4675556961429335</v>
      </c>
      <c r="AG75" s="10">
        <v>6.2658188604924199</v>
      </c>
      <c r="AH75" s="10">
        <v>8.0726168114920291</v>
      </c>
      <c r="AI75" s="10">
        <v>15.461059175322585</v>
      </c>
      <c r="AJ75" s="10">
        <v>17.035085560515874</v>
      </c>
      <c r="AK75" s="10">
        <v>12.232317612247119</v>
      </c>
      <c r="AL75" s="10">
        <v>13.429562007325446</v>
      </c>
      <c r="AM75" s="10">
        <v>0.99586584796005417</v>
      </c>
      <c r="AN75" s="10">
        <v>5.7258041817733911</v>
      </c>
      <c r="AO75" s="10">
        <v>10.23038348188298</v>
      </c>
      <c r="AP75" s="10">
        <v>63.247753629689981</v>
      </c>
      <c r="AQ75" s="10">
        <v>8.2558712201905813</v>
      </c>
      <c r="AR75" s="10">
        <v>12.671337779297314</v>
      </c>
      <c r="AS75" s="10">
        <v>15.581980807455727</v>
      </c>
      <c r="AT75" s="10">
        <v>4.8650816130376731</v>
      </c>
      <c r="AV75" s="10">
        <v>0.12301411963053149</v>
      </c>
      <c r="AW75" s="10">
        <v>0.70795762000102724</v>
      </c>
      <c r="AX75" s="10">
        <v>0.37847636017279651</v>
      </c>
      <c r="AY75" s="10">
        <v>0.55712087417530443</v>
      </c>
      <c r="AZ75" s="10">
        <v>0.50552446245915073</v>
      </c>
      <c r="BA75" s="10">
        <v>23.280811375619166</v>
      </c>
      <c r="BB75" s="10">
        <v>41.852890407691504</v>
      </c>
      <c r="BC75" s="10">
        <v>26.488806772880707</v>
      </c>
      <c r="BD75" s="10">
        <v>0.90768138138912691</v>
      </c>
      <c r="BE75" s="10">
        <v>0.49330090429460921</v>
      </c>
      <c r="BF75" s="10">
        <v>5.6140228178979132</v>
      </c>
      <c r="BG75" s="10">
        <v>3.649538325602979</v>
      </c>
      <c r="BH75" s="10">
        <v>4.0109482519230508E-2</v>
      </c>
      <c r="BI75" s="10">
        <v>1.5077251423965998</v>
      </c>
      <c r="BJ75" s="10">
        <v>12.734172710817626</v>
      </c>
      <c r="BK75" s="10">
        <v>6.2144166873136939</v>
      </c>
      <c r="BL75" s="10">
        <v>0.19320377229038743</v>
      </c>
      <c r="BM75" s="10">
        <v>2.8574077447681301</v>
      </c>
      <c r="BN75" s="10">
        <v>4.58679194406447</v>
      </c>
      <c r="BO75" s="10">
        <v>0.35153721812761962</v>
      </c>
      <c r="BP75" s="10">
        <v>18.299330884605958</v>
      </c>
      <c r="BQ75" s="10">
        <v>1.6391408949420256</v>
      </c>
      <c r="BS75" s="10">
        <v>1.7368791358604585E-3</v>
      </c>
      <c r="BT75" s="10">
        <v>0.23300255820820548</v>
      </c>
      <c r="BU75" s="10">
        <v>0.6605690622806728</v>
      </c>
      <c r="BV75" s="10">
        <v>0.19785439430835217</v>
      </c>
      <c r="BW75" s="10">
        <v>0.52989284020036342</v>
      </c>
      <c r="BX75" s="10">
        <v>1.4064918755774229</v>
      </c>
      <c r="BY75" s="10">
        <v>21.046701599375652</v>
      </c>
      <c r="BZ75" s="10">
        <v>3.2773468426686492E-2</v>
      </c>
      <c r="CA75" s="10">
        <v>0.15937449154324113</v>
      </c>
      <c r="CB75" s="10">
        <v>0.19529123371919016</v>
      </c>
      <c r="CC75" s="10">
        <v>0.89674814160270877</v>
      </c>
      <c r="CD75" s="10">
        <v>0.80197384856490217</v>
      </c>
      <c r="CE75" s="10">
        <v>2.3209202318858151</v>
      </c>
      <c r="CF75" s="10">
        <v>0.86971232725414915</v>
      </c>
      <c r="CG75" s="10">
        <v>4.2790443883161444E-2</v>
      </c>
      <c r="CH75" s="10">
        <v>0.74439418984837857</v>
      </c>
      <c r="CI75" s="10">
        <v>5.3271419336570647E-2</v>
      </c>
      <c r="CJ75" s="10">
        <v>3.4459933411239607</v>
      </c>
      <c r="CK75" s="10">
        <v>2.1770817148596882</v>
      </c>
      <c r="CL75" s="10">
        <v>1.0149200758439196</v>
      </c>
      <c r="CM75" s="10">
        <v>0.42224809303287003</v>
      </c>
      <c r="CN75" s="23">
        <v>5.1754082570782955E-3</v>
      </c>
      <c r="CP75" s="23">
        <v>16.361858804601049</v>
      </c>
      <c r="CQ75" s="23">
        <v>51.895685894245716</v>
      </c>
      <c r="CR75" s="23">
        <v>103.3237974325492</v>
      </c>
      <c r="CS75" s="23">
        <v>158.81817385358221</v>
      </c>
      <c r="CT75" s="23">
        <v>33.690757070310006</v>
      </c>
      <c r="CU75" s="23">
        <v>50.627232961637993</v>
      </c>
      <c r="CV75" s="23">
        <v>289.82812790193771</v>
      </c>
      <c r="CW75" s="23">
        <v>81.241033833550858</v>
      </c>
      <c r="CX75" s="23">
        <v>52.258348159343036</v>
      </c>
      <c r="CY75" s="23">
        <v>25.186904222686529</v>
      </c>
      <c r="CZ75" s="23">
        <v>71.715751113671942</v>
      </c>
      <c r="DA75" s="23">
        <v>116.56029627806356</v>
      </c>
      <c r="DB75" s="23">
        <v>64.892786904714072</v>
      </c>
      <c r="DC75" s="23">
        <v>23.193121604450251</v>
      </c>
      <c r="DD75" s="23">
        <v>42.032222993945361</v>
      </c>
      <c r="DE75" s="23">
        <v>81.308688025995494</v>
      </c>
      <c r="DF75" s="23">
        <v>60.217649127685853</v>
      </c>
      <c r="DG75" s="23">
        <v>145.38146837446388</v>
      </c>
      <c r="DH75" s="23">
        <v>32.292139325331632</v>
      </c>
      <c r="DI75" s="23">
        <v>88.592287046597775</v>
      </c>
      <c r="DJ75" s="23">
        <v>67.471474699599369</v>
      </c>
      <c r="DK75" s="23">
        <v>16.801171402560918</v>
      </c>
    </row>
    <row r="76" spans="1:115">
      <c r="A76" s="2">
        <v>44805</v>
      </c>
      <c r="B76" s="23">
        <v>10.081778802656652</v>
      </c>
      <c r="C76" s="23">
        <v>37.968294926691158</v>
      </c>
      <c r="D76" s="23">
        <v>65.97427645519808</v>
      </c>
      <c r="E76" s="23">
        <v>154.1928138241841</v>
      </c>
      <c r="F76" s="23">
        <v>19.979443741795276</v>
      </c>
      <c r="G76" s="23">
        <v>24.082066209341786</v>
      </c>
      <c r="H76" s="23">
        <v>49.003063865089601</v>
      </c>
      <c r="I76" s="23">
        <v>49.018687988694012</v>
      </c>
      <c r="J76" s="10">
        <v>44.922478381242499</v>
      </c>
      <c r="K76" s="10">
        <v>15.88792569630176</v>
      </c>
      <c r="L76" s="10">
        <v>49.674930015278477</v>
      </c>
      <c r="M76" s="10">
        <v>96.195677010070696</v>
      </c>
      <c r="N76" s="10">
        <v>48.417764355186222</v>
      </c>
      <c r="O76" s="10">
        <v>7.616434526981875</v>
      </c>
      <c r="P76" s="10">
        <v>27.606410008566137</v>
      </c>
      <c r="Q76" s="10">
        <v>73.554382113734505</v>
      </c>
      <c r="R76" s="10">
        <v>47.061530629706645</v>
      </c>
      <c r="S76" s="10">
        <v>74.132907887391468</v>
      </c>
      <c r="T76" s="10">
        <v>17.785290514356294</v>
      </c>
      <c r="U76" s="10">
        <v>73.126801721570246</v>
      </c>
      <c r="V76" s="10">
        <v>29.711108516871906</v>
      </c>
      <c r="W76" s="37"/>
      <c r="Y76" s="10">
        <v>5.5206299196752022</v>
      </c>
      <c r="Z76" s="10">
        <v>13.940863980085112</v>
      </c>
      <c r="AA76" s="10">
        <v>37.404718399586187</v>
      </c>
      <c r="AB76" s="10">
        <v>4.4358108975072339</v>
      </c>
      <c r="AC76" s="10">
        <v>11.641279092624684</v>
      </c>
      <c r="AD76" s="10">
        <v>0.84266457976313336</v>
      </c>
      <c r="AE76" s="10">
        <v>174.99849564129994</v>
      </c>
      <c r="AF76" s="10">
        <v>8.4021757578715057</v>
      </c>
      <c r="AG76" s="10">
        <v>6.2423973795365271</v>
      </c>
      <c r="AH76" s="10">
        <v>7.9302170051390934</v>
      </c>
      <c r="AI76" s="10">
        <v>14.771064404421988</v>
      </c>
      <c r="AJ76" s="10">
        <v>18.823647550247944</v>
      </c>
      <c r="AK76" s="10">
        <v>11.977484509357618</v>
      </c>
      <c r="AL76" s="10">
        <v>13.837986756390782</v>
      </c>
      <c r="AM76" s="10">
        <v>1.2341425458001678</v>
      </c>
      <c r="AN76" s="10">
        <v>5.9338724819244284</v>
      </c>
      <c r="AO76" s="10">
        <v>9.7614171368906462</v>
      </c>
      <c r="AP76" s="10">
        <v>61.337506010099574</v>
      </c>
      <c r="AQ76" s="10">
        <v>8.6548353494168602</v>
      </c>
      <c r="AR76" s="10">
        <v>12.150515654648009</v>
      </c>
      <c r="AS76" s="10">
        <v>14.355784510096692</v>
      </c>
      <c r="AT76" s="37"/>
      <c r="AV76" s="10">
        <v>0.10870275828066644</v>
      </c>
      <c r="AW76" s="10">
        <v>0.72646734441117622</v>
      </c>
      <c r="AX76" s="10">
        <v>0.37593963474048375</v>
      </c>
      <c r="AY76" s="10">
        <v>0.52461141723375326</v>
      </c>
      <c r="AZ76" s="10">
        <v>0.52245470322389798</v>
      </c>
      <c r="BA76" s="10">
        <v>25.119945926216815</v>
      </c>
      <c r="BB76" s="10">
        <v>39.137809789827045</v>
      </c>
      <c r="BC76" s="10">
        <v>26.421605324589478</v>
      </c>
      <c r="BD76" s="10">
        <v>0.85105501203046696</v>
      </c>
      <c r="BE76" s="10">
        <v>0.44725782254324503</v>
      </c>
      <c r="BF76" s="10">
        <v>5.1816722094807766</v>
      </c>
      <c r="BG76" s="10">
        <v>3.4390171620631835</v>
      </c>
      <c r="BH76" s="10">
        <v>3.2316509379982102E-2</v>
      </c>
      <c r="BI76" s="10">
        <v>1.4961210677041616</v>
      </c>
      <c r="BJ76" s="10">
        <v>13.530153795647021</v>
      </c>
      <c r="BK76" s="10">
        <v>4.8436604795337113</v>
      </c>
      <c r="BL76" s="10">
        <v>0.15999914536419627</v>
      </c>
      <c r="BM76" s="10">
        <v>2.3151304123026932</v>
      </c>
      <c r="BN76" s="10">
        <v>4.6335823387750183</v>
      </c>
      <c r="BO76" s="10">
        <v>0.29494925631173752</v>
      </c>
      <c r="BP76" s="10">
        <v>16.004867233292128</v>
      </c>
      <c r="BQ76" s="37"/>
      <c r="BS76" s="10">
        <v>1.5756730168042798E-3</v>
      </c>
      <c r="BT76" s="10">
        <v>0.23774587474822817</v>
      </c>
      <c r="BU76" s="10">
        <v>0.6569431222537141</v>
      </c>
      <c r="BV76" s="10">
        <v>0.20150040261682389</v>
      </c>
      <c r="BW76" s="10">
        <v>0.50774935039842761</v>
      </c>
      <c r="BX76" s="10">
        <v>1.5021869084806383</v>
      </c>
      <c r="BY76" s="10">
        <v>20.859174503202084</v>
      </c>
      <c r="BZ76" s="10">
        <v>5.2307291672889278E-2</v>
      </c>
      <c r="CA76" s="10">
        <v>0.15457331005037123</v>
      </c>
      <c r="CB76" s="10">
        <v>0.11975064678970387</v>
      </c>
      <c r="CC76" s="10">
        <v>0.7121807230751287</v>
      </c>
      <c r="CD76" s="10">
        <v>0.96757372632026106</v>
      </c>
      <c r="CE76" s="10">
        <v>2.1561066714677515</v>
      </c>
      <c r="CF76" s="10">
        <v>0.86238153753199431</v>
      </c>
      <c r="CG76" s="10">
        <v>3.8861907499356363E-2</v>
      </c>
      <c r="CH76" s="10">
        <v>0.71836235813854454</v>
      </c>
      <c r="CI76" s="10">
        <v>4.513723310618542E-2</v>
      </c>
      <c r="CJ76" s="10">
        <v>3.0432374695281936</v>
      </c>
      <c r="CK76" s="10">
        <v>1.8486190117814401</v>
      </c>
      <c r="CL76" s="10">
        <v>0.87542044096009475</v>
      </c>
      <c r="CM76" s="10">
        <v>0.38470875822467221</v>
      </c>
      <c r="CN76" s="37"/>
      <c r="CP76" s="23">
        <v>15.712687153629325</v>
      </c>
      <c r="CQ76" s="23">
        <v>52.873372125935674</v>
      </c>
      <c r="CR76" s="23">
        <v>104.41187761177846</v>
      </c>
      <c r="CS76" s="23">
        <v>159.35473654154191</v>
      </c>
      <c r="CT76" s="23">
        <v>32.650926888042285</v>
      </c>
      <c r="CU76" s="23">
        <v>51.546863623802373</v>
      </c>
      <c r="CV76" s="23">
        <v>283.99854379941866</v>
      </c>
      <c r="CW76" s="23">
        <v>83.894776362827884</v>
      </c>
      <c r="CX76" s="23">
        <v>52.170504082859864</v>
      </c>
      <c r="CY76" s="23">
        <v>24.385151170773803</v>
      </c>
      <c r="CZ76" s="23">
        <v>70.339847352256371</v>
      </c>
      <c r="DA76" s="23">
        <v>119.42591544870209</v>
      </c>
      <c r="DB76" s="23">
        <v>62.583672045391573</v>
      </c>
      <c r="DC76" s="23">
        <v>23.812923888608811</v>
      </c>
      <c r="DD76" s="23">
        <v>42.409568257512682</v>
      </c>
      <c r="DE76" s="23">
        <v>85.050277433331189</v>
      </c>
      <c r="DF76" s="23">
        <v>57.028084145067673</v>
      </c>
      <c r="DG76" s="23">
        <v>140.82878177932193</v>
      </c>
      <c r="DH76" s="23">
        <v>32.922327214329613</v>
      </c>
      <c r="DI76" s="23">
        <v>86.447687073490087</v>
      </c>
      <c r="DJ76" s="23">
        <v>60.4564690184854</v>
      </c>
      <c r="DK76" s="37"/>
    </row>
    <row r="77" spans="1:115">
      <c r="A77" s="2">
        <v>44896</v>
      </c>
      <c r="B77" s="23">
        <v>8.3096649992410718</v>
      </c>
      <c r="C77" s="23">
        <v>38.540340947764967</v>
      </c>
      <c r="D77" s="23">
        <v>67.15750076579647</v>
      </c>
      <c r="E77" s="23">
        <v>154.34312880692454</v>
      </c>
      <c r="F77" s="23">
        <v>19.167736585494382</v>
      </c>
      <c r="G77" s="23">
        <v>22.491465344454227</v>
      </c>
      <c r="H77" s="23">
        <v>55.727705314841295</v>
      </c>
      <c r="I77" s="23">
        <v>46.709293232321158</v>
      </c>
      <c r="J77" s="10">
        <v>46.050762684841352</v>
      </c>
      <c r="K77" s="10">
        <v>15.815579896269385</v>
      </c>
      <c r="L77" s="10">
        <v>48.346833497099013</v>
      </c>
      <c r="M77" s="10">
        <v>95.592950491449983</v>
      </c>
      <c r="N77" s="10">
        <v>48.011051292935903</v>
      </c>
      <c r="O77" s="10">
        <v>8.1674404117308654</v>
      </c>
      <c r="P77" s="10">
        <v>25.904462118542597</v>
      </c>
      <c r="Q77" s="10">
        <v>78.347012087235598</v>
      </c>
      <c r="R77" s="10">
        <v>46.73270556879735</v>
      </c>
      <c r="S77" s="10">
        <v>68.007560988331576</v>
      </c>
      <c r="T77" s="10">
        <v>17.687515024541902</v>
      </c>
      <c r="U77" s="10">
        <v>71.573828963028248</v>
      </c>
      <c r="V77" s="10">
        <v>27.717784128878435</v>
      </c>
      <c r="W77" s="37"/>
      <c r="Y77" s="10">
        <v>4.8707501059071783</v>
      </c>
      <c r="Z77" s="10">
        <v>13.480413225805179</v>
      </c>
      <c r="AA77" s="10">
        <v>33.855531116696014</v>
      </c>
      <c r="AB77" s="10">
        <v>4.1750266214012868</v>
      </c>
      <c r="AC77" s="10">
        <v>11.795050135575694</v>
      </c>
      <c r="AD77" s="10">
        <v>0.7666862738417678</v>
      </c>
      <c r="AE77" s="10">
        <v>162.93738158807844</v>
      </c>
      <c r="AF77" s="10">
        <v>7.9197806289003205</v>
      </c>
      <c r="AG77" s="10">
        <v>6.2937702102723314</v>
      </c>
      <c r="AH77" s="10">
        <v>7.9472546712301906</v>
      </c>
      <c r="AI77" s="10">
        <v>14.042794209808765</v>
      </c>
      <c r="AJ77" s="10">
        <v>18.729287454243369</v>
      </c>
      <c r="AK77" s="10">
        <v>11.382678347879196</v>
      </c>
      <c r="AL77" s="10">
        <v>12.903774566843261</v>
      </c>
      <c r="AM77" s="10">
        <v>1.1303896265360089</v>
      </c>
      <c r="AN77" s="10">
        <v>6.2636792329339883</v>
      </c>
      <c r="AO77" s="10">
        <v>9.6400963329116109</v>
      </c>
      <c r="AP77" s="10">
        <v>60.679787220023627</v>
      </c>
      <c r="AQ77" s="10">
        <v>8.127414998722891</v>
      </c>
      <c r="AR77" s="10">
        <v>11.915223135051548</v>
      </c>
      <c r="AS77" s="10">
        <v>14.098962289861165</v>
      </c>
      <c r="AT77" s="37"/>
      <c r="AV77" s="10">
        <v>9.3422794026197631E-2</v>
      </c>
      <c r="AW77" s="10">
        <v>0.71905738073921777</v>
      </c>
      <c r="AX77" s="10">
        <v>0.34021594272550715</v>
      </c>
      <c r="AY77" s="10">
        <v>0.47373495317642556</v>
      </c>
      <c r="AZ77" s="10">
        <v>0.52922296637157729</v>
      </c>
      <c r="BA77" s="10">
        <v>23.395848285962302</v>
      </c>
      <c r="BB77" s="10">
        <v>36.207086176986124</v>
      </c>
      <c r="BC77" s="10">
        <v>24.730386708852393</v>
      </c>
      <c r="BD77" s="10">
        <v>0.86301105871274131</v>
      </c>
      <c r="BE77" s="10">
        <v>0.44647784308594679</v>
      </c>
      <c r="BF77" s="10">
        <v>4.9258163572185669</v>
      </c>
      <c r="BG77" s="10">
        <v>3.5309005589453446</v>
      </c>
      <c r="BH77" s="10">
        <v>3.5537190145279042E-2</v>
      </c>
      <c r="BI77" s="10">
        <v>1.3772744286083514</v>
      </c>
      <c r="BJ77" s="10">
        <v>12.519944126184445</v>
      </c>
      <c r="BK77" s="10">
        <v>4.7827931235562433</v>
      </c>
      <c r="BL77" s="10">
        <v>0.15850899825440981</v>
      </c>
      <c r="BM77" s="10">
        <v>2.2576544410401356</v>
      </c>
      <c r="BN77" s="10">
        <v>4.3194132526590474</v>
      </c>
      <c r="BO77" s="10">
        <v>0.29982449149089135</v>
      </c>
      <c r="BP77" s="10">
        <v>15.862767333236288</v>
      </c>
      <c r="BQ77" s="37"/>
      <c r="BS77" s="10">
        <v>1.3541862049292752E-3</v>
      </c>
      <c r="BT77" s="10">
        <v>0.22914733139741861</v>
      </c>
      <c r="BU77" s="10">
        <v>0.57557093403481474</v>
      </c>
      <c r="BV77" s="10">
        <v>0.19041546939843779</v>
      </c>
      <c r="BW77" s="10">
        <v>0.51732034906230062</v>
      </c>
      <c r="BX77" s="10">
        <v>1.3823619827696483</v>
      </c>
      <c r="BY77" s="10">
        <v>19.690623623503697</v>
      </c>
      <c r="BZ77" s="10">
        <v>4.9304166834765795E-2</v>
      </c>
      <c r="CA77" s="10">
        <v>0.15407181324899555</v>
      </c>
      <c r="CB77" s="10">
        <v>0.11985177303845768</v>
      </c>
      <c r="CC77" s="10">
        <v>0.67082832975914108</v>
      </c>
      <c r="CD77" s="10">
        <v>0.89332985469966841</v>
      </c>
      <c r="CE77" s="10">
        <v>2.0040957697169488</v>
      </c>
      <c r="CF77" s="10">
        <v>0.78968595293913157</v>
      </c>
      <c r="CG77" s="10">
        <v>3.5894855723487495E-2</v>
      </c>
      <c r="CH77" s="10">
        <v>0.78666745071215427</v>
      </c>
      <c r="CI77" s="10">
        <v>4.4616047049709756E-2</v>
      </c>
      <c r="CJ77" s="10">
        <v>2.8804877155913955</v>
      </c>
      <c r="CK77" s="10">
        <v>1.8290368220402362</v>
      </c>
      <c r="CL77" s="10">
        <v>0.78634606820213926</v>
      </c>
      <c r="CM77" s="10">
        <v>0.38160541766280076</v>
      </c>
      <c r="CN77" s="37"/>
      <c r="CP77" s="23">
        <v>13.275192085379377</v>
      </c>
      <c r="CQ77" s="23">
        <v>52.968958885706783</v>
      </c>
      <c r="CR77" s="23">
        <v>101.92881875925281</v>
      </c>
      <c r="CS77" s="23">
        <v>159.18230585090069</v>
      </c>
      <c r="CT77" s="23">
        <v>32.009330036503954</v>
      </c>
      <c r="CU77" s="23">
        <v>48.036361887027944</v>
      </c>
      <c r="CV77" s="23">
        <v>274.56279670340956</v>
      </c>
      <c r="CW77" s="23">
        <v>79.408764736908637</v>
      </c>
      <c r="CX77" s="23">
        <v>53.361615767075421</v>
      </c>
      <c r="CY77" s="23">
        <v>24.32916418362398</v>
      </c>
      <c r="CZ77" s="23">
        <v>67.986272393885486</v>
      </c>
      <c r="DA77" s="23">
        <v>118.74646835933837</v>
      </c>
      <c r="DB77" s="23">
        <v>61.433362600677327</v>
      </c>
      <c r="DC77" s="23">
        <v>23.238175360121609</v>
      </c>
      <c r="DD77" s="23">
        <v>39.590690726986537</v>
      </c>
      <c r="DE77" s="23">
        <v>90.180151894437984</v>
      </c>
      <c r="DF77" s="23">
        <v>56.57592694701308</v>
      </c>
      <c r="DG77" s="23">
        <v>133.82549036498673</v>
      </c>
      <c r="DH77" s="23">
        <v>31.963380097964077</v>
      </c>
      <c r="DI77" s="23">
        <v>84.575222657772827</v>
      </c>
      <c r="DJ77" s="23">
        <v>58.061119169638687</v>
      </c>
      <c r="DK77" s="37"/>
    </row>
    <row r="78" spans="1:115">
      <c r="A78" s="26"/>
    </row>
    <row r="79" spans="1:115">
      <c r="BR79" s="61"/>
      <c r="BS79" s="63"/>
      <c r="BT79" s="63"/>
      <c r="BU79" s="63"/>
      <c r="BV79" s="63"/>
      <c r="BW79" s="63"/>
      <c r="BX79" s="63"/>
      <c r="BY79" s="63"/>
      <c r="BZ79" s="63"/>
      <c r="CA79" s="63"/>
      <c r="CB79" s="63"/>
      <c r="CC79" s="63"/>
      <c r="CD79" s="63"/>
      <c r="CE79" s="63"/>
      <c r="CF79" s="63"/>
      <c r="CG79" s="63"/>
      <c r="CH79" s="63"/>
      <c r="CI79" s="63"/>
      <c r="CJ79" s="63"/>
      <c r="CK79" s="63"/>
      <c r="CL79" s="63"/>
      <c r="CM79" s="63"/>
      <c r="CN79" s="63"/>
      <c r="CO79" s="61"/>
      <c r="DG79" s="23"/>
    </row>
    <row r="80" spans="1:115">
      <c r="BR80" s="61"/>
      <c r="BS80" s="63"/>
      <c r="BT80" s="63"/>
      <c r="BU80" s="63"/>
      <c r="BV80" s="63"/>
      <c r="BW80" s="63"/>
      <c r="BX80" s="63"/>
      <c r="BY80" s="63"/>
      <c r="BZ80" s="63"/>
      <c r="CA80" s="63"/>
      <c r="CB80" s="63"/>
      <c r="CC80" s="63"/>
      <c r="CD80" s="63"/>
      <c r="CE80" s="63"/>
      <c r="CF80" s="63"/>
      <c r="CG80" s="63"/>
      <c r="CH80" s="63"/>
      <c r="CI80" s="63"/>
      <c r="CJ80" s="63"/>
      <c r="CK80" s="63"/>
      <c r="CL80" s="63"/>
      <c r="CM80" s="63"/>
      <c r="CN80" s="63"/>
      <c r="CO80" s="61"/>
      <c r="DG80" s="23"/>
    </row>
    <row r="81" spans="70:111">
      <c r="BR81" s="61"/>
      <c r="BS81" s="63"/>
      <c r="BT81" s="63"/>
      <c r="BU81" s="63"/>
      <c r="BV81" s="63"/>
      <c r="BW81" s="63"/>
      <c r="BX81" s="63"/>
      <c r="BY81" s="63"/>
      <c r="BZ81" s="63"/>
      <c r="CA81" s="63"/>
      <c r="CB81" s="63"/>
      <c r="CC81" s="63"/>
      <c r="CD81" s="63"/>
      <c r="CE81" s="63"/>
      <c r="CF81" s="63"/>
      <c r="CG81" s="63"/>
      <c r="CH81" s="63"/>
      <c r="CI81" s="63"/>
      <c r="CJ81" s="63"/>
      <c r="CK81" s="63"/>
      <c r="CL81" s="63"/>
      <c r="CM81" s="63"/>
      <c r="CN81" s="63"/>
      <c r="CO81" s="61"/>
      <c r="DG81" s="23"/>
    </row>
    <row r="82" spans="70:111">
      <c r="BR82" s="61"/>
      <c r="BS82" s="63"/>
      <c r="BT82" s="63"/>
      <c r="BU82" s="63"/>
      <c r="BV82" s="63"/>
      <c r="BW82" s="63"/>
      <c r="BX82" s="63"/>
      <c r="BY82" s="63"/>
      <c r="BZ82" s="63"/>
      <c r="CA82" s="63"/>
      <c r="CB82" s="63"/>
      <c r="CC82" s="63"/>
      <c r="CD82" s="63"/>
      <c r="CE82" s="63"/>
      <c r="CF82" s="63"/>
      <c r="CG82" s="63"/>
      <c r="CH82" s="63"/>
      <c r="CI82" s="63"/>
      <c r="CJ82" s="63"/>
      <c r="CK82" s="63"/>
      <c r="CL82" s="63"/>
      <c r="CM82" s="63"/>
      <c r="CN82" s="63"/>
      <c r="CO82" s="61"/>
      <c r="DG82" s="23"/>
    </row>
    <row r="83" spans="70:111">
      <c r="BR83" s="61"/>
      <c r="BS83" s="63"/>
      <c r="BT83" s="63"/>
      <c r="BU83" s="63"/>
      <c r="BV83" s="63"/>
      <c r="BW83" s="63"/>
      <c r="BX83" s="63"/>
      <c r="BY83" s="63"/>
      <c r="BZ83" s="63"/>
      <c r="CA83" s="63"/>
      <c r="CB83" s="63"/>
      <c r="CC83" s="63"/>
      <c r="CD83" s="63"/>
      <c r="CE83" s="63"/>
      <c r="CF83" s="63"/>
      <c r="CG83" s="63"/>
      <c r="CH83" s="63"/>
      <c r="CI83" s="63"/>
      <c r="CJ83" s="63"/>
      <c r="CK83" s="63"/>
      <c r="CL83" s="63"/>
      <c r="CM83" s="63"/>
      <c r="CN83" s="63"/>
      <c r="CO83" s="61"/>
      <c r="DG83" s="23"/>
    </row>
    <row r="84" spans="70:111">
      <c r="BR84" s="61"/>
      <c r="BS84" s="63"/>
      <c r="BT84" s="63"/>
      <c r="BU84" s="63"/>
      <c r="BV84" s="63"/>
      <c r="BW84" s="63"/>
      <c r="BX84" s="63"/>
      <c r="BY84" s="63"/>
      <c r="BZ84" s="63"/>
      <c r="CA84" s="63"/>
      <c r="CB84" s="63"/>
      <c r="CC84" s="63"/>
      <c r="CD84" s="63"/>
      <c r="CE84" s="63"/>
      <c r="CF84" s="63"/>
      <c r="CG84" s="63"/>
      <c r="CH84" s="63"/>
      <c r="CI84" s="63"/>
      <c r="CJ84" s="63"/>
      <c r="CK84" s="63"/>
      <c r="CL84" s="63"/>
      <c r="CM84" s="63"/>
      <c r="CN84" s="63"/>
      <c r="CO84" s="61"/>
    </row>
    <row r="85" spans="70:111">
      <c r="BR85" s="61"/>
      <c r="BS85" s="63"/>
      <c r="BT85" s="63"/>
      <c r="BU85" s="63"/>
      <c r="BV85" s="63"/>
      <c r="BW85" s="63"/>
      <c r="BX85" s="63"/>
      <c r="BY85" s="63"/>
      <c r="BZ85" s="63"/>
      <c r="CA85" s="63"/>
      <c r="CB85" s="63"/>
      <c r="CC85" s="63"/>
      <c r="CD85" s="63"/>
      <c r="CE85" s="63"/>
      <c r="CF85" s="63"/>
      <c r="CG85" s="63"/>
      <c r="CH85" s="63"/>
      <c r="CI85" s="63"/>
      <c r="CJ85" s="63"/>
      <c r="CK85" s="63"/>
      <c r="CL85" s="63"/>
      <c r="CM85" s="63"/>
      <c r="CN85" s="63"/>
      <c r="CO85" s="61"/>
    </row>
    <row r="86" spans="70:111">
      <c r="BR86" s="61"/>
      <c r="BS86" s="63"/>
      <c r="BT86" s="63"/>
      <c r="BU86" s="63"/>
      <c r="BV86" s="63"/>
      <c r="BW86" s="63"/>
      <c r="BX86" s="63"/>
      <c r="BY86" s="63"/>
      <c r="BZ86" s="63"/>
      <c r="CA86" s="63"/>
      <c r="CB86" s="63"/>
      <c r="CC86" s="63"/>
      <c r="CD86" s="63"/>
      <c r="CE86" s="63"/>
      <c r="CF86" s="63"/>
      <c r="CG86" s="63"/>
      <c r="CH86" s="63"/>
      <c r="CI86" s="63"/>
      <c r="CJ86" s="63"/>
      <c r="CK86" s="63"/>
      <c r="CL86" s="63"/>
      <c r="CM86" s="63"/>
      <c r="CN86" s="63"/>
      <c r="CO86" s="61"/>
    </row>
    <row r="87" spans="70:111">
      <c r="BR87" s="61"/>
      <c r="BS87" s="63"/>
      <c r="BT87" s="63"/>
      <c r="BU87" s="63"/>
      <c r="BV87" s="63"/>
      <c r="BW87" s="63"/>
      <c r="BX87" s="63"/>
      <c r="BY87" s="63"/>
      <c r="BZ87" s="63"/>
      <c r="CA87" s="63"/>
      <c r="CB87" s="63"/>
      <c r="CC87" s="63"/>
      <c r="CD87" s="63"/>
      <c r="CE87" s="63"/>
      <c r="CF87" s="63"/>
      <c r="CG87" s="63"/>
      <c r="CH87" s="63"/>
      <c r="CI87" s="63"/>
      <c r="CJ87" s="63"/>
      <c r="CK87" s="63"/>
      <c r="CL87" s="63"/>
      <c r="CM87" s="63"/>
      <c r="CN87" s="63"/>
      <c r="CO87" s="61"/>
    </row>
    <row r="88" spans="70:111">
      <c r="BR88" s="61"/>
      <c r="BS88" s="63"/>
      <c r="BT88" s="63"/>
      <c r="BU88" s="63"/>
      <c r="BV88" s="63"/>
      <c r="BW88" s="63"/>
      <c r="BX88" s="63"/>
      <c r="BY88" s="63"/>
      <c r="BZ88" s="63"/>
      <c r="CA88" s="63"/>
      <c r="CB88" s="63"/>
      <c r="CC88" s="63"/>
      <c r="CD88" s="63"/>
      <c r="CE88" s="63"/>
      <c r="CF88" s="63"/>
      <c r="CG88" s="63"/>
      <c r="CH88" s="63"/>
      <c r="CI88" s="63"/>
      <c r="CJ88" s="63"/>
      <c r="CK88" s="63"/>
      <c r="CL88" s="63"/>
      <c r="CM88" s="63"/>
      <c r="CN88" s="63"/>
      <c r="CO88" s="61"/>
    </row>
    <row r="89" spans="70:111">
      <c r="BR89" s="61"/>
      <c r="BS89" s="63"/>
      <c r="BT89" s="63"/>
      <c r="BU89" s="63"/>
      <c r="BV89" s="63"/>
      <c r="BW89" s="63"/>
      <c r="BX89" s="63"/>
      <c r="BY89" s="63"/>
      <c r="BZ89" s="63"/>
      <c r="CA89" s="63"/>
      <c r="CB89" s="63"/>
      <c r="CC89" s="63"/>
      <c r="CD89" s="63"/>
      <c r="CE89" s="63"/>
      <c r="CF89" s="63"/>
      <c r="CG89" s="63"/>
      <c r="CH89" s="63"/>
      <c r="CI89" s="63"/>
      <c r="CJ89" s="63"/>
      <c r="CK89" s="63"/>
      <c r="CL89" s="63"/>
      <c r="CM89" s="63"/>
      <c r="CN89" s="63"/>
      <c r="CO89" s="61"/>
    </row>
    <row r="90" spans="70:111">
      <c r="BR90" s="61"/>
      <c r="BS90" s="63"/>
      <c r="BT90" s="63"/>
      <c r="BU90" s="63"/>
      <c r="BV90" s="63"/>
      <c r="BW90" s="63"/>
      <c r="BX90" s="63"/>
      <c r="BY90" s="63"/>
      <c r="BZ90" s="63"/>
      <c r="CA90" s="63"/>
      <c r="CB90" s="63"/>
      <c r="CC90" s="63"/>
      <c r="CD90" s="63"/>
      <c r="CE90" s="63"/>
      <c r="CF90" s="63"/>
      <c r="CG90" s="63"/>
      <c r="CH90" s="63"/>
      <c r="CI90" s="63"/>
      <c r="CJ90" s="63"/>
      <c r="CK90" s="63"/>
      <c r="CL90" s="63"/>
      <c r="CM90" s="63"/>
      <c r="CN90" s="63"/>
      <c r="CO90" s="61"/>
    </row>
    <row r="91" spans="70:111">
      <c r="BR91" s="61"/>
      <c r="BS91" s="63"/>
      <c r="BT91" s="63"/>
      <c r="BU91" s="63"/>
      <c r="BV91" s="63"/>
      <c r="BW91" s="63"/>
      <c r="BX91" s="63"/>
      <c r="BY91" s="63"/>
      <c r="BZ91" s="63"/>
      <c r="CA91" s="63"/>
      <c r="CB91" s="63"/>
      <c r="CC91" s="63"/>
      <c r="CD91" s="63"/>
      <c r="CE91" s="63"/>
      <c r="CF91" s="63"/>
      <c r="CG91" s="63"/>
      <c r="CH91" s="63"/>
      <c r="CI91" s="63"/>
      <c r="CJ91" s="63"/>
      <c r="CK91" s="63"/>
      <c r="CL91" s="63"/>
      <c r="CM91" s="63"/>
      <c r="CN91" s="63"/>
      <c r="CO91" s="61"/>
    </row>
    <row r="92" spans="70:111">
      <c r="BR92" s="61"/>
      <c r="BS92" s="63"/>
      <c r="BT92" s="63"/>
      <c r="BU92" s="63"/>
      <c r="BV92" s="63"/>
      <c r="BW92" s="63"/>
      <c r="BX92" s="63"/>
      <c r="BY92" s="63"/>
      <c r="BZ92" s="63"/>
      <c r="CA92" s="63"/>
      <c r="CB92" s="63"/>
      <c r="CC92" s="63"/>
      <c r="CD92" s="63"/>
      <c r="CE92" s="63"/>
      <c r="CF92" s="63"/>
      <c r="CG92" s="63"/>
      <c r="CH92" s="63"/>
      <c r="CI92" s="63"/>
      <c r="CJ92" s="63"/>
      <c r="CK92" s="63"/>
      <c r="CL92" s="63"/>
      <c r="CM92" s="63"/>
      <c r="CN92" s="63"/>
      <c r="CO92" s="61"/>
    </row>
    <row r="93" spans="70:111">
      <c r="BR93" s="61"/>
      <c r="BS93" s="63"/>
      <c r="BT93" s="63"/>
      <c r="BU93" s="63"/>
      <c r="BV93" s="63"/>
      <c r="BW93" s="63"/>
      <c r="BX93" s="63"/>
      <c r="BY93" s="63"/>
      <c r="BZ93" s="63"/>
      <c r="CA93" s="63"/>
      <c r="CB93" s="63"/>
      <c r="CC93" s="63"/>
      <c r="CD93" s="63"/>
      <c r="CE93" s="63"/>
      <c r="CF93" s="63"/>
      <c r="CG93" s="63"/>
      <c r="CH93" s="63"/>
      <c r="CI93" s="63"/>
      <c r="CJ93" s="63"/>
      <c r="CK93" s="63"/>
      <c r="CL93" s="63"/>
      <c r="CM93" s="63"/>
      <c r="CN93" s="63"/>
      <c r="CO93" s="61"/>
    </row>
    <row r="94" spans="70:111">
      <c r="BR94" s="61"/>
      <c r="BS94" s="63"/>
      <c r="BT94" s="63"/>
      <c r="BU94" s="63"/>
      <c r="BV94" s="63"/>
      <c r="BW94" s="63"/>
      <c r="BX94" s="63"/>
      <c r="BY94" s="63"/>
      <c r="BZ94" s="63"/>
      <c r="CA94" s="63"/>
      <c r="CB94" s="63"/>
      <c r="CC94" s="63"/>
      <c r="CD94" s="63"/>
      <c r="CE94" s="63"/>
      <c r="CF94" s="63"/>
      <c r="CG94" s="63"/>
      <c r="CH94" s="63"/>
      <c r="CI94" s="63"/>
      <c r="CJ94" s="63"/>
      <c r="CK94" s="63"/>
      <c r="CL94" s="63"/>
      <c r="CM94" s="63"/>
      <c r="CN94" s="63"/>
      <c r="CO94" s="61"/>
    </row>
    <row r="95" spans="70:111">
      <c r="BR95" s="61"/>
      <c r="BS95" s="63"/>
      <c r="BT95" s="63"/>
      <c r="BU95" s="63"/>
      <c r="BV95" s="63"/>
      <c r="BW95" s="63"/>
      <c r="BX95" s="63"/>
      <c r="BY95" s="63"/>
      <c r="BZ95" s="63"/>
      <c r="CA95" s="63"/>
      <c r="CB95" s="63"/>
      <c r="CC95" s="63"/>
      <c r="CD95" s="63"/>
      <c r="CE95" s="63"/>
      <c r="CF95" s="63"/>
      <c r="CG95" s="63"/>
      <c r="CH95" s="63"/>
      <c r="CI95" s="63"/>
      <c r="CJ95" s="63"/>
      <c r="CK95" s="63"/>
      <c r="CL95" s="63"/>
      <c r="CM95" s="63"/>
      <c r="CN95" s="63"/>
      <c r="CO95" s="61"/>
    </row>
    <row r="96" spans="70:111">
      <c r="BR96" s="61"/>
      <c r="BS96" s="63"/>
      <c r="BT96" s="63"/>
      <c r="BU96" s="63"/>
      <c r="BV96" s="63"/>
      <c r="BW96" s="63"/>
      <c r="BX96" s="63"/>
      <c r="BY96" s="63"/>
      <c r="BZ96" s="63"/>
      <c r="CA96" s="63"/>
      <c r="CB96" s="63"/>
      <c r="CC96" s="63"/>
      <c r="CD96" s="63"/>
      <c r="CE96" s="63"/>
      <c r="CF96" s="63"/>
      <c r="CG96" s="63"/>
      <c r="CH96" s="63"/>
      <c r="CI96" s="63"/>
      <c r="CJ96" s="63"/>
      <c r="CK96" s="63"/>
      <c r="CL96" s="63"/>
      <c r="CM96" s="63"/>
      <c r="CN96" s="63"/>
      <c r="CO96" s="61"/>
    </row>
    <row r="97" spans="70:93">
      <c r="BR97" s="61"/>
      <c r="BS97" s="63"/>
      <c r="BT97" s="63"/>
      <c r="BU97" s="63"/>
      <c r="BV97" s="63"/>
      <c r="BW97" s="63"/>
      <c r="BX97" s="63"/>
      <c r="BY97" s="63"/>
      <c r="BZ97" s="63"/>
      <c r="CA97" s="63"/>
      <c r="CB97" s="63"/>
      <c r="CC97" s="63"/>
      <c r="CD97" s="63"/>
      <c r="CE97" s="63"/>
      <c r="CF97" s="63"/>
      <c r="CG97" s="63"/>
      <c r="CH97" s="63"/>
      <c r="CI97" s="63"/>
      <c r="CJ97" s="63"/>
      <c r="CK97" s="63"/>
      <c r="CL97" s="63"/>
      <c r="CM97" s="63"/>
      <c r="CN97" s="63"/>
      <c r="CO97" s="61"/>
    </row>
    <row r="98" spans="70:93">
      <c r="BR98" s="61"/>
      <c r="BS98" s="63"/>
      <c r="BT98" s="63"/>
      <c r="BU98" s="63"/>
      <c r="BV98" s="63"/>
      <c r="BW98" s="63"/>
      <c r="BX98" s="63"/>
      <c r="BY98" s="63"/>
      <c r="BZ98" s="63"/>
      <c r="CA98" s="63"/>
      <c r="CB98" s="63"/>
      <c r="CC98" s="63"/>
      <c r="CD98" s="63"/>
      <c r="CE98" s="63"/>
      <c r="CF98" s="63"/>
      <c r="CG98" s="63"/>
      <c r="CH98" s="63"/>
      <c r="CI98" s="63"/>
      <c r="CJ98" s="63"/>
      <c r="CK98" s="63"/>
      <c r="CL98" s="63"/>
      <c r="CM98" s="63"/>
      <c r="CN98" s="63"/>
      <c r="CO98" s="61"/>
    </row>
    <row r="99" spans="70:93">
      <c r="BR99" s="61"/>
      <c r="BS99" s="63"/>
      <c r="BT99" s="63"/>
      <c r="BU99" s="63"/>
      <c r="BV99" s="63"/>
      <c r="BW99" s="63"/>
      <c r="BX99" s="63"/>
      <c r="BY99" s="63"/>
      <c r="BZ99" s="63"/>
      <c r="CA99" s="63"/>
      <c r="CB99" s="63"/>
      <c r="CC99" s="63"/>
      <c r="CD99" s="63"/>
      <c r="CE99" s="63"/>
      <c r="CF99" s="63"/>
      <c r="CG99" s="63"/>
      <c r="CH99" s="63"/>
      <c r="CI99" s="63"/>
      <c r="CJ99" s="63"/>
      <c r="CK99" s="63"/>
      <c r="CL99" s="63"/>
      <c r="CM99" s="63"/>
      <c r="CN99" s="63"/>
      <c r="CO99" s="61"/>
    </row>
    <row r="100" spans="70:93">
      <c r="BR100" s="61"/>
      <c r="BS100" s="63"/>
      <c r="BT100" s="63"/>
      <c r="BU100" s="63"/>
      <c r="BV100" s="63"/>
      <c r="BW100" s="63"/>
      <c r="BX100" s="63"/>
      <c r="BY100" s="63"/>
      <c r="BZ100" s="63"/>
      <c r="CA100" s="63"/>
      <c r="CB100" s="63"/>
      <c r="CC100" s="63"/>
      <c r="CD100" s="63"/>
      <c r="CE100" s="63"/>
      <c r="CF100" s="63"/>
      <c r="CG100" s="63"/>
      <c r="CH100" s="63"/>
      <c r="CI100" s="63"/>
      <c r="CJ100" s="63"/>
      <c r="CK100" s="63"/>
      <c r="CL100" s="63"/>
      <c r="CM100" s="63"/>
      <c r="CN100" s="63"/>
      <c r="CO100" s="61"/>
    </row>
    <row r="101" spans="70:93">
      <c r="BR101" s="61"/>
      <c r="BS101" s="63"/>
      <c r="BT101" s="63"/>
      <c r="BU101" s="63"/>
      <c r="BV101" s="63"/>
      <c r="BW101" s="63"/>
      <c r="BX101" s="63"/>
      <c r="BY101" s="63"/>
      <c r="BZ101" s="63"/>
      <c r="CA101" s="63"/>
      <c r="CB101" s="63"/>
      <c r="CC101" s="63"/>
      <c r="CD101" s="63"/>
      <c r="CE101" s="63"/>
      <c r="CF101" s="63"/>
      <c r="CG101" s="63"/>
      <c r="CH101" s="63"/>
      <c r="CI101" s="63"/>
      <c r="CJ101" s="63"/>
      <c r="CK101" s="63"/>
      <c r="CL101" s="63"/>
      <c r="CM101" s="63"/>
      <c r="CN101" s="63"/>
      <c r="CO101" s="61"/>
    </row>
    <row r="102" spans="70:93">
      <c r="BR102" s="61"/>
      <c r="BS102" s="63"/>
      <c r="BT102" s="63"/>
      <c r="BU102" s="63"/>
      <c r="BV102" s="63"/>
      <c r="BW102" s="63"/>
      <c r="BX102" s="63"/>
      <c r="BY102" s="63"/>
      <c r="BZ102" s="63"/>
      <c r="CA102" s="63"/>
      <c r="CB102" s="63"/>
      <c r="CC102" s="63"/>
      <c r="CD102" s="63"/>
      <c r="CE102" s="63"/>
      <c r="CF102" s="63"/>
      <c r="CG102" s="63"/>
      <c r="CH102" s="63"/>
      <c r="CI102" s="63"/>
      <c r="CJ102" s="63"/>
      <c r="CK102" s="63"/>
      <c r="CL102" s="63"/>
      <c r="CM102" s="63"/>
      <c r="CN102" s="63"/>
      <c r="CO102" s="61"/>
    </row>
    <row r="103" spans="70:93">
      <c r="BR103" s="61"/>
      <c r="BS103" s="63"/>
      <c r="BT103" s="63"/>
      <c r="BU103" s="63"/>
      <c r="BV103" s="63"/>
      <c r="BW103" s="63"/>
      <c r="BX103" s="63"/>
      <c r="BY103" s="63"/>
      <c r="BZ103" s="63"/>
      <c r="CA103" s="63"/>
      <c r="CB103" s="63"/>
      <c r="CC103" s="63"/>
      <c r="CD103" s="63"/>
      <c r="CE103" s="63"/>
      <c r="CF103" s="63"/>
      <c r="CG103" s="63"/>
      <c r="CH103" s="63"/>
      <c r="CI103" s="63"/>
      <c r="CJ103" s="63"/>
      <c r="CK103" s="63"/>
      <c r="CL103" s="63"/>
      <c r="CM103" s="63"/>
      <c r="CN103" s="63"/>
      <c r="CO103" s="61"/>
    </row>
    <row r="104" spans="70:93">
      <c r="BR104" s="61"/>
      <c r="BS104" s="63"/>
      <c r="BT104" s="63"/>
      <c r="BU104" s="63"/>
      <c r="BV104" s="63"/>
      <c r="BW104" s="63"/>
      <c r="BX104" s="63"/>
      <c r="BY104" s="63"/>
      <c r="BZ104" s="63"/>
      <c r="CA104" s="63"/>
      <c r="CB104" s="63"/>
      <c r="CC104" s="63"/>
      <c r="CD104" s="63"/>
      <c r="CE104" s="63"/>
      <c r="CF104" s="63"/>
      <c r="CG104" s="63"/>
      <c r="CH104" s="63"/>
      <c r="CI104" s="63"/>
      <c r="CJ104" s="63"/>
      <c r="CK104" s="63"/>
      <c r="CL104" s="63"/>
      <c r="CM104" s="63"/>
      <c r="CN104" s="63"/>
      <c r="CO104" s="61"/>
    </row>
    <row r="105" spans="70:93">
      <c r="BR105" s="61"/>
      <c r="BS105" s="63"/>
      <c r="BT105" s="63"/>
      <c r="BU105" s="63"/>
      <c r="BV105" s="63"/>
      <c r="BW105" s="63"/>
      <c r="BX105" s="63"/>
      <c r="BY105" s="63"/>
      <c r="BZ105" s="63"/>
      <c r="CA105" s="63"/>
      <c r="CB105" s="63"/>
      <c r="CC105" s="63"/>
      <c r="CD105" s="63"/>
      <c r="CE105" s="63"/>
      <c r="CF105" s="63"/>
      <c r="CG105" s="63"/>
      <c r="CH105" s="63"/>
      <c r="CI105" s="63"/>
      <c r="CJ105" s="63"/>
      <c r="CK105" s="63"/>
      <c r="CL105" s="63"/>
      <c r="CM105" s="63"/>
      <c r="CN105" s="63"/>
      <c r="CO105" s="61"/>
    </row>
    <row r="106" spans="70:93">
      <c r="BR106" s="61"/>
      <c r="BS106" s="63"/>
      <c r="BT106" s="63"/>
      <c r="BU106" s="63"/>
      <c r="BV106" s="63"/>
      <c r="BW106" s="63"/>
      <c r="BX106" s="63"/>
      <c r="BY106" s="63"/>
      <c r="BZ106" s="63"/>
      <c r="CA106" s="63"/>
      <c r="CB106" s="63"/>
      <c r="CC106" s="63"/>
      <c r="CD106" s="63"/>
      <c r="CE106" s="63"/>
      <c r="CF106" s="63"/>
      <c r="CG106" s="63"/>
      <c r="CH106" s="63"/>
      <c r="CI106" s="63"/>
      <c r="CJ106" s="63"/>
      <c r="CK106" s="63"/>
      <c r="CL106" s="63"/>
      <c r="CM106" s="63"/>
      <c r="CN106" s="63"/>
      <c r="CO106" s="61"/>
    </row>
    <row r="107" spans="70:93">
      <c r="BR107" s="61"/>
      <c r="BS107" s="63"/>
      <c r="BT107" s="63"/>
      <c r="BU107" s="63"/>
      <c r="BV107" s="63"/>
      <c r="BW107" s="63"/>
      <c r="BX107" s="63"/>
      <c r="BY107" s="63"/>
      <c r="BZ107" s="63"/>
      <c r="CA107" s="63"/>
      <c r="CB107" s="63"/>
      <c r="CC107" s="63"/>
      <c r="CD107" s="63"/>
      <c r="CE107" s="63"/>
      <c r="CF107" s="63"/>
      <c r="CG107" s="63"/>
      <c r="CH107" s="63"/>
      <c r="CI107" s="63"/>
      <c r="CJ107" s="63"/>
      <c r="CK107" s="63"/>
      <c r="CL107" s="63"/>
      <c r="CM107" s="63"/>
      <c r="CN107" s="63"/>
      <c r="CO107" s="61"/>
    </row>
    <row r="108" spans="70:93">
      <c r="BR108" s="61"/>
      <c r="BS108" s="63"/>
      <c r="BT108" s="63"/>
      <c r="BU108" s="63"/>
      <c r="BV108" s="63"/>
      <c r="BW108" s="63"/>
      <c r="BX108" s="63"/>
      <c r="BY108" s="63"/>
      <c r="BZ108" s="63"/>
      <c r="CA108" s="63"/>
      <c r="CB108" s="63"/>
      <c r="CC108" s="63"/>
      <c r="CD108" s="63"/>
      <c r="CE108" s="63"/>
      <c r="CF108" s="63"/>
      <c r="CG108" s="63"/>
      <c r="CH108" s="63"/>
      <c r="CI108" s="63"/>
      <c r="CJ108" s="63"/>
      <c r="CK108" s="63"/>
      <c r="CL108" s="63"/>
      <c r="CM108" s="63"/>
      <c r="CN108" s="63"/>
      <c r="CO108" s="61"/>
    </row>
    <row r="109" spans="70:93">
      <c r="BR109" s="61"/>
      <c r="BS109" s="63"/>
      <c r="BT109" s="63"/>
      <c r="BU109" s="63"/>
      <c r="BV109" s="63"/>
      <c r="BW109" s="63"/>
      <c r="BX109" s="63"/>
      <c r="BY109" s="63"/>
      <c r="BZ109" s="63"/>
      <c r="CA109" s="63"/>
      <c r="CB109" s="63"/>
      <c r="CC109" s="63"/>
      <c r="CD109" s="63"/>
      <c r="CE109" s="63"/>
      <c r="CF109" s="63"/>
      <c r="CG109" s="63"/>
      <c r="CH109" s="63"/>
      <c r="CI109" s="63"/>
      <c r="CJ109" s="63"/>
      <c r="CK109" s="63"/>
      <c r="CL109" s="63"/>
      <c r="CM109" s="63"/>
      <c r="CN109" s="63"/>
      <c r="CO109" s="61"/>
    </row>
    <row r="110" spans="70:93">
      <c r="BR110" s="61"/>
      <c r="BS110" s="63"/>
      <c r="BT110" s="63"/>
      <c r="BU110" s="63"/>
      <c r="BV110" s="63"/>
      <c r="BW110" s="63"/>
      <c r="BX110" s="63"/>
      <c r="BY110" s="63"/>
      <c r="BZ110" s="63"/>
      <c r="CA110" s="63"/>
      <c r="CB110" s="63"/>
      <c r="CC110" s="63"/>
      <c r="CD110" s="63"/>
      <c r="CE110" s="63"/>
      <c r="CF110" s="63"/>
      <c r="CG110" s="63"/>
      <c r="CH110" s="63"/>
      <c r="CI110" s="63"/>
      <c r="CJ110" s="63"/>
      <c r="CK110" s="63"/>
      <c r="CL110" s="63"/>
      <c r="CM110" s="63"/>
      <c r="CN110" s="63"/>
      <c r="CO110" s="61"/>
    </row>
    <row r="111" spans="70:93">
      <c r="BR111" s="61"/>
      <c r="BS111" s="63"/>
      <c r="BT111" s="63"/>
      <c r="BU111" s="63"/>
      <c r="BV111" s="63"/>
      <c r="BW111" s="63"/>
      <c r="BX111" s="63"/>
      <c r="BY111" s="63"/>
      <c r="BZ111" s="63"/>
      <c r="CA111" s="63"/>
      <c r="CB111" s="63"/>
      <c r="CC111" s="63"/>
      <c r="CD111" s="63"/>
      <c r="CE111" s="63"/>
      <c r="CF111" s="63"/>
      <c r="CG111" s="63"/>
      <c r="CH111" s="63"/>
      <c r="CI111" s="63"/>
      <c r="CJ111" s="63"/>
      <c r="CK111" s="63"/>
      <c r="CL111" s="63"/>
      <c r="CM111" s="63"/>
      <c r="CN111" s="63"/>
      <c r="CO111" s="61"/>
    </row>
    <row r="112" spans="70:93">
      <c r="BR112" s="61"/>
      <c r="BS112" s="63"/>
      <c r="BT112" s="63"/>
      <c r="BU112" s="63"/>
      <c r="BV112" s="63"/>
      <c r="BW112" s="63"/>
      <c r="BX112" s="63"/>
      <c r="BY112" s="63"/>
      <c r="BZ112" s="63"/>
      <c r="CA112" s="63"/>
      <c r="CB112" s="63"/>
      <c r="CC112" s="63"/>
      <c r="CD112" s="63"/>
      <c r="CE112" s="63"/>
      <c r="CF112" s="63"/>
      <c r="CG112" s="63"/>
      <c r="CH112" s="63"/>
      <c r="CI112" s="63"/>
      <c r="CJ112" s="63"/>
      <c r="CK112" s="63"/>
      <c r="CL112" s="63"/>
      <c r="CM112" s="63"/>
      <c r="CN112" s="63"/>
      <c r="CO112" s="61"/>
    </row>
    <row r="113" spans="70:93">
      <c r="BR113" s="61"/>
      <c r="BS113" s="63"/>
      <c r="BT113" s="63"/>
      <c r="BU113" s="63"/>
      <c r="BV113" s="63"/>
      <c r="BW113" s="63"/>
      <c r="BX113" s="63"/>
      <c r="BY113" s="63"/>
      <c r="BZ113" s="63"/>
      <c r="CA113" s="63"/>
      <c r="CB113" s="63"/>
      <c r="CC113" s="63"/>
      <c r="CD113" s="63"/>
      <c r="CE113" s="63"/>
      <c r="CF113" s="63"/>
      <c r="CG113" s="63"/>
      <c r="CH113" s="63"/>
      <c r="CI113" s="63"/>
      <c r="CJ113" s="63"/>
      <c r="CK113" s="63"/>
      <c r="CL113" s="63"/>
      <c r="CM113" s="63"/>
      <c r="CN113" s="63"/>
      <c r="CO113" s="61"/>
    </row>
    <row r="114" spans="70:93">
      <c r="BR114" s="61"/>
      <c r="BS114" s="63"/>
      <c r="BT114" s="63"/>
      <c r="BU114" s="63"/>
      <c r="BV114" s="63"/>
      <c r="BW114" s="63"/>
      <c r="BX114" s="63"/>
      <c r="BY114" s="63"/>
      <c r="BZ114" s="63"/>
      <c r="CA114" s="63"/>
      <c r="CB114" s="63"/>
      <c r="CC114" s="63"/>
      <c r="CD114" s="63"/>
      <c r="CE114" s="63"/>
      <c r="CF114" s="63"/>
      <c r="CG114" s="63"/>
      <c r="CH114" s="63"/>
      <c r="CI114" s="63"/>
      <c r="CJ114" s="63"/>
      <c r="CK114" s="63"/>
      <c r="CL114" s="63"/>
      <c r="CM114" s="63"/>
      <c r="CN114" s="63"/>
      <c r="CO114" s="61"/>
    </row>
    <row r="115" spans="70:93">
      <c r="BR115" s="61"/>
      <c r="BS115" s="63"/>
      <c r="BT115" s="63"/>
      <c r="BU115" s="63"/>
      <c r="BV115" s="63"/>
      <c r="BW115" s="63"/>
      <c r="BX115" s="63"/>
      <c r="BY115" s="63"/>
      <c r="BZ115" s="63"/>
      <c r="CA115" s="63"/>
      <c r="CB115" s="63"/>
      <c r="CC115" s="63"/>
      <c r="CD115" s="63"/>
      <c r="CE115" s="63"/>
      <c r="CF115" s="63"/>
      <c r="CG115" s="63"/>
      <c r="CH115" s="63"/>
      <c r="CI115" s="63"/>
      <c r="CJ115" s="63"/>
      <c r="CK115" s="63"/>
      <c r="CL115" s="63"/>
      <c r="CM115" s="63"/>
      <c r="CN115" s="63"/>
      <c r="CO115" s="61"/>
    </row>
    <row r="116" spans="70:93">
      <c r="BR116" s="61"/>
      <c r="BS116" s="63"/>
      <c r="BT116" s="63"/>
      <c r="BU116" s="63"/>
      <c r="BV116" s="63"/>
      <c r="BW116" s="63"/>
      <c r="BX116" s="63"/>
      <c r="BY116" s="63"/>
      <c r="BZ116" s="63"/>
      <c r="CA116" s="63"/>
      <c r="CB116" s="63"/>
      <c r="CC116" s="63"/>
      <c r="CD116" s="63"/>
      <c r="CE116" s="63"/>
      <c r="CF116" s="63"/>
      <c r="CG116" s="63"/>
      <c r="CH116" s="63"/>
      <c r="CI116" s="63"/>
      <c r="CJ116" s="63"/>
      <c r="CK116" s="63"/>
      <c r="CL116" s="63"/>
      <c r="CM116" s="63"/>
      <c r="CN116" s="63"/>
      <c r="CO116" s="61"/>
    </row>
    <row r="117" spans="70:93">
      <c r="BR117" s="61"/>
      <c r="BS117" s="63"/>
      <c r="BT117" s="63"/>
      <c r="BU117" s="63"/>
      <c r="BV117" s="63"/>
      <c r="BW117" s="63"/>
      <c r="BX117" s="63"/>
      <c r="BY117" s="63"/>
      <c r="BZ117" s="63"/>
      <c r="CA117" s="63"/>
      <c r="CB117" s="63"/>
      <c r="CC117" s="63"/>
      <c r="CD117" s="63"/>
      <c r="CE117" s="63"/>
      <c r="CF117" s="63"/>
      <c r="CG117" s="63"/>
      <c r="CH117" s="63"/>
      <c r="CI117" s="63"/>
      <c r="CJ117" s="63"/>
      <c r="CK117" s="63"/>
      <c r="CL117" s="63"/>
      <c r="CM117" s="63"/>
      <c r="CN117" s="63"/>
      <c r="CO117" s="61"/>
    </row>
    <row r="118" spans="70:93">
      <c r="BR118" s="61"/>
      <c r="BS118" s="63"/>
      <c r="BT118" s="63"/>
      <c r="BU118" s="63"/>
      <c r="BV118" s="63"/>
      <c r="BW118" s="63"/>
      <c r="BX118" s="63"/>
      <c r="BY118" s="63"/>
      <c r="BZ118" s="63"/>
      <c r="CA118" s="63"/>
      <c r="CB118" s="63"/>
      <c r="CC118" s="63"/>
      <c r="CD118" s="63"/>
      <c r="CE118" s="63"/>
      <c r="CF118" s="63"/>
      <c r="CG118" s="63"/>
      <c r="CH118" s="63"/>
      <c r="CI118" s="63"/>
      <c r="CJ118" s="63"/>
      <c r="CK118" s="63"/>
      <c r="CL118" s="63"/>
      <c r="CM118" s="63"/>
      <c r="CN118" s="63"/>
      <c r="CO118" s="61"/>
    </row>
    <row r="119" spans="70:93">
      <c r="BR119" s="61"/>
      <c r="BS119" s="63"/>
      <c r="BT119" s="63"/>
      <c r="BU119" s="63"/>
      <c r="BV119" s="63"/>
      <c r="BW119" s="63"/>
      <c r="BX119" s="63"/>
      <c r="BY119" s="63"/>
      <c r="BZ119" s="63"/>
      <c r="CA119" s="63"/>
      <c r="CB119" s="63"/>
      <c r="CC119" s="63"/>
      <c r="CD119" s="63"/>
      <c r="CE119" s="63"/>
      <c r="CF119" s="63"/>
      <c r="CG119" s="63"/>
      <c r="CH119" s="63"/>
      <c r="CI119" s="63"/>
      <c r="CJ119" s="63"/>
      <c r="CK119" s="63"/>
      <c r="CL119" s="63"/>
      <c r="CM119" s="63"/>
      <c r="CN119" s="63"/>
      <c r="CO119" s="61"/>
    </row>
    <row r="120" spans="70:93">
      <c r="BR120" s="61"/>
      <c r="BS120" s="63"/>
      <c r="BT120" s="63"/>
      <c r="BU120" s="63"/>
      <c r="BV120" s="63"/>
      <c r="BW120" s="63"/>
      <c r="BX120" s="63"/>
      <c r="BY120" s="63"/>
      <c r="BZ120" s="63"/>
      <c r="CA120" s="63"/>
      <c r="CB120" s="63"/>
      <c r="CC120" s="63"/>
      <c r="CD120" s="63"/>
      <c r="CE120" s="63"/>
      <c r="CF120" s="63"/>
      <c r="CG120" s="63"/>
      <c r="CH120" s="63"/>
      <c r="CI120" s="63"/>
      <c r="CJ120" s="63"/>
      <c r="CK120" s="63"/>
      <c r="CL120" s="63"/>
      <c r="CM120" s="63"/>
      <c r="CN120" s="63"/>
      <c r="CO120" s="61"/>
    </row>
    <row r="121" spans="70:93">
      <c r="BR121" s="61"/>
      <c r="BS121" s="63"/>
      <c r="BT121" s="63"/>
      <c r="BU121" s="63"/>
      <c r="BV121" s="63"/>
      <c r="BW121" s="63"/>
      <c r="BX121" s="63"/>
      <c r="BY121" s="63"/>
      <c r="BZ121" s="63"/>
      <c r="CA121" s="63"/>
      <c r="CB121" s="63"/>
      <c r="CC121" s="63"/>
      <c r="CD121" s="63"/>
      <c r="CE121" s="63"/>
      <c r="CF121" s="63"/>
      <c r="CG121" s="63"/>
      <c r="CH121" s="63"/>
      <c r="CI121" s="63"/>
      <c r="CJ121" s="63"/>
      <c r="CK121" s="63"/>
      <c r="CL121" s="63"/>
      <c r="CM121" s="63"/>
      <c r="CN121" s="63"/>
      <c r="CO121" s="61"/>
    </row>
    <row r="122" spans="70:93">
      <c r="BR122" s="61"/>
      <c r="BS122" s="63"/>
      <c r="BT122" s="63"/>
      <c r="BU122" s="63"/>
      <c r="BV122" s="63"/>
      <c r="BW122" s="63"/>
      <c r="BX122" s="63"/>
      <c r="BY122" s="63"/>
      <c r="BZ122" s="63"/>
      <c r="CA122" s="63"/>
      <c r="CB122" s="63"/>
      <c r="CC122" s="63"/>
      <c r="CD122" s="63"/>
      <c r="CE122" s="63"/>
      <c r="CF122" s="63"/>
      <c r="CG122" s="63"/>
      <c r="CH122" s="63"/>
      <c r="CI122" s="63"/>
      <c r="CJ122" s="63"/>
      <c r="CK122" s="63"/>
      <c r="CL122" s="63"/>
      <c r="CM122" s="63"/>
      <c r="CN122" s="63"/>
      <c r="CO122" s="61"/>
    </row>
    <row r="123" spans="70:93">
      <c r="BR123" s="61"/>
      <c r="BS123" s="63"/>
      <c r="BT123" s="63"/>
      <c r="BU123" s="63"/>
      <c r="BV123" s="63"/>
      <c r="BW123" s="63"/>
      <c r="BX123" s="63"/>
      <c r="BY123" s="63"/>
      <c r="BZ123" s="63"/>
      <c r="CA123" s="63"/>
      <c r="CB123" s="63"/>
      <c r="CC123" s="63"/>
      <c r="CD123" s="63"/>
      <c r="CE123" s="63"/>
      <c r="CF123" s="63"/>
      <c r="CG123" s="63"/>
      <c r="CH123" s="63"/>
      <c r="CI123" s="63"/>
      <c r="CJ123" s="63"/>
      <c r="CK123" s="63"/>
      <c r="CL123" s="63"/>
      <c r="CM123" s="63"/>
      <c r="CN123" s="63"/>
      <c r="CO123" s="61"/>
    </row>
    <row r="124" spans="70:93">
      <c r="BR124" s="61"/>
      <c r="BS124" s="63"/>
      <c r="BT124" s="63"/>
      <c r="BU124" s="63"/>
      <c r="BV124" s="63"/>
      <c r="BW124" s="63"/>
      <c r="BX124" s="63"/>
      <c r="BY124" s="63"/>
      <c r="BZ124" s="63"/>
      <c r="CA124" s="63"/>
      <c r="CB124" s="63"/>
      <c r="CC124" s="63"/>
      <c r="CD124" s="63"/>
      <c r="CE124" s="63"/>
      <c r="CF124" s="63"/>
      <c r="CG124" s="63"/>
      <c r="CH124" s="63"/>
      <c r="CI124" s="63"/>
      <c r="CJ124" s="63"/>
      <c r="CK124" s="63"/>
      <c r="CL124" s="63"/>
      <c r="CM124" s="63"/>
      <c r="CN124" s="63"/>
      <c r="CO124" s="61"/>
    </row>
    <row r="125" spans="70:93">
      <c r="BR125" s="61"/>
      <c r="BS125" s="63"/>
      <c r="BT125" s="63"/>
      <c r="BU125" s="63"/>
      <c r="BV125" s="63"/>
      <c r="BW125" s="63"/>
      <c r="BX125" s="63"/>
      <c r="BY125" s="63"/>
      <c r="BZ125" s="63"/>
      <c r="CA125" s="63"/>
      <c r="CB125" s="63"/>
      <c r="CC125" s="63"/>
      <c r="CD125" s="63"/>
      <c r="CE125" s="63"/>
      <c r="CF125" s="63"/>
      <c r="CG125" s="63"/>
      <c r="CH125" s="63"/>
      <c r="CI125" s="63"/>
      <c r="CJ125" s="63"/>
      <c r="CK125" s="63"/>
      <c r="CL125" s="63"/>
      <c r="CM125" s="63"/>
      <c r="CN125" s="63"/>
      <c r="CO125" s="61"/>
    </row>
    <row r="126" spans="70:93">
      <c r="BR126" s="61"/>
      <c r="BS126" s="63"/>
      <c r="BT126" s="63"/>
      <c r="BU126" s="63"/>
      <c r="BV126" s="63"/>
      <c r="BW126" s="63"/>
      <c r="BX126" s="63"/>
      <c r="BY126" s="63"/>
      <c r="BZ126" s="63"/>
      <c r="CA126" s="63"/>
      <c r="CB126" s="63"/>
      <c r="CC126" s="63"/>
      <c r="CD126" s="63"/>
      <c r="CE126" s="63"/>
      <c r="CF126" s="63"/>
      <c r="CG126" s="63"/>
      <c r="CH126" s="63"/>
      <c r="CI126" s="63"/>
      <c r="CJ126" s="63"/>
      <c r="CK126" s="63"/>
      <c r="CL126" s="63"/>
      <c r="CM126" s="63"/>
      <c r="CN126" s="63"/>
      <c r="CO126" s="61"/>
    </row>
    <row r="127" spans="70:93">
      <c r="BR127" s="61"/>
      <c r="BS127" s="63"/>
      <c r="BT127" s="63"/>
      <c r="BU127" s="63"/>
      <c r="BV127" s="63"/>
      <c r="BW127" s="63"/>
      <c r="BX127" s="63"/>
      <c r="BY127" s="63"/>
      <c r="BZ127" s="63"/>
      <c r="CA127" s="63"/>
      <c r="CB127" s="63"/>
      <c r="CC127" s="63"/>
      <c r="CD127" s="63"/>
      <c r="CE127" s="63"/>
      <c r="CF127" s="63"/>
      <c r="CG127" s="63"/>
      <c r="CH127" s="63"/>
      <c r="CI127" s="63"/>
      <c r="CJ127" s="63"/>
      <c r="CK127" s="63"/>
      <c r="CL127" s="63"/>
      <c r="CM127" s="63"/>
      <c r="CN127" s="63"/>
      <c r="CO127" s="61"/>
    </row>
    <row r="128" spans="70:93">
      <c r="BR128" s="61"/>
      <c r="BS128" s="63"/>
      <c r="BT128" s="63"/>
      <c r="BU128" s="63"/>
      <c r="BV128" s="63"/>
      <c r="BW128" s="63"/>
      <c r="BX128" s="63"/>
      <c r="BY128" s="63"/>
      <c r="BZ128" s="63"/>
      <c r="CA128" s="63"/>
      <c r="CB128" s="63"/>
      <c r="CC128" s="63"/>
      <c r="CD128" s="63"/>
      <c r="CE128" s="63"/>
      <c r="CF128" s="63"/>
      <c r="CG128" s="63"/>
      <c r="CH128" s="63"/>
      <c r="CI128" s="63"/>
      <c r="CJ128" s="63"/>
      <c r="CK128" s="63"/>
      <c r="CL128" s="63"/>
      <c r="CM128" s="63"/>
      <c r="CN128" s="63"/>
      <c r="CO128" s="61"/>
    </row>
    <row r="129" spans="70:93">
      <c r="BR129" s="61"/>
      <c r="BS129" s="63"/>
      <c r="BT129" s="63"/>
      <c r="BU129" s="63"/>
      <c r="BV129" s="63"/>
      <c r="BW129" s="63"/>
      <c r="BX129" s="63"/>
      <c r="BY129" s="63"/>
      <c r="BZ129" s="63"/>
      <c r="CA129" s="63"/>
      <c r="CB129" s="63"/>
      <c r="CC129" s="63"/>
      <c r="CD129" s="63"/>
      <c r="CE129" s="63"/>
      <c r="CF129" s="63"/>
      <c r="CG129" s="63"/>
      <c r="CH129" s="63"/>
      <c r="CI129" s="63"/>
      <c r="CJ129" s="63"/>
      <c r="CK129" s="63"/>
      <c r="CL129" s="63"/>
      <c r="CM129" s="63"/>
      <c r="CN129" s="63"/>
      <c r="CO129" s="61"/>
    </row>
    <row r="130" spans="70:93">
      <c r="BR130" s="61"/>
      <c r="BS130" s="63"/>
      <c r="BT130" s="63"/>
      <c r="BU130" s="63"/>
      <c r="BV130" s="63"/>
      <c r="BW130" s="63"/>
      <c r="BX130" s="63"/>
      <c r="BY130" s="63"/>
      <c r="BZ130" s="63"/>
      <c r="CA130" s="63"/>
      <c r="CB130" s="63"/>
      <c r="CC130" s="63"/>
      <c r="CD130" s="63"/>
      <c r="CE130" s="63"/>
      <c r="CF130" s="63"/>
      <c r="CG130" s="63"/>
      <c r="CH130" s="63"/>
      <c r="CI130" s="63"/>
      <c r="CJ130" s="63"/>
      <c r="CK130" s="63"/>
      <c r="CL130" s="63"/>
      <c r="CM130" s="63"/>
      <c r="CN130" s="63"/>
      <c r="CO130" s="61"/>
    </row>
    <row r="131" spans="70:93">
      <c r="BR131" s="61"/>
      <c r="BS131" s="63"/>
      <c r="BT131" s="63"/>
      <c r="BU131" s="63"/>
      <c r="BV131" s="63"/>
      <c r="BW131" s="63"/>
      <c r="BX131" s="63"/>
      <c r="BY131" s="63"/>
      <c r="BZ131" s="63"/>
      <c r="CA131" s="63"/>
      <c r="CB131" s="63"/>
      <c r="CC131" s="63"/>
      <c r="CD131" s="63"/>
      <c r="CE131" s="63"/>
      <c r="CF131" s="63"/>
      <c r="CG131" s="63"/>
      <c r="CH131" s="63"/>
      <c r="CI131" s="63"/>
      <c r="CJ131" s="63"/>
      <c r="CK131" s="63"/>
      <c r="CL131" s="63"/>
      <c r="CM131" s="63"/>
      <c r="CN131" s="63"/>
      <c r="CO131" s="61"/>
    </row>
    <row r="132" spans="70:93">
      <c r="BR132" s="61"/>
      <c r="BS132" s="63"/>
      <c r="BT132" s="63"/>
      <c r="BU132" s="63"/>
      <c r="BV132" s="63"/>
      <c r="BW132" s="63"/>
      <c r="BX132" s="63"/>
      <c r="BY132" s="63"/>
      <c r="BZ132" s="63"/>
      <c r="CA132" s="63"/>
      <c r="CB132" s="63"/>
      <c r="CC132" s="63"/>
      <c r="CD132" s="63"/>
      <c r="CE132" s="63"/>
      <c r="CF132" s="63"/>
      <c r="CG132" s="63"/>
      <c r="CH132" s="63"/>
      <c r="CI132" s="63"/>
      <c r="CJ132" s="63"/>
      <c r="CK132" s="63"/>
      <c r="CL132" s="63"/>
      <c r="CM132" s="63"/>
      <c r="CN132" s="63"/>
      <c r="CO132" s="61"/>
    </row>
    <row r="133" spans="70:93">
      <c r="BR133" s="61"/>
      <c r="BS133" s="63"/>
      <c r="BT133" s="63"/>
      <c r="BU133" s="63"/>
      <c r="BV133" s="63"/>
      <c r="BW133" s="63"/>
      <c r="BX133" s="63"/>
      <c r="BY133" s="63"/>
      <c r="BZ133" s="63"/>
      <c r="CA133" s="63"/>
      <c r="CB133" s="63"/>
      <c r="CC133" s="63"/>
      <c r="CD133" s="63"/>
      <c r="CE133" s="63"/>
      <c r="CF133" s="63"/>
      <c r="CG133" s="63"/>
      <c r="CH133" s="63"/>
      <c r="CI133" s="63"/>
      <c r="CJ133" s="63"/>
      <c r="CK133" s="63"/>
      <c r="CL133" s="63"/>
      <c r="CM133" s="63"/>
      <c r="CN133" s="63"/>
      <c r="CO133" s="61"/>
    </row>
    <row r="134" spans="70:93">
      <c r="BR134" s="61"/>
      <c r="BS134" s="63"/>
      <c r="BT134" s="63"/>
      <c r="BU134" s="63"/>
      <c r="BV134" s="63"/>
      <c r="BW134" s="63"/>
      <c r="BX134" s="63"/>
      <c r="BY134" s="63"/>
      <c r="BZ134" s="63"/>
      <c r="CA134" s="63"/>
      <c r="CB134" s="63"/>
      <c r="CC134" s="63"/>
      <c r="CD134" s="63"/>
      <c r="CE134" s="63"/>
      <c r="CF134" s="63"/>
      <c r="CG134" s="63"/>
      <c r="CH134" s="63"/>
      <c r="CI134" s="63"/>
      <c r="CJ134" s="63"/>
      <c r="CK134" s="63"/>
      <c r="CL134" s="63"/>
      <c r="CM134" s="63"/>
      <c r="CN134" s="63"/>
      <c r="CO134" s="61"/>
    </row>
    <row r="135" spans="70:93">
      <c r="BR135" s="61"/>
      <c r="BS135" s="63"/>
      <c r="BT135" s="63"/>
      <c r="BU135" s="63"/>
      <c r="BV135" s="63"/>
      <c r="BW135" s="63"/>
      <c r="BX135" s="63"/>
      <c r="BY135" s="63"/>
      <c r="BZ135" s="63"/>
      <c r="CA135" s="63"/>
      <c r="CB135" s="63"/>
      <c r="CC135" s="63"/>
      <c r="CD135" s="63"/>
      <c r="CE135" s="63"/>
      <c r="CF135" s="63"/>
      <c r="CG135" s="63"/>
      <c r="CH135" s="63"/>
      <c r="CI135" s="63"/>
      <c r="CJ135" s="63"/>
      <c r="CK135" s="63"/>
      <c r="CL135" s="63"/>
      <c r="CM135" s="63"/>
      <c r="CN135" s="63"/>
      <c r="CO135" s="61"/>
    </row>
    <row r="136" spans="70:93">
      <c r="BR136" s="61"/>
      <c r="BS136" s="63"/>
      <c r="BT136" s="63"/>
      <c r="BU136" s="63"/>
      <c r="BV136" s="63"/>
      <c r="BW136" s="63"/>
      <c r="BX136" s="63"/>
      <c r="BY136" s="63"/>
      <c r="BZ136" s="63"/>
      <c r="CA136" s="63"/>
      <c r="CB136" s="63"/>
      <c r="CC136" s="63"/>
      <c r="CD136" s="63"/>
      <c r="CE136" s="63"/>
      <c r="CF136" s="63"/>
      <c r="CG136" s="63"/>
      <c r="CH136" s="63"/>
      <c r="CI136" s="63"/>
      <c r="CJ136" s="63"/>
      <c r="CK136" s="63"/>
      <c r="CL136" s="63"/>
      <c r="CM136" s="63"/>
      <c r="CN136" s="63"/>
      <c r="CO136" s="61"/>
    </row>
    <row r="137" spans="70:93">
      <c r="BR137" s="61"/>
      <c r="BS137" s="63"/>
      <c r="BT137" s="63"/>
      <c r="BU137" s="63"/>
      <c r="BV137" s="63"/>
      <c r="BW137" s="63"/>
      <c r="BX137" s="63"/>
      <c r="BY137" s="63"/>
      <c r="BZ137" s="63"/>
      <c r="CA137" s="63"/>
      <c r="CB137" s="63"/>
      <c r="CC137" s="63"/>
      <c r="CD137" s="63"/>
      <c r="CE137" s="63"/>
      <c r="CF137" s="63"/>
      <c r="CG137" s="63"/>
      <c r="CH137" s="63"/>
      <c r="CI137" s="63"/>
      <c r="CJ137" s="63"/>
      <c r="CK137" s="63"/>
      <c r="CL137" s="63"/>
      <c r="CM137" s="63"/>
      <c r="CN137" s="63"/>
      <c r="CO137" s="61"/>
    </row>
    <row r="138" spans="70:93">
      <c r="BR138" s="61"/>
      <c r="BS138" s="63"/>
      <c r="BT138" s="63"/>
      <c r="BU138" s="63"/>
      <c r="BV138" s="63"/>
      <c r="BW138" s="63"/>
      <c r="BX138" s="63"/>
      <c r="BY138" s="63"/>
      <c r="BZ138" s="63"/>
      <c r="CA138" s="63"/>
      <c r="CB138" s="63"/>
      <c r="CC138" s="63"/>
      <c r="CD138" s="63"/>
      <c r="CE138" s="63"/>
      <c r="CF138" s="63"/>
      <c r="CG138" s="63"/>
      <c r="CH138" s="63"/>
      <c r="CI138" s="63"/>
      <c r="CJ138" s="63"/>
      <c r="CK138" s="63"/>
      <c r="CL138" s="63"/>
      <c r="CM138" s="63"/>
      <c r="CN138" s="63"/>
      <c r="CO138" s="61"/>
    </row>
    <row r="139" spans="70:93">
      <c r="BR139" s="61"/>
      <c r="BS139" s="63"/>
      <c r="BT139" s="63"/>
      <c r="BU139" s="63"/>
      <c r="BV139" s="63"/>
      <c r="BW139" s="63"/>
      <c r="BX139" s="63"/>
      <c r="BY139" s="63"/>
      <c r="BZ139" s="63"/>
      <c r="CA139" s="63"/>
      <c r="CB139" s="63"/>
      <c r="CC139" s="63"/>
      <c r="CD139" s="63"/>
      <c r="CE139" s="63"/>
      <c r="CF139" s="63"/>
      <c r="CG139" s="63"/>
      <c r="CH139" s="63"/>
      <c r="CI139" s="63"/>
      <c r="CJ139" s="63"/>
      <c r="CK139" s="63"/>
      <c r="CL139" s="63"/>
      <c r="CM139" s="63"/>
      <c r="CN139" s="63"/>
      <c r="CO139" s="61"/>
    </row>
    <row r="140" spans="70:93">
      <c r="BR140" s="61"/>
      <c r="BS140" s="63"/>
      <c r="BT140" s="63"/>
      <c r="BU140" s="63"/>
      <c r="BV140" s="63"/>
      <c r="BW140" s="63"/>
      <c r="BX140" s="63"/>
      <c r="BY140" s="63"/>
      <c r="BZ140" s="63"/>
      <c r="CA140" s="63"/>
      <c r="CB140" s="63"/>
      <c r="CC140" s="63"/>
      <c r="CD140" s="63"/>
      <c r="CE140" s="63"/>
      <c r="CF140" s="63"/>
      <c r="CG140" s="63"/>
      <c r="CH140" s="63"/>
      <c r="CI140" s="63"/>
      <c r="CJ140" s="63"/>
      <c r="CK140" s="63"/>
      <c r="CL140" s="63"/>
      <c r="CM140" s="63"/>
      <c r="CN140" s="63"/>
      <c r="CO140" s="61"/>
    </row>
    <row r="141" spans="70:93">
      <c r="BR141" s="61"/>
      <c r="BS141" s="63"/>
      <c r="BT141" s="63"/>
      <c r="BU141" s="63"/>
      <c r="BV141" s="63"/>
      <c r="BW141" s="63"/>
      <c r="BX141" s="63"/>
      <c r="BY141" s="63"/>
      <c r="BZ141" s="63"/>
      <c r="CA141" s="63"/>
      <c r="CB141" s="63"/>
      <c r="CC141" s="63"/>
      <c r="CD141" s="63"/>
      <c r="CE141" s="63"/>
      <c r="CF141" s="63"/>
      <c r="CG141" s="63"/>
      <c r="CH141" s="63"/>
      <c r="CI141" s="63"/>
      <c r="CJ141" s="63"/>
      <c r="CK141" s="63"/>
      <c r="CL141" s="63"/>
      <c r="CM141" s="63"/>
      <c r="CN141" s="63"/>
      <c r="CO141" s="61"/>
    </row>
    <row r="142" spans="70:93">
      <c r="BR142" s="61"/>
      <c r="BS142" s="63"/>
      <c r="BT142" s="63"/>
      <c r="BU142" s="63"/>
      <c r="BV142" s="63"/>
      <c r="BW142" s="63"/>
      <c r="BX142" s="63"/>
      <c r="BY142" s="63"/>
      <c r="BZ142" s="63"/>
      <c r="CA142" s="63"/>
      <c r="CB142" s="63"/>
      <c r="CC142" s="63"/>
      <c r="CD142" s="63"/>
      <c r="CE142" s="63"/>
      <c r="CF142" s="63"/>
      <c r="CG142" s="63"/>
      <c r="CH142" s="63"/>
      <c r="CI142" s="63"/>
      <c r="CJ142" s="63"/>
      <c r="CK142" s="63"/>
      <c r="CL142" s="63"/>
      <c r="CM142" s="63"/>
      <c r="CN142" s="63"/>
      <c r="CO142" s="61"/>
    </row>
    <row r="143" spans="70:93">
      <c r="BR143" s="61"/>
      <c r="BS143" s="63"/>
      <c r="BT143" s="63"/>
      <c r="BU143" s="63"/>
      <c r="BV143" s="63"/>
      <c r="BW143" s="63"/>
      <c r="BX143" s="63"/>
      <c r="BY143" s="63"/>
      <c r="BZ143" s="63"/>
      <c r="CA143" s="63"/>
      <c r="CB143" s="63"/>
      <c r="CC143" s="63"/>
      <c r="CD143" s="63"/>
      <c r="CE143" s="63"/>
      <c r="CF143" s="63"/>
      <c r="CG143" s="63"/>
      <c r="CH143" s="63"/>
      <c r="CI143" s="63"/>
      <c r="CJ143" s="63"/>
      <c r="CK143" s="63"/>
      <c r="CL143" s="63"/>
      <c r="CM143" s="63"/>
      <c r="CN143" s="63"/>
      <c r="CO143" s="61"/>
    </row>
    <row r="144" spans="70:93">
      <c r="BR144" s="61"/>
      <c r="BS144" s="63"/>
      <c r="BT144" s="63"/>
      <c r="BU144" s="63"/>
      <c r="BV144" s="63"/>
      <c r="BW144" s="63"/>
      <c r="BX144" s="63"/>
      <c r="BY144" s="63"/>
      <c r="BZ144" s="63"/>
      <c r="CA144" s="63"/>
      <c r="CB144" s="63"/>
      <c r="CC144" s="63"/>
      <c r="CD144" s="63"/>
      <c r="CE144" s="63"/>
      <c r="CF144" s="63"/>
      <c r="CG144" s="63"/>
      <c r="CH144" s="63"/>
      <c r="CI144" s="63"/>
      <c r="CJ144" s="63"/>
      <c r="CK144" s="63"/>
      <c r="CL144" s="63"/>
      <c r="CM144" s="63"/>
      <c r="CN144" s="63"/>
      <c r="CO144" s="61"/>
    </row>
    <row r="145" spans="70:93">
      <c r="BR145" s="61"/>
      <c r="BS145" s="63"/>
      <c r="BT145" s="63"/>
      <c r="BU145" s="63"/>
      <c r="BV145" s="63"/>
      <c r="BW145" s="63"/>
      <c r="BX145" s="63"/>
      <c r="BY145" s="63"/>
      <c r="BZ145" s="63"/>
      <c r="CA145" s="63"/>
      <c r="CB145" s="63"/>
      <c r="CC145" s="63"/>
      <c r="CD145" s="63"/>
      <c r="CE145" s="63"/>
      <c r="CF145" s="63"/>
      <c r="CG145" s="63"/>
      <c r="CH145" s="63"/>
      <c r="CI145" s="63"/>
      <c r="CJ145" s="63"/>
      <c r="CK145" s="63"/>
      <c r="CL145" s="63"/>
      <c r="CM145" s="63"/>
      <c r="CN145" s="63"/>
      <c r="CO145" s="61"/>
    </row>
    <row r="146" spans="70:93">
      <c r="BR146" s="61"/>
      <c r="BS146" s="63"/>
      <c r="BT146" s="63"/>
      <c r="BU146" s="63"/>
      <c r="BV146" s="63"/>
      <c r="BW146" s="63"/>
      <c r="BX146" s="63"/>
      <c r="BY146" s="63"/>
      <c r="BZ146" s="63"/>
      <c r="CA146" s="63"/>
      <c r="CB146" s="63"/>
      <c r="CC146" s="63"/>
      <c r="CD146" s="63"/>
      <c r="CE146" s="63"/>
      <c r="CF146" s="63"/>
      <c r="CG146" s="63"/>
      <c r="CH146" s="63"/>
      <c r="CI146" s="63"/>
      <c r="CJ146" s="63"/>
      <c r="CK146" s="63"/>
      <c r="CL146" s="63"/>
      <c r="CM146" s="63"/>
      <c r="CN146" s="63"/>
      <c r="CO146" s="61"/>
    </row>
    <row r="147" spans="70:93">
      <c r="BR147" s="61"/>
      <c r="BS147" s="63"/>
      <c r="BT147" s="63"/>
      <c r="BU147" s="63"/>
      <c r="BV147" s="63"/>
      <c r="BW147" s="63"/>
      <c r="BX147" s="63"/>
      <c r="BY147" s="63"/>
      <c r="BZ147" s="63"/>
      <c r="CA147" s="63"/>
      <c r="CB147" s="63"/>
      <c r="CC147" s="63"/>
      <c r="CD147" s="63"/>
      <c r="CE147" s="63"/>
      <c r="CF147" s="63"/>
      <c r="CG147" s="63"/>
      <c r="CH147" s="63"/>
      <c r="CI147" s="63"/>
      <c r="CJ147" s="63"/>
      <c r="CK147" s="63"/>
      <c r="CL147" s="63"/>
      <c r="CM147" s="63"/>
      <c r="CN147" s="63"/>
      <c r="CO147" s="61"/>
    </row>
    <row r="148" spans="70:93">
      <c r="BR148" s="61"/>
      <c r="BS148" s="63"/>
      <c r="BT148" s="63"/>
      <c r="BU148" s="63"/>
      <c r="BV148" s="63"/>
      <c r="BW148" s="63"/>
      <c r="BX148" s="63"/>
      <c r="BY148" s="63"/>
      <c r="BZ148" s="63"/>
      <c r="CA148" s="63"/>
      <c r="CB148" s="63"/>
      <c r="CC148" s="63"/>
      <c r="CD148" s="63"/>
      <c r="CE148" s="63"/>
      <c r="CF148" s="63"/>
      <c r="CG148" s="63"/>
      <c r="CH148" s="63"/>
      <c r="CI148" s="63"/>
      <c r="CJ148" s="63"/>
      <c r="CK148" s="63"/>
      <c r="CL148" s="63"/>
      <c r="CM148" s="63"/>
      <c r="CN148" s="63"/>
      <c r="CO148" s="61"/>
    </row>
    <row r="149" spans="70:93">
      <c r="BR149" s="61"/>
      <c r="BS149" s="63"/>
      <c r="BT149" s="63"/>
      <c r="BU149" s="63"/>
      <c r="BV149" s="63"/>
      <c r="BW149" s="63"/>
      <c r="BX149" s="63"/>
      <c r="BY149" s="63"/>
      <c r="BZ149" s="63"/>
      <c r="CA149" s="63"/>
      <c r="CB149" s="63"/>
      <c r="CC149" s="63"/>
      <c r="CD149" s="63"/>
      <c r="CE149" s="63"/>
      <c r="CF149" s="63"/>
      <c r="CG149" s="63"/>
      <c r="CH149" s="63"/>
      <c r="CI149" s="63"/>
      <c r="CJ149" s="63"/>
      <c r="CK149" s="63"/>
      <c r="CL149" s="63"/>
      <c r="CM149" s="63"/>
      <c r="CN149" s="63"/>
      <c r="CO149" s="61"/>
    </row>
    <row r="150" spans="70:93">
      <c r="BR150" s="61"/>
      <c r="BS150" s="63"/>
      <c r="BT150" s="63"/>
      <c r="BU150" s="63"/>
      <c r="BV150" s="63"/>
      <c r="BW150" s="63"/>
      <c r="BX150" s="63"/>
      <c r="BY150" s="63"/>
      <c r="BZ150" s="63"/>
      <c r="CA150" s="63"/>
      <c r="CB150" s="63"/>
      <c r="CC150" s="63"/>
      <c r="CD150" s="63"/>
      <c r="CE150" s="63"/>
      <c r="CF150" s="63"/>
      <c r="CG150" s="63"/>
      <c r="CH150" s="63"/>
      <c r="CI150" s="63"/>
      <c r="CJ150" s="63"/>
      <c r="CK150" s="63"/>
      <c r="CL150" s="63"/>
      <c r="CM150" s="63"/>
      <c r="CN150" s="63"/>
      <c r="CO150" s="61"/>
    </row>
  </sheetData>
  <hyperlinks>
    <hyperlink ref="A1" location="'Table of contents'!A1" display="Table of contents" xr:uid="{0305A982-0C02-47FA-A008-779D1DFBA7DB}"/>
  </hyperlinks>
  <pageMargins left="0.7" right="0.7" top="0.75" bottom="0.75" header="0.3" footer="0.3"/>
  <pageSetup orientation="portrait" horizontalDpi="4294967294"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A84F6-1C66-4E91-A0D7-E5371309E053}">
  <dimension ref="A1:DK151"/>
  <sheetViews>
    <sheetView zoomScale="70" zoomScaleNormal="70" workbookViewId="0">
      <pane ySplit="5" topLeftCell="A61" activePane="bottomLeft" state="frozen"/>
      <selection pane="bottomLeft" activeCell="K81" sqref="K81"/>
    </sheetView>
  </sheetViews>
  <sheetFormatPr defaultColWidth="9.42578125" defaultRowHeight="15"/>
  <cols>
    <col min="1" max="1" width="11.42578125" style="2" customWidth="1"/>
    <col min="2" max="2" width="9.42578125" bestFit="1" customWidth="1"/>
    <col min="3" max="3" width="10.42578125" bestFit="1" customWidth="1"/>
    <col min="4" max="4" width="9.5703125" bestFit="1" customWidth="1"/>
    <col min="5" max="5" width="12.42578125" bestFit="1" customWidth="1"/>
    <col min="6" max="7" width="9.42578125" bestFit="1" customWidth="1"/>
    <col min="8" max="8" width="10.42578125" bestFit="1" customWidth="1"/>
    <col min="9" max="9" width="9.42578125" bestFit="1" customWidth="1"/>
    <col min="10" max="10" width="11.42578125" bestFit="1" customWidth="1"/>
    <col min="11" max="11" width="9.5703125" bestFit="1" customWidth="1"/>
    <col min="12" max="12" width="10.42578125" bestFit="1" customWidth="1"/>
    <col min="13" max="13" width="11.42578125" bestFit="1" customWidth="1"/>
    <col min="14" max="14" width="10.42578125" bestFit="1" customWidth="1"/>
    <col min="15" max="15" width="9.42578125" bestFit="1" customWidth="1"/>
    <col min="16" max="18" width="10.42578125" bestFit="1" customWidth="1"/>
    <col min="19" max="19" width="9.5703125" bestFit="1" customWidth="1"/>
    <col min="20" max="20" width="9.42578125" bestFit="1" customWidth="1"/>
    <col min="21" max="22" width="10.42578125" bestFit="1" customWidth="1"/>
    <col min="23" max="23" width="10.42578125" customWidth="1"/>
    <col min="24" max="24" width="9.42578125" style="3"/>
    <col min="47" max="47" width="9.42578125" style="3"/>
    <col min="70" max="70" width="12.42578125" style="3" customWidth="1"/>
    <col min="72" max="73" width="13.42578125" customWidth="1"/>
    <col min="74" max="74" width="11.42578125" customWidth="1"/>
    <col min="93" max="93" width="10.5703125" style="3" customWidth="1"/>
    <col min="94" max="94" width="10" style="26" bestFit="1" customWidth="1"/>
    <col min="95" max="95" width="10.5703125" style="26" bestFit="1" customWidth="1"/>
    <col min="96" max="96" width="11.42578125" style="26" bestFit="1" customWidth="1"/>
    <col min="97" max="97" width="10.42578125" style="26" customWidth="1"/>
    <col min="98" max="99" width="10.42578125" style="26" bestFit="1" customWidth="1"/>
    <col min="100" max="100" width="11" style="26" bestFit="1" customWidth="1"/>
    <col min="101" max="101" width="10.42578125" style="26" bestFit="1" customWidth="1"/>
    <col min="102" max="102" width="12.42578125" style="26" bestFit="1" customWidth="1"/>
    <col min="103" max="104" width="10.42578125" style="26" bestFit="1" customWidth="1"/>
    <col min="105" max="105" width="11" style="26" bestFit="1" customWidth="1"/>
    <col min="106" max="106" width="10.5703125" style="26" bestFit="1" customWidth="1"/>
    <col min="107" max="107" width="11.42578125" style="26" bestFit="1" customWidth="1"/>
    <col min="108" max="109" width="10.42578125" style="26" bestFit="1" customWidth="1"/>
    <col min="110" max="111" width="11" style="26" bestFit="1" customWidth="1"/>
    <col min="112" max="112" width="10.42578125" style="26" bestFit="1" customWidth="1"/>
    <col min="113" max="114" width="10.5703125" style="26" bestFit="1" customWidth="1"/>
    <col min="115" max="16384" width="9.42578125" style="26"/>
  </cols>
  <sheetData>
    <row r="1" spans="1:115">
      <c r="A1" s="31" t="s">
        <v>23</v>
      </c>
    </row>
    <row r="2" spans="1:115">
      <c r="A2" s="4" t="s">
        <v>218</v>
      </c>
    </row>
    <row r="3" spans="1:115">
      <c r="B3" s="1" t="s">
        <v>219</v>
      </c>
      <c r="Y3" s="1" t="s">
        <v>220</v>
      </c>
      <c r="AV3" s="1" t="s">
        <v>221</v>
      </c>
      <c r="BS3" s="1" t="s">
        <v>222</v>
      </c>
      <c r="CP3" s="1" t="s">
        <v>223</v>
      </c>
    </row>
    <row r="5" spans="1:115">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194</v>
      </c>
      <c r="Q5" s="1" t="s">
        <v>195</v>
      </c>
      <c r="R5" s="1" t="s">
        <v>196</v>
      </c>
      <c r="S5" s="1" t="s">
        <v>197</v>
      </c>
      <c r="T5" s="1" t="s">
        <v>198</v>
      </c>
      <c r="U5" s="1" t="s">
        <v>199</v>
      </c>
      <c r="V5" s="1" t="s">
        <v>287</v>
      </c>
      <c r="W5" s="1" t="s">
        <v>217</v>
      </c>
      <c r="Y5" s="1" t="s">
        <v>173</v>
      </c>
      <c r="Z5" s="1" t="s">
        <v>174</v>
      </c>
      <c r="AA5" s="1" t="s">
        <v>175</v>
      </c>
      <c r="AB5" s="1" t="s">
        <v>176</v>
      </c>
      <c r="AC5" s="1" t="s">
        <v>177</v>
      </c>
      <c r="AD5" s="1" t="s">
        <v>209</v>
      </c>
      <c r="AE5" s="1" t="s">
        <v>181</v>
      </c>
      <c r="AF5" s="1" t="s">
        <v>182</v>
      </c>
      <c r="AG5" s="1" t="s">
        <v>183</v>
      </c>
      <c r="AH5" s="1" t="s">
        <v>184</v>
      </c>
      <c r="AI5" s="1" t="s">
        <v>185</v>
      </c>
      <c r="AJ5" s="1" t="s">
        <v>187</v>
      </c>
      <c r="AK5" s="1" t="s">
        <v>189</v>
      </c>
      <c r="AL5" s="1" t="s">
        <v>190</v>
      </c>
      <c r="AM5" s="1" t="s">
        <v>194</v>
      </c>
      <c r="AN5" s="1" t="s">
        <v>195</v>
      </c>
      <c r="AO5" s="1" t="s">
        <v>196</v>
      </c>
      <c r="AP5" s="1" t="s">
        <v>197</v>
      </c>
      <c r="AQ5" s="1" t="s">
        <v>198</v>
      </c>
      <c r="AR5" s="1" t="s">
        <v>199</v>
      </c>
      <c r="AS5" s="1" t="s">
        <v>287</v>
      </c>
      <c r="AT5" s="1" t="s">
        <v>217</v>
      </c>
      <c r="AV5" s="1" t="s">
        <v>173</v>
      </c>
      <c r="AW5" s="1" t="s">
        <v>174</v>
      </c>
      <c r="AX5" s="1" t="s">
        <v>175</v>
      </c>
      <c r="AY5" s="1" t="s">
        <v>176</v>
      </c>
      <c r="AZ5" s="1" t="s">
        <v>177</v>
      </c>
      <c r="BA5" s="1" t="s">
        <v>209</v>
      </c>
      <c r="BB5" s="1" t="s">
        <v>181</v>
      </c>
      <c r="BC5" s="1" t="s">
        <v>182</v>
      </c>
      <c r="BD5" s="1" t="s">
        <v>183</v>
      </c>
      <c r="BE5" s="1" t="s">
        <v>184</v>
      </c>
      <c r="BF5" s="1" t="s">
        <v>185</v>
      </c>
      <c r="BG5" s="1" t="s">
        <v>187</v>
      </c>
      <c r="BH5" s="1" t="s">
        <v>189</v>
      </c>
      <c r="BI5" s="1" t="s">
        <v>190</v>
      </c>
      <c r="BJ5" s="1" t="s">
        <v>194</v>
      </c>
      <c r="BK5" s="1" t="s">
        <v>195</v>
      </c>
      <c r="BL5" s="1" t="s">
        <v>196</v>
      </c>
      <c r="BM5" s="1" t="s">
        <v>197</v>
      </c>
      <c r="BN5" s="1" t="s">
        <v>198</v>
      </c>
      <c r="BO5" s="1" t="s">
        <v>199</v>
      </c>
      <c r="BP5" s="1" t="s">
        <v>287</v>
      </c>
      <c r="BQ5" s="1" t="s">
        <v>217</v>
      </c>
      <c r="BS5" s="1" t="s">
        <v>173</v>
      </c>
      <c r="BT5" s="1" t="s">
        <v>174</v>
      </c>
      <c r="BU5" s="1" t="s">
        <v>175</v>
      </c>
      <c r="BV5" s="1" t="s">
        <v>176</v>
      </c>
      <c r="BW5" s="1" t="s">
        <v>177</v>
      </c>
      <c r="BX5" s="1" t="s">
        <v>209</v>
      </c>
      <c r="BY5" s="1" t="s">
        <v>181</v>
      </c>
      <c r="BZ5" s="1" t="s">
        <v>182</v>
      </c>
      <c r="CA5" s="1" t="s">
        <v>183</v>
      </c>
      <c r="CB5" s="1" t="s">
        <v>184</v>
      </c>
      <c r="CC5" s="1" t="s">
        <v>185</v>
      </c>
      <c r="CD5" s="1" t="s">
        <v>187</v>
      </c>
      <c r="CE5" s="1" t="s">
        <v>189</v>
      </c>
      <c r="CF5" s="1" t="s">
        <v>190</v>
      </c>
      <c r="CG5" s="1" t="s">
        <v>194</v>
      </c>
      <c r="CH5" s="1" t="s">
        <v>195</v>
      </c>
      <c r="CI5" s="1" t="s">
        <v>196</v>
      </c>
      <c r="CJ5" s="1" t="s">
        <v>197</v>
      </c>
      <c r="CK5" s="1" t="s">
        <v>198</v>
      </c>
      <c r="CL5" s="1" t="s">
        <v>199</v>
      </c>
      <c r="CM5" s="1" t="s">
        <v>287</v>
      </c>
      <c r="CN5" s="1" t="s">
        <v>217</v>
      </c>
      <c r="CP5" s="1" t="s">
        <v>173</v>
      </c>
      <c r="CQ5" s="1" t="s">
        <v>174</v>
      </c>
      <c r="CR5" s="1" t="s">
        <v>175</v>
      </c>
      <c r="CS5" s="1" t="s">
        <v>176</v>
      </c>
      <c r="CT5" s="1" t="s">
        <v>177</v>
      </c>
      <c r="CU5" s="1" t="s">
        <v>209</v>
      </c>
      <c r="CV5" s="1" t="s">
        <v>181</v>
      </c>
      <c r="CW5" s="1" t="s">
        <v>182</v>
      </c>
      <c r="CX5" s="1" t="s">
        <v>183</v>
      </c>
      <c r="CY5" s="1" t="s">
        <v>184</v>
      </c>
      <c r="CZ5" s="1" t="s">
        <v>185</v>
      </c>
      <c r="DA5" s="1" t="s">
        <v>187</v>
      </c>
      <c r="DB5" s="1" t="s">
        <v>189</v>
      </c>
      <c r="DC5" s="1" t="s">
        <v>190</v>
      </c>
      <c r="DD5" s="1" t="s">
        <v>194</v>
      </c>
      <c r="DE5" s="1" t="s">
        <v>195</v>
      </c>
      <c r="DF5" s="1" t="s">
        <v>196</v>
      </c>
      <c r="DG5" s="1" t="s">
        <v>197</v>
      </c>
      <c r="DH5" s="1" t="s">
        <v>198</v>
      </c>
      <c r="DI5" s="1" t="s">
        <v>199</v>
      </c>
      <c r="DJ5" s="1" t="s">
        <v>287</v>
      </c>
      <c r="DK5" s="1" t="s">
        <v>217</v>
      </c>
    </row>
    <row r="6" spans="1:115">
      <c r="A6" s="2">
        <v>38412</v>
      </c>
      <c r="B6" s="10">
        <v>35.570373104339112</v>
      </c>
      <c r="C6" s="10">
        <v>188.55625521474275</v>
      </c>
      <c r="D6" s="10">
        <v>52.804284763358631</v>
      </c>
      <c r="E6" s="10">
        <v>2068.3196956170068</v>
      </c>
      <c r="F6" s="10">
        <v>32.320934987554921</v>
      </c>
      <c r="G6" s="10">
        <v>46.998976966801877</v>
      </c>
      <c r="H6" s="10">
        <v>89.45323771229107</v>
      </c>
      <c r="I6" s="10">
        <v>34.716991591414136</v>
      </c>
      <c r="J6" s="10">
        <v>317.02316388307082</v>
      </c>
      <c r="K6" s="10">
        <v>25.184209748197596</v>
      </c>
      <c r="L6" s="10">
        <v>63.780199746215843</v>
      </c>
      <c r="M6" s="10">
        <v>497.77116522381004</v>
      </c>
      <c r="N6" s="10">
        <v>69.736987296599281</v>
      </c>
      <c r="O6" s="10">
        <v>44.925531968629983</v>
      </c>
      <c r="P6" s="10">
        <v>57.929108798695907</v>
      </c>
      <c r="Q6" s="10">
        <v>110.89770465022852</v>
      </c>
      <c r="R6" s="10">
        <v>59.010823833055866</v>
      </c>
      <c r="S6" s="10">
        <v>52.250662044569836</v>
      </c>
      <c r="T6" s="10">
        <v>49.46124265901166</v>
      </c>
      <c r="U6" s="10">
        <v>133.48000451334138</v>
      </c>
      <c r="V6" s="10">
        <v>44.803122654298598</v>
      </c>
      <c r="W6" s="10">
        <v>9.4658038772883728</v>
      </c>
      <c r="Y6" s="10">
        <v>16.495442053277483</v>
      </c>
      <c r="Z6" s="10">
        <v>59.389279293723447</v>
      </c>
      <c r="AA6" s="10">
        <v>20.323377368097979</v>
      </c>
      <c r="AB6" s="10">
        <v>116.24174800184437</v>
      </c>
      <c r="AC6" s="10">
        <v>5.1680105269289154</v>
      </c>
      <c r="AD6" s="10">
        <v>0.97667536490292817</v>
      </c>
      <c r="AE6" s="10">
        <v>92.388790530316157</v>
      </c>
      <c r="AF6" s="10">
        <v>4.223924644756921</v>
      </c>
      <c r="AG6" s="10">
        <v>35.977431261549548</v>
      </c>
      <c r="AH6" s="10">
        <v>23.245605388178856</v>
      </c>
      <c r="AI6" s="10">
        <v>35.042810148649551</v>
      </c>
      <c r="AJ6" s="10">
        <v>140.58518956922498</v>
      </c>
      <c r="AK6" s="10">
        <v>14.255280391106698</v>
      </c>
      <c r="AL6" s="10">
        <v>58.039215109435929</v>
      </c>
      <c r="AM6" s="10">
        <v>5.0127712931176891</v>
      </c>
      <c r="AN6" s="10">
        <v>85.094533204452858</v>
      </c>
      <c r="AO6" s="10">
        <v>11.868794999811534</v>
      </c>
      <c r="AP6" s="10">
        <v>54.381493645627103</v>
      </c>
      <c r="AQ6" s="10">
        <v>9.5074449574627078</v>
      </c>
      <c r="AR6" s="10">
        <v>17.756374310776192</v>
      </c>
      <c r="AS6" s="10">
        <v>16.746374108243007</v>
      </c>
      <c r="AT6" s="10">
        <v>5.3294228384030671</v>
      </c>
      <c r="AV6" s="10">
        <v>1.3424641585877888</v>
      </c>
      <c r="AW6" s="10">
        <v>2.3370918409702246</v>
      </c>
      <c r="AX6" s="10">
        <v>0.17247353293476458</v>
      </c>
      <c r="AY6" s="10">
        <v>3.0763267259841154</v>
      </c>
      <c r="AZ6" s="10">
        <v>0.10545484112261891</v>
      </c>
      <c r="BA6" s="10">
        <v>13.460689174253398</v>
      </c>
      <c r="BB6" s="10">
        <v>5.102225080918906</v>
      </c>
      <c r="BC6" s="10">
        <v>26.668772695891825</v>
      </c>
      <c r="BD6" s="10">
        <v>4.7456187787696651</v>
      </c>
      <c r="BE6" s="10">
        <v>0.47957051806363749</v>
      </c>
      <c r="BF6" s="10">
        <v>14.235158165145508</v>
      </c>
      <c r="BG6" s="10">
        <v>25.665682876851019</v>
      </c>
      <c r="BH6" s="10">
        <v>1.1158833401365589</v>
      </c>
      <c r="BI6" s="10">
        <v>6.3879862234504943</v>
      </c>
      <c r="BJ6" s="10">
        <v>22.972813680536845</v>
      </c>
      <c r="BK6" s="10">
        <v>22.66313794756072</v>
      </c>
      <c r="BL6" s="10">
        <v>1.0702121959376996</v>
      </c>
      <c r="BM6" s="10">
        <v>2.5775103809894788</v>
      </c>
      <c r="BN6" s="10">
        <v>3.3312002234383646</v>
      </c>
      <c r="BO6" s="10">
        <v>5.3506838161595169</v>
      </c>
      <c r="BP6" s="10">
        <v>15.541644648026333</v>
      </c>
      <c r="BQ6" s="10">
        <v>1.2215925124875215</v>
      </c>
      <c r="BS6" s="10">
        <v>0.11007601649720566</v>
      </c>
      <c r="BT6" s="10">
        <v>0.4451101649307172</v>
      </c>
      <c r="BU6" s="10">
        <v>5.3549997743565503E-3</v>
      </c>
      <c r="BV6" s="10">
        <v>1.5094844935696461</v>
      </c>
      <c r="BW6" s="10">
        <v>0.11180209507690156</v>
      </c>
      <c r="BX6" s="10">
        <v>0.17785762824091655</v>
      </c>
      <c r="BY6" s="10">
        <v>8.1494766418540294</v>
      </c>
      <c r="BZ6" s="10">
        <v>0.68466670967498544</v>
      </c>
      <c r="CA6" s="10">
        <v>1.2871048517604846</v>
      </c>
      <c r="CB6" s="10">
        <v>0.31975527382994573</v>
      </c>
      <c r="CC6" s="10">
        <v>2.8745361399891163</v>
      </c>
      <c r="CD6" s="10">
        <v>6.9215792675831445</v>
      </c>
      <c r="CE6" s="10">
        <v>5.3227042353153422</v>
      </c>
      <c r="CF6" s="10">
        <v>1.1641691794030065</v>
      </c>
      <c r="CG6" s="10">
        <v>9.0446147695253387E-2</v>
      </c>
      <c r="CH6" s="10">
        <v>1.3193636875171606</v>
      </c>
      <c r="CI6" s="10">
        <v>7.656897119488093E-2</v>
      </c>
      <c r="CJ6" s="10">
        <v>2.0662461605992646</v>
      </c>
      <c r="CK6" s="10">
        <v>9.763807860893305</v>
      </c>
      <c r="CL6" s="10">
        <v>0.37151784653001485</v>
      </c>
      <c r="CM6" s="10">
        <v>0.48496019799163115</v>
      </c>
      <c r="CN6" s="10">
        <v>0.10327548359562266</v>
      </c>
      <c r="CP6" s="10">
        <v>53.518355332701589</v>
      </c>
      <c r="CQ6" s="10">
        <v>250.72773651436714</v>
      </c>
      <c r="CR6" s="10">
        <v>73.305490664165731</v>
      </c>
      <c r="CS6" s="10">
        <v>2189.1472548384049</v>
      </c>
      <c r="CT6" s="10">
        <v>37.706202450683357</v>
      </c>
      <c r="CU6" s="10">
        <v>61.614199134199119</v>
      </c>
      <c r="CV6" s="10">
        <v>195.09372996538016</v>
      </c>
      <c r="CW6" s="10">
        <v>66.294355641737866</v>
      </c>
      <c r="CX6" s="10">
        <v>359.03331877515052</v>
      </c>
      <c r="CY6" s="10">
        <v>49.229140928270034</v>
      </c>
      <c r="CZ6" s="10">
        <v>115.93270420000002</v>
      </c>
      <c r="DA6" s="10">
        <v>670.94361693746919</v>
      </c>
      <c r="DB6" s="10">
        <v>90.430855263157881</v>
      </c>
      <c r="DC6" s="10">
        <v>110.51690248091941</v>
      </c>
      <c r="DD6" s="10">
        <v>86.005139920045693</v>
      </c>
      <c r="DE6" s="10">
        <v>219.97473948975926</v>
      </c>
      <c r="DF6" s="10">
        <v>72.026399999999981</v>
      </c>
      <c r="DG6" s="10">
        <v>111.27591223178568</v>
      </c>
      <c r="DH6" s="10">
        <v>72.063695700806036</v>
      </c>
      <c r="DI6" s="10">
        <v>156.95858048680711</v>
      </c>
      <c r="DJ6" s="10">
        <v>77.576101608559568</v>
      </c>
      <c r="DK6" s="23">
        <v>16.120094711774584</v>
      </c>
    </row>
    <row r="7" spans="1:115">
      <c r="A7" s="2">
        <v>38504</v>
      </c>
      <c r="B7" s="10">
        <v>36.492725745239071</v>
      </c>
      <c r="C7" s="10">
        <v>222.08483697809567</v>
      </c>
      <c r="D7" s="10">
        <v>55.0364671591161</v>
      </c>
      <c r="E7" s="10">
        <v>2086.7499497116178</v>
      </c>
      <c r="F7" s="10">
        <v>33.461048119317212</v>
      </c>
      <c r="G7" s="10">
        <v>45.72267638895265</v>
      </c>
      <c r="H7" s="10">
        <v>98.185236835806293</v>
      </c>
      <c r="I7" s="10">
        <v>33.302709853430351</v>
      </c>
      <c r="J7" s="10">
        <v>333.87307002266328</v>
      </c>
      <c r="K7" s="10">
        <v>26.627733356964253</v>
      </c>
      <c r="L7" s="10">
        <v>66.578180999447426</v>
      </c>
      <c r="M7" s="10">
        <v>498.56954119281829</v>
      </c>
      <c r="N7" s="10">
        <v>70.112866331988869</v>
      </c>
      <c r="O7" s="10">
        <v>50.402266607685725</v>
      </c>
      <c r="P7" s="10">
        <v>56.767715329256816</v>
      </c>
      <c r="Q7" s="10">
        <v>112.02166603023103</v>
      </c>
      <c r="R7" s="10">
        <v>68.209662443141255</v>
      </c>
      <c r="S7" s="10">
        <v>51.082056472056045</v>
      </c>
      <c r="T7" s="10">
        <v>48.694733038563747</v>
      </c>
      <c r="U7" s="10">
        <v>129.08266868475022</v>
      </c>
      <c r="V7" s="10">
        <v>48.374670858262114</v>
      </c>
      <c r="W7" s="10">
        <v>10.899096955556914</v>
      </c>
      <c r="Y7" s="10">
        <v>16.282788987275431</v>
      </c>
      <c r="Z7" s="10">
        <v>62.972497009526769</v>
      </c>
      <c r="AA7" s="10">
        <v>20.862854884843941</v>
      </c>
      <c r="AB7" s="10">
        <v>116.82609870989448</v>
      </c>
      <c r="AC7" s="10">
        <v>4.8887086682420211</v>
      </c>
      <c r="AD7" s="10">
        <v>0.88927125116232464</v>
      </c>
      <c r="AE7" s="10">
        <v>96.182963068783607</v>
      </c>
      <c r="AF7" s="10">
        <v>4.2956788300955679</v>
      </c>
      <c r="AG7" s="10">
        <v>37.626997754620589</v>
      </c>
      <c r="AH7" s="10">
        <v>23.637297320526951</v>
      </c>
      <c r="AI7" s="10">
        <v>33.77435633935773</v>
      </c>
      <c r="AJ7" s="10">
        <v>141.27009571808338</v>
      </c>
      <c r="AK7" s="10">
        <v>14.762507818727801</v>
      </c>
      <c r="AL7" s="10">
        <v>57.437340277156466</v>
      </c>
      <c r="AM7" s="10">
        <v>4.8628232805543385</v>
      </c>
      <c r="AN7" s="10">
        <v>85.332503583808588</v>
      </c>
      <c r="AO7" s="10">
        <v>12.892195878479711</v>
      </c>
      <c r="AP7" s="10">
        <v>55.464471896051137</v>
      </c>
      <c r="AQ7" s="10">
        <v>9.5471731345072754</v>
      </c>
      <c r="AR7" s="10">
        <v>17.857530875404603</v>
      </c>
      <c r="AS7" s="10">
        <v>18.1308381075577</v>
      </c>
      <c r="AT7" s="10">
        <v>6.132558790841987</v>
      </c>
      <c r="AV7" s="10">
        <v>1.3325143027904616</v>
      </c>
      <c r="AW7" s="10">
        <v>2.4834956710175278</v>
      </c>
      <c r="AX7" s="10">
        <v>0.18161764777653935</v>
      </c>
      <c r="AY7" s="10">
        <v>3.0900661437719803</v>
      </c>
      <c r="AZ7" s="10">
        <v>9.9102830019895019E-2</v>
      </c>
      <c r="BA7" s="10">
        <v>11.990722675348374</v>
      </c>
      <c r="BB7" s="10">
        <v>6.1315894891680829</v>
      </c>
      <c r="BC7" s="10">
        <v>27.122678075855095</v>
      </c>
      <c r="BD7" s="10">
        <v>4.7813085376848354</v>
      </c>
      <c r="BE7" s="10">
        <v>0.48349402677585934</v>
      </c>
      <c r="BF7" s="10">
        <v>13.633870463472736</v>
      </c>
      <c r="BG7" s="10">
        <v>25.990365643084964</v>
      </c>
      <c r="BH7" s="10">
        <v>1.0400782979881362</v>
      </c>
      <c r="BI7" s="10">
        <v>6.0196151810662615</v>
      </c>
      <c r="BJ7" s="10">
        <v>21.095591794850201</v>
      </c>
      <c r="BK7" s="10">
        <v>23.770050778123565</v>
      </c>
      <c r="BL7" s="10">
        <v>1.1646826157551176</v>
      </c>
      <c r="BM7" s="10">
        <v>2.5310739046277386</v>
      </c>
      <c r="BN7" s="10">
        <v>3.2828086398611065</v>
      </c>
      <c r="BO7" s="10">
        <v>5.1946295482166747</v>
      </c>
      <c r="BP7" s="10">
        <v>16.881241871147779</v>
      </c>
      <c r="BQ7" s="10">
        <v>1.3665447120401091</v>
      </c>
      <c r="BS7" s="10">
        <v>8.5731713337149573E-2</v>
      </c>
      <c r="BT7" s="10">
        <v>0.68512778816857312</v>
      </c>
      <c r="BU7" s="10">
        <v>5.6387646995633423E-3</v>
      </c>
      <c r="BV7" s="10">
        <v>1.5547494599323075</v>
      </c>
      <c r="BW7" s="10">
        <v>0.10506244296611182</v>
      </c>
      <c r="BX7" s="10">
        <v>0.15783862317410957</v>
      </c>
      <c r="BY7" s="10">
        <v>8.2913840493711568</v>
      </c>
      <c r="BZ7" s="10">
        <v>0.69631690193057594</v>
      </c>
      <c r="CA7" s="10">
        <v>1.2554462277626195</v>
      </c>
      <c r="CB7" s="10">
        <v>0.32237151729167729</v>
      </c>
      <c r="CC7" s="10">
        <v>2.7634801977221208</v>
      </c>
      <c r="CD7" s="10">
        <v>6.4682371573455058</v>
      </c>
      <c r="CE7" s="10">
        <v>5.3111659723478422</v>
      </c>
      <c r="CF7" s="10">
        <v>1.1191045655889367</v>
      </c>
      <c r="CG7" s="10">
        <v>8.6696468414778849E-2</v>
      </c>
      <c r="CH7" s="10">
        <v>1.3193791892807916</v>
      </c>
      <c r="CI7" s="10">
        <v>8.3325729290586903E-2</v>
      </c>
      <c r="CJ7" s="10">
        <v>2.0654585637669673</v>
      </c>
      <c r="CK7" s="10">
        <v>9.7299485823173519</v>
      </c>
      <c r="CL7" s="10">
        <v>0.35994905441412683</v>
      </c>
      <c r="CM7" s="10">
        <v>0.52676223432018787</v>
      </c>
      <c r="CN7" s="10">
        <v>0.11703487673507307</v>
      </c>
      <c r="CP7" s="10">
        <v>54.193760748642113</v>
      </c>
      <c r="CQ7" s="10">
        <v>288.22595744680854</v>
      </c>
      <c r="CR7" s="10">
        <v>76.086578456436143</v>
      </c>
      <c r="CS7" s="10">
        <v>2208.2208640252165</v>
      </c>
      <c r="CT7" s="10">
        <v>38.55392206054524</v>
      </c>
      <c r="CU7" s="10">
        <v>58.760508938637457</v>
      </c>
      <c r="CV7" s="10">
        <v>208.79117344312914</v>
      </c>
      <c r="CW7" s="10">
        <v>65.41738366131159</v>
      </c>
      <c r="CX7" s="10">
        <v>377.53682254273133</v>
      </c>
      <c r="CY7" s="10">
        <v>51.070896221558741</v>
      </c>
      <c r="CZ7" s="10">
        <v>116.74988800000001</v>
      </c>
      <c r="DA7" s="10">
        <v>672.29823971133214</v>
      </c>
      <c r="DB7" s="10">
        <v>91.226618421052649</v>
      </c>
      <c r="DC7" s="10">
        <v>114.97832663149738</v>
      </c>
      <c r="DD7" s="10">
        <v>82.812826873076133</v>
      </c>
      <c r="DE7" s="10">
        <v>222.44359958144398</v>
      </c>
      <c r="DF7" s="10">
        <v>82.349866666666671</v>
      </c>
      <c r="DG7" s="10">
        <v>111.14306083650189</v>
      </c>
      <c r="DH7" s="10">
        <v>71.25466339524948</v>
      </c>
      <c r="DI7" s="10">
        <v>152.49477816278562</v>
      </c>
      <c r="DJ7" s="10">
        <v>83.913513071287781</v>
      </c>
      <c r="DK7" s="23">
        <v>18.515235335174083</v>
      </c>
    </row>
    <row r="8" spans="1:115">
      <c r="A8" s="2">
        <v>38596</v>
      </c>
      <c r="B8" s="10">
        <v>35.544113557406376</v>
      </c>
      <c r="C8" s="10">
        <v>240.91723559427311</v>
      </c>
      <c r="D8" s="10">
        <v>60.069692180632231</v>
      </c>
      <c r="E8" s="10">
        <v>2193.615404879492</v>
      </c>
      <c r="F8" s="10">
        <v>33.211875328376642</v>
      </c>
      <c r="G8" s="10">
        <v>46.253630821702792</v>
      </c>
      <c r="H8" s="10">
        <v>97.908768841170144</v>
      </c>
      <c r="I8" s="10">
        <v>33.555017692448324</v>
      </c>
      <c r="J8" s="10">
        <v>360.2713312823326</v>
      </c>
      <c r="K8" s="10">
        <v>26.370895779343904</v>
      </c>
      <c r="L8" s="10">
        <v>70.167370538038128</v>
      </c>
      <c r="M8" s="10">
        <v>493.02293405359012</v>
      </c>
      <c r="N8" s="10">
        <v>74.577369147019141</v>
      </c>
      <c r="O8" s="10">
        <v>50.571457346250263</v>
      </c>
      <c r="P8" s="10">
        <v>57.739695157555509</v>
      </c>
      <c r="Q8" s="10">
        <v>133.54264326692572</v>
      </c>
      <c r="R8" s="10">
        <v>74.15296283510699</v>
      </c>
      <c r="S8" s="10">
        <v>50.372003126121193</v>
      </c>
      <c r="T8" s="10">
        <v>51.260041520952882</v>
      </c>
      <c r="U8" s="10">
        <v>131.69443362874335</v>
      </c>
      <c r="V8" s="10">
        <v>50.308483585547165</v>
      </c>
      <c r="W8" s="10">
        <v>12.076739500336602</v>
      </c>
      <c r="Y8" s="10">
        <v>16.48918970664695</v>
      </c>
      <c r="Z8" s="10">
        <v>66.490454482207213</v>
      </c>
      <c r="AA8" s="10">
        <v>21.445436487025994</v>
      </c>
      <c r="AB8" s="10">
        <v>122.98332249972535</v>
      </c>
      <c r="AC8" s="10">
        <v>5.6012152774250845</v>
      </c>
      <c r="AD8" s="10">
        <v>0.92551256995693321</v>
      </c>
      <c r="AE8" s="10">
        <v>97.193320099437003</v>
      </c>
      <c r="AF8" s="10">
        <v>4.4856045548326575</v>
      </c>
      <c r="AG8" s="10">
        <v>40.943675359132847</v>
      </c>
      <c r="AH8" s="10">
        <v>23.762706869712712</v>
      </c>
      <c r="AI8" s="10">
        <v>33.7023710155161</v>
      </c>
      <c r="AJ8" s="10">
        <v>141.60011384108793</v>
      </c>
      <c r="AK8" s="10">
        <v>14.594524440929458</v>
      </c>
      <c r="AL8" s="10">
        <v>55.023298060338242</v>
      </c>
      <c r="AM8" s="10">
        <v>5.0337443440704872</v>
      </c>
      <c r="AN8" s="10">
        <v>98.443023091383168</v>
      </c>
      <c r="AO8" s="10">
        <v>13.658758770169666</v>
      </c>
      <c r="AP8" s="10">
        <v>57.017010884579989</v>
      </c>
      <c r="AQ8" s="10">
        <v>10.972070938350216</v>
      </c>
      <c r="AR8" s="10">
        <v>18.859340047832884</v>
      </c>
      <c r="AS8" s="10">
        <v>18.641066101110077</v>
      </c>
      <c r="AT8" s="10">
        <v>6.9585710663159146</v>
      </c>
      <c r="AV8" s="10">
        <v>1.3540535227312511</v>
      </c>
      <c r="AW8" s="10">
        <v>2.5828213294911042</v>
      </c>
      <c r="AX8" s="10">
        <v>0.18281208971806953</v>
      </c>
      <c r="AY8" s="10">
        <v>3.2525987978101716</v>
      </c>
      <c r="AZ8" s="10">
        <v>0.11907515217675151</v>
      </c>
      <c r="BA8" s="10">
        <v>12.567989571671783</v>
      </c>
      <c r="BB8" s="10">
        <v>6.1403420315085135</v>
      </c>
      <c r="BC8" s="10">
        <v>28.321050861126508</v>
      </c>
      <c r="BD8" s="10">
        <v>5.2375313342815071</v>
      </c>
      <c r="BE8" s="10">
        <v>0.46520775592085117</v>
      </c>
      <c r="BF8" s="10">
        <v>13.713758369978505</v>
      </c>
      <c r="BG8" s="10">
        <v>26.079395458417792</v>
      </c>
      <c r="BH8" s="10">
        <v>1.0763260758064743</v>
      </c>
      <c r="BI8" s="10">
        <v>5.8780628436686451</v>
      </c>
      <c r="BJ8" s="10">
        <v>21.982050821099502</v>
      </c>
      <c r="BK8" s="10">
        <v>27.493953014445601</v>
      </c>
      <c r="BL8" s="10">
        <v>1.2353499294990815</v>
      </c>
      <c r="BM8" s="10">
        <v>2.5793366689539652</v>
      </c>
      <c r="BN8" s="10">
        <v>4.0463951564010339</v>
      </c>
      <c r="BO8" s="10">
        <v>5.3150444968886204</v>
      </c>
      <c r="BP8" s="10">
        <v>17.974824824643267</v>
      </c>
      <c r="BQ8" s="10">
        <v>1.6189320594131797</v>
      </c>
      <c r="BS8" s="10">
        <v>8.8131806293767934E-2</v>
      </c>
      <c r="BT8" s="10">
        <v>0.74807892619171623</v>
      </c>
      <c r="BU8" s="10">
        <v>5.6755742019661548E-3</v>
      </c>
      <c r="BV8" s="10">
        <v>1.5281539723643585</v>
      </c>
      <c r="BW8" s="10">
        <v>0.12622322529814339</v>
      </c>
      <c r="BX8" s="10">
        <v>0.16614086802521832</v>
      </c>
      <c r="BY8" s="10">
        <v>9.0718657920973094</v>
      </c>
      <c r="BZ8" s="10">
        <v>0.72701931787888086</v>
      </c>
      <c r="CA8" s="10">
        <v>1.2748020406028351</v>
      </c>
      <c r="CB8" s="10">
        <v>0.31016457077423665</v>
      </c>
      <c r="CC8" s="10">
        <v>2.781652576467275</v>
      </c>
      <c r="CD8" s="10">
        <v>6.2187678658073366</v>
      </c>
      <c r="CE8" s="10">
        <v>5.4059907787791488</v>
      </c>
      <c r="CF8" s="10">
        <v>1.0722759937172119</v>
      </c>
      <c r="CG8" s="10">
        <v>9.086424365975887E-2</v>
      </c>
      <c r="CH8" s="10">
        <v>1.5523455395261792</v>
      </c>
      <c r="CI8" s="10">
        <v>8.8395131890921519E-2</v>
      </c>
      <c r="CJ8" s="10">
        <v>1.8225438795775788</v>
      </c>
      <c r="CK8" s="10">
        <v>11.644873575828068</v>
      </c>
      <c r="CL8" s="10">
        <v>0.35846010205205037</v>
      </c>
      <c r="CM8" s="10">
        <v>0.56088723666244178</v>
      </c>
      <c r="CN8" s="10">
        <v>0.13379165254250802</v>
      </c>
      <c r="CP8" s="10">
        <v>53.475488593078346</v>
      </c>
      <c r="CQ8" s="10">
        <v>310.73859033216314</v>
      </c>
      <c r="CR8" s="10">
        <v>81.70361633157826</v>
      </c>
      <c r="CS8" s="10">
        <v>2321.3794801493918</v>
      </c>
      <c r="CT8" s="10">
        <v>39.058388983276622</v>
      </c>
      <c r="CU8" s="10">
        <v>59.913273831356726</v>
      </c>
      <c r="CV8" s="10">
        <v>210.31429676421297</v>
      </c>
      <c r="CW8" s="10">
        <v>67.088692426286372</v>
      </c>
      <c r="CX8" s="10">
        <v>407.72734001634979</v>
      </c>
      <c r="CY8" s="10">
        <v>50.908974975751704</v>
      </c>
      <c r="CZ8" s="10">
        <v>120.36515250000001</v>
      </c>
      <c r="DA8" s="10">
        <v>666.92121121890318</v>
      </c>
      <c r="DB8" s="10">
        <v>95.654210442534222</v>
      </c>
      <c r="DC8" s="10">
        <v>112.54509424397436</v>
      </c>
      <c r="DD8" s="10">
        <v>84.846354566385259</v>
      </c>
      <c r="DE8" s="10">
        <v>261.03196491228067</v>
      </c>
      <c r="DF8" s="10">
        <v>89.135466666666659</v>
      </c>
      <c r="DG8" s="10">
        <v>111.79089455923273</v>
      </c>
      <c r="DH8" s="10">
        <v>77.923381191532201</v>
      </c>
      <c r="DI8" s="10">
        <v>156.22727827551691</v>
      </c>
      <c r="DJ8" s="10">
        <v>87.485261747962952</v>
      </c>
      <c r="DK8" s="23">
        <v>20.788034278608205</v>
      </c>
    </row>
    <row r="9" spans="1:115">
      <c r="A9" s="2">
        <v>38687</v>
      </c>
      <c r="B9" s="10">
        <v>35.044205201392721</v>
      </c>
      <c r="C9" s="10">
        <v>234.65058957592163</v>
      </c>
      <c r="D9" s="10">
        <v>62.863600642311404</v>
      </c>
      <c r="E9" s="10">
        <v>2248.6719777752746</v>
      </c>
      <c r="F9" s="10">
        <v>33.731712410515769</v>
      </c>
      <c r="G9" s="10">
        <v>45.702323769075619</v>
      </c>
      <c r="H9" s="10">
        <v>101.3650113671949</v>
      </c>
      <c r="I9" s="10">
        <v>32.867911435545913</v>
      </c>
      <c r="J9" s="10">
        <v>367.67490074070281</v>
      </c>
      <c r="K9" s="10">
        <v>27.668483702231562</v>
      </c>
      <c r="L9" s="10">
        <v>72.776172442898883</v>
      </c>
      <c r="M9" s="10">
        <v>509.12849440886259</v>
      </c>
      <c r="N9" s="10">
        <v>78.14476299455103</v>
      </c>
      <c r="O9" s="10">
        <v>57.944510686412414</v>
      </c>
      <c r="P9" s="10">
        <v>58.948811652290189</v>
      </c>
      <c r="Q9" s="10">
        <v>159.78377009460402</v>
      </c>
      <c r="R9" s="10">
        <v>80.086043865226614</v>
      </c>
      <c r="S9" s="10">
        <v>55.001294544026777</v>
      </c>
      <c r="T9" s="10">
        <v>55.342858142541182</v>
      </c>
      <c r="U9" s="10">
        <v>132.07760198728894</v>
      </c>
      <c r="V9" s="10">
        <v>65.244457838343692</v>
      </c>
      <c r="W9" s="10">
        <v>13.104141585373032</v>
      </c>
      <c r="Y9" s="10">
        <v>15.933801381602144</v>
      </c>
      <c r="Z9" s="10">
        <v>67.191724447924614</v>
      </c>
      <c r="AA9" s="10">
        <v>22.313411780146879</v>
      </c>
      <c r="AB9" s="10">
        <v>125.17508813156225</v>
      </c>
      <c r="AC9" s="10">
        <v>5.533289257446703</v>
      </c>
      <c r="AD9" s="10">
        <v>0.91393446461916938</v>
      </c>
      <c r="AE9" s="10">
        <v>100.86067548379593</v>
      </c>
      <c r="AF9" s="10">
        <v>4.5792963926431733</v>
      </c>
      <c r="AG9" s="10">
        <v>42.063068661869551</v>
      </c>
      <c r="AH9" s="10">
        <v>23.557679939260403</v>
      </c>
      <c r="AI9" s="10">
        <v>32.681288797279784</v>
      </c>
      <c r="AJ9" s="10">
        <v>149.90476337500954</v>
      </c>
      <c r="AK9" s="10">
        <v>14.446638224034499</v>
      </c>
      <c r="AL9" s="10">
        <v>50.927602707457865</v>
      </c>
      <c r="AM9" s="10">
        <v>5.0336231239262927</v>
      </c>
      <c r="AN9" s="10">
        <v>116.36685938856874</v>
      </c>
      <c r="AO9" s="10">
        <v>14.764494075193319</v>
      </c>
      <c r="AP9" s="10">
        <v>59.743197962230198</v>
      </c>
      <c r="AQ9" s="10">
        <v>11.124455870900492</v>
      </c>
      <c r="AR9" s="10">
        <v>18.983508504970118</v>
      </c>
      <c r="AS9" s="10">
        <v>23.51055382875596</v>
      </c>
      <c r="AT9" s="10">
        <v>7.8902609608945253</v>
      </c>
      <c r="AV9" s="10">
        <v>1.2920855963453153</v>
      </c>
      <c r="AW9" s="10">
        <v>2.5472673931166763</v>
      </c>
      <c r="AX9" s="10">
        <v>0.19286382852444275</v>
      </c>
      <c r="AY9" s="10">
        <v>3.3035641424772808</v>
      </c>
      <c r="AZ9" s="10">
        <v>0.11751022820819969</v>
      </c>
      <c r="BA9" s="10">
        <v>12.364209225263025</v>
      </c>
      <c r="BB9" s="10">
        <v>6.1797314656012956</v>
      </c>
      <c r="BC9" s="10">
        <v>29.795342137118965</v>
      </c>
      <c r="BD9" s="10">
        <v>5.2587091780000366</v>
      </c>
      <c r="BE9" s="10">
        <v>0.45399669647372148</v>
      </c>
      <c r="BF9" s="10">
        <v>13.232092679921925</v>
      </c>
      <c r="BG9" s="10">
        <v>28.102106393816754</v>
      </c>
      <c r="BH9" s="10">
        <v>1.0417738417116675</v>
      </c>
      <c r="BI9" s="10">
        <v>5.5983574634945876</v>
      </c>
      <c r="BJ9" s="10">
        <v>21.916773511784736</v>
      </c>
      <c r="BK9" s="10">
        <v>33.639993015833589</v>
      </c>
      <c r="BL9" s="10">
        <v>1.3372227303647091</v>
      </c>
      <c r="BM9" s="10">
        <v>2.6261642404700409</v>
      </c>
      <c r="BN9" s="10">
        <v>3.9159055353664551</v>
      </c>
      <c r="BO9" s="10">
        <v>5.240223091609689</v>
      </c>
      <c r="BP9" s="10">
        <v>22.772708398834901</v>
      </c>
      <c r="BQ9" s="10">
        <v>1.9969414417379299</v>
      </c>
      <c r="BS9" s="10">
        <v>8.1938537677573864E-2</v>
      </c>
      <c r="BT9" s="10">
        <v>0.72642935088737959</v>
      </c>
      <c r="BU9" s="10">
        <v>5.9876956538592319E-3</v>
      </c>
      <c r="BV9" s="10">
        <v>1.6241735150584771</v>
      </c>
      <c r="BW9" s="10">
        <v>0.12456623115507658</v>
      </c>
      <c r="BX9" s="10">
        <v>0.16350521063711021</v>
      </c>
      <c r="BY9" s="10">
        <v>8.4331166331112648</v>
      </c>
      <c r="BZ9" s="10">
        <v>0.74208342733171406</v>
      </c>
      <c r="CA9" s="10">
        <v>1.2559857973100703</v>
      </c>
      <c r="CB9" s="10">
        <v>0.30267272408925722</v>
      </c>
      <c r="CC9" s="10">
        <v>2.6820232798994272</v>
      </c>
      <c r="CD9" s="10">
        <v>6.4342483173685281</v>
      </c>
      <c r="CE9" s="10">
        <v>5.0109254688033156</v>
      </c>
      <c r="CF9" s="10">
        <v>1.4701287139722501</v>
      </c>
      <c r="CG9" s="10">
        <v>8.9814494324841121E-2</v>
      </c>
      <c r="CH9" s="10">
        <v>1.8748743738219744</v>
      </c>
      <c r="CI9" s="10">
        <v>9.5705995882012784E-2</v>
      </c>
      <c r="CJ9" s="10">
        <v>1.8415773597505791</v>
      </c>
      <c r="CK9" s="10">
        <v>11.810851757797208</v>
      </c>
      <c r="CL9" s="10">
        <v>0.34826427135913107</v>
      </c>
      <c r="CM9" s="10">
        <v>0.71060193963648288</v>
      </c>
      <c r="CN9" s="10">
        <v>0.16189497656884777</v>
      </c>
      <c r="CP9" s="10">
        <v>52.352030717017755</v>
      </c>
      <c r="CQ9" s="10">
        <v>305.1160107678503</v>
      </c>
      <c r="CR9" s="10">
        <v>85.375863946636585</v>
      </c>
      <c r="CS9" s="10">
        <v>2378.7748035643726</v>
      </c>
      <c r="CT9" s="10">
        <v>39.507078127325748</v>
      </c>
      <c r="CU9" s="10">
        <v>59.143972669594923</v>
      </c>
      <c r="CV9" s="10">
        <v>216.83853494970339</v>
      </c>
      <c r="CW9" s="10">
        <v>67.984633392639765</v>
      </c>
      <c r="CX9" s="10">
        <v>416.25266437788247</v>
      </c>
      <c r="CY9" s="10">
        <v>51.982833062054944</v>
      </c>
      <c r="CZ9" s="10">
        <v>121.37157720000002</v>
      </c>
      <c r="DA9" s="10">
        <v>693.56961249505741</v>
      </c>
      <c r="DB9" s="10">
        <v>98.644100529100513</v>
      </c>
      <c r="DC9" s="10">
        <v>115.94059957133712</v>
      </c>
      <c r="DD9" s="10">
        <v>85.98902278232606</v>
      </c>
      <c r="DE9" s="10">
        <v>311.66549687282833</v>
      </c>
      <c r="DF9" s="10">
        <v>96.283466666666655</v>
      </c>
      <c r="DG9" s="10">
        <v>119.2122341064776</v>
      </c>
      <c r="DH9" s="10">
        <v>82.194071306605338</v>
      </c>
      <c r="DI9" s="10">
        <v>156.64959785522788</v>
      </c>
      <c r="DJ9" s="10">
        <v>112.23832200557104</v>
      </c>
      <c r="DK9" s="23">
        <v>23.153238964574335</v>
      </c>
    </row>
    <row r="10" spans="1:115">
      <c r="A10" s="2">
        <v>38777</v>
      </c>
      <c r="B10" s="10">
        <v>34.729965588732199</v>
      </c>
      <c r="C10" s="10">
        <v>260.8501882627184</v>
      </c>
      <c r="D10" s="10">
        <v>63.390954494377389</v>
      </c>
      <c r="E10" s="10">
        <v>2409.0744953504945</v>
      </c>
      <c r="F10" s="10">
        <v>33.811976235428325</v>
      </c>
      <c r="G10" s="10">
        <v>50.101766198939664</v>
      </c>
      <c r="H10" s="10">
        <v>103.32459340147565</v>
      </c>
      <c r="I10" s="10">
        <v>31.139445914393292</v>
      </c>
      <c r="J10" s="10">
        <v>416.40764712525407</v>
      </c>
      <c r="K10" s="10">
        <v>28.578383426596691</v>
      </c>
      <c r="L10" s="10">
        <v>72.942104396169356</v>
      </c>
      <c r="M10" s="10">
        <v>538.48103676191761</v>
      </c>
      <c r="N10" s="10">
        <v>78.518115270460797</v>
      </c>
      <c r="O10" s="10">
        <v>57.380565185600432</v>
      </c>
      <c r="P10" s="10">
        <v>60.35996109542107</v>
      </c>
      <c r="Q10" s="10">
        <v>173.47321500592363</v>
      </c>
      <c r="R10" s="10">
        <v>82.229571395516089</v>
      </c>
      <c r="S10" s="10">
        <v>58.840717244287532</v>
      </c>
      <c r="T10" s="10">
        <v>57.560912377983378</v>
      </c>
      <c r="U10" s="10">
        <v>141.31488905570959</v>
      </c>
      <c r="V10" s="10">
        <v>72.355898931405378</v>
      </c>
      <c r="W10" s="10">
        <v>14.426157931225603</v>
      </c>
      <c r="Y10" s="10">
        <v>16.481079080835215</v>
      </c>
      <c r="Z10" s="10">
        <v>74.757523487498133</v>
      </c>
      <c r="AA10" s="10">
        <v>22.061791801213147</v>
      </c>
      <c r="AB10" s="10">
        <v>133.33473494143954</v>
      </c>
      <c r="AC10" s="10">
        <v>6.0913942213364489</v>
      </c>
      <c r="AD10" s="10">
        <v>0.97657181425894324</v>
      </c>
      <c r="AE10" s="10">
        <v>104.84245246609356</v>
      </c>
      <c r="AF10" s="10">
        <v>4.6698244020462552</v>
      </c>
      <c r="AG10" s="10">
        <v>48.744088864432072</v>
      </c>
      <c r="AH10" s="10">
        <v>23.363610098707344</v>
      </c>
      <c r="AI10" s="10">
        <v>34.585812361296057</v>
      </c>
      <c r="AJ10" s="10">
        <v>164.81498545136844</v>
      </c>
      <c r="AK10" s="10">
        <v>14.488154550817633</v>
      </c>
      <c r="AL10" s="10">
        <v>49.907513190417468</v>
      </c>
      <c r="AM10" s="10">
        <v>5.267916926764042</v>
      </c>
      <c r="AN10" s="10">
        <v>124.36841104375418</v>
      </c>
      <c r="AO10" s="10">
        <v>14.985894596361984</v>
      </c>
      <c r="AP10" s="10">
        <v>62.060752511745932</v>
      </c>
      <c r="AQ10" s="10">
        <v>12.537810453326864</v>
      </c>
      <c r="AR10" s="10">
        <v>20.042388894030339</v>
      </c>
      <c r="AS10" s="10">
        <v>25.776128541948292</v>
      </c>
      <c r="AT10" s="10">
        <v>8.5056084739874738</v>
      </c>
      <c r="AV10" s="10">
        <v>1.3401046128440197</v>
      </c>
      <c r="AW10" s="10">
        <v>2.6791916808661678</v>
      </c>
      <c r="AX10" s="10">
        <v>0.19708134445050335</v>
      </c>
      <c r="AY10" s="10">
        <v>3.5270892800650064</v>
      </c>
      <c r="AZ10" s="10">
        <v>0.13019410058667333</v>
      </c>
      <c r="BA10" s="10">
        <v>13.393965235674287</v>
      </c>
      <c r="BB10" s="10">
        <v>5.8045257448129099</v>
      </c>
      <c r="BC10" s="10">
        <v>30.643148737003656</v>
      </c>
      <c r="BD10" s="10">
        <v>6.1201144644428283</v>
      </c>
      <c r="BE10" s="10">
        <v>0.4486201954924583</v>
      </c>
      <c r="BF10" s="10">
        <v>13.478721887255963</v>
      </c>
      <c r="BG10" s="10">
        <v>31.062761153114156</v>
      </c>
      <c r="BH10" s="10">
        <v>1.0537864550903606</v>
      </c>
      <c r="BI10" s="10">
        <v>5.6281059586678222</v>
      </c>
      <c r="BJ10" s="10">
        <v>22.613955655534429</v>
      </c>
      <c r="BK10" s="10">
        <v>36.107721906533392</v>
      </c>
      <c r="BL10" s="10">
        <v>1.3574982531819553</v>
      </c>
      <c r="BM10" s="10">
        <v>2.727420207863597</v>
      </c>
      <c r="BN10" s="10">
        <v>5.5101816707464044</v>
      </c>
      <c r="BO10" s="10">
        <v>5.6101637002687763</v>
      </c>
      <c r="BP10" s="10">
        <v>25.005125025849999</v>
      </c>
      <c r="BQ10" s="10">
        <v>1.9826777220454368</v>
      </c>
      <c r="BS10" s="10">
        <v>8.5488901549470864E-2</v>
      </c>
      <c r="BT10" s="10">
        <v>0.75131019690989875</v>
      </c>
      <c r="BU10" s="10">
        <v>6.1189205047035844E-3</v>
      </c>
      <c r="BV10" s="10">
        <v>2.0030101900540624</v>
      </c>
      <c r="BW10" s="10">
        <v>0.13802558754065267</v>
      </c>
      <c r="BX10" s="10">
        <v>0.17786819421223399</v>
      </c>
      <c r="BY10" s="10">
        <v>8.2366758102982907</v>
      </c>
      <c r="BZ10" s="10">
        <v>0.75667766188526642</v>
      </c>
      <c r="CA10" s="10">
        <v>1.6576764376126292</v>
      </c>
      <c r="CB10" s="10">
        <v>0.29908446102168668</v>
      </c>
      <c r="CC10" s="10">
        <v>2.7298189552786329</v>
      </c>
      <c r="CD10" s="10">
        <v>6.6956845216195511</v>
      </c>
      <c r="CE10" s="10">
        <v>4.8832426927033836</v>
      </c>
      <c r="CF10" s="10">
        <v>1.8699539175286777</v>
      </c>
      <c r="CG10" s="10">
        <v>9.5552059869334016E-2</v>
      </c>
      <c r="CH10" s="10">
        <v>2.5143408045957116</v>
      </c>
      <c r="CI10" s="10">
        <v>9.7169088273282744E-2</v>
      </c>
      <c r="CJ10" s="10">
        <v>1.8577317996820053</v>
      </c>
      <c r="CK10" s="10">
        <v>13.967639613648956</v>
      </c>
      <c r="CL10" s="10">
        <v>0.3600921163589792</v>
      </c>
      <c r="CM10" s="10">
        <v>0.78025750859751142</v>
      </c>
      <c r="CN10" s="10">
        <v>0.15748141727728071</v>
      </c>
      <c r="CP10" s="10">
        <v>52.636638183960905</v>
      </c>
      <c r="CQ10" s="10">
        <v>339.0382136279926</v>
      </c>
      <c r="CR10" s="10">
        <v>85.655946560545743</v>
      </c>
      <c r="CS10" s="10">
        <v>2547.9393297620531</v>
      </c>
      <c r="CT10" s="10">
        <v>40.1715901448921</v>
      </c>
      <c r="CU10" s="10">
        <v>64.650171443085128</v>
      </c>
      <c r="CV10" s="10">
        <v>222.20824742268042</v>
      </c>
      <c r="CW10" s="10">
        <v>67.209096715328471</v>
      </c>
      <c r="CX10" s="10">
        <v>472.9295268917416</v>
      </c>
      <c r="CY10" s="10">
        <v>52.68969818181818</v>
      </c>
      <c r="CZ10" s="10">
        <v>123.73645760000001</v>
      </c>
      <c r="DA10" s="10">
        <v>741.05446788801976</v>
      </c>
      <c r="DB10" s="10">
        <v>98.943298969072174</v>
      </c>
      <c r="DC10" s="10">
        <v>114.7861382522144</v>
      </c>
      <c r="DD10" s="10">
        <v>88.337385737588875</v>
      </c>
      <c r="DE10" s="10">
        <v>336.46368876080692</v>
      </c>
      <c r="DF10" s="10">
        <v>98.670133333333311</v>
      </c>
      <c r="DG10" s="10">
        <v>125.48662176357907</v>
      </c>
      <c r="DH10" s="10">
        <v>89.576544115705602</v>
      </c>
      <c r="DI10" s="10">
        <v>167.32753376636768</v>
      </c>
      <c r="DJ10" s="10">
        <v>123.91741000780118</v>
      </c>
      <c r="DK10" s="23">
        <v>25.071925544535794</v>
      </c>
    </row>
    <row r="11" spans="1:115">
      <c r="A11" s="2">
        <v>38869</v>
      </c>
      <c r="B11" s="10">
        <v>34.483127538454106</v>
      </c>
      <c r="C11" s="10">
        <v>273.25698061324897</v>
      </c>
      <c r="D11" s="10">
        <v>62.528134428743464</v>
      </c>
      <c r="E11" s="10">
        <v>2553.7428471101148</v>
      </c>
      <c r="F11" s="10">
        <v>31.189618431226332</v>
      </c>
      <c r="G11" s="10">
        <v>53.512959841151378</v>
      </c>
      <c r="H11" s="10">
        <v>109.06144283467596</v>
      </c>
      <c r="I11" s="10">
        <v>31.656004088863991</v>
      </c>
      <c r="J11" s="10">
        <v>406.75624647397751</v>
      </c>
      <c r="K11" s="10">
        <v>30.023614930994032</v>
      </c>
      <c r="L11" s="10">
        <v>79.282246045885898</v>
      </c>
      <c r="M11" s="10">
        <v>572.12274354993133</v>
      </c>
      <c r="N11" s="10">
        <v>80.322882477675179</v>
      </c>
      <c r="O11" s="10">
        <v>58.02366988143973</v>
      </c>
      <c r="P11" s="10">
        <v>64.484208519810636</v>
      </c>
      <c r="Q11" s="10">
        <v>192.45744130543076</v>
      </c>
      <c r="R11" s="10">
        <v>84.24308070173187</v>
      </c>
      <c r="S11" s="10">
        <v>60.465126729057573</v>
      </c>
      <c r="T11" s="10">
        <v>45.984578971609309</v>
      </c>
      <c r="U11" s="10">
        <v>148.48791429866563</v>
      </c>
      <c r="V11" s="10">
        <v>73.323406788856204</v>
      </c>
      <c r="W11" s="10">
        <v>15.548598654962552</v>
      </c>
      <c r="Y11" s="10">
        <v>17.342821133545502</v>
      </c>
      <c r="Z11" s="10">
        <v>77.728596869957642</v>
      </c>
      <c r="AA11" s="10">
        <v>23.052913106313792</v>
      </c>
      <c r="AB11" s="10">
        <v>140.82737365312948</v>
      </c>
      <c r="AC11" s="10">
        <v>5.3504287885142556</v>
      </c>
      <c r="AD11" s="10">
        <v>1.0684623780555895</v>
      </c>
      <c r="AE11" s="10">
        <v>107.33310551029787</v>
      </c>
      <c r="AF11" s="10">
        <v>5.2984825192617384</v>
      </c>
      <c r="AG11" s="10">
        <v>50.597275236938387</v>
      </c>
      <c r="AH11" s="10">
        <v>24.618475392719276</v>
      </c>
      <c r="AI11" s="10">
        <v>35.046852717410353</v>
      </c>
      <c r="AJ11" s="10">
        <v>178.70326460799384</v>
      </c>
      <c r="AK11" s="10">
        <v>14.718227400035095</v>
      </c>
      <c r="AL11" s="10">
        <v>51.20935502505791</v>
      </c>
      <c r="AM11" s="10">
        <v>5.5666011151024186</v>
      </c>
      <c r="AN11" s="10">
        <v>133.37323338370823</v>
      </c>
      <c r="AO11" s="10">
        <v>15.760879660707188</v>
      </c>
      <c r="AP11" s="10">
        <v>66.170047299787512</v>
      </c>
      <c r="AQ11" s="10">
        <v>13.445993490254741</v>
      </c>
      <c r="AR11" s="10">
        <v>20.281919653371965</v>
      </c>
      <c r="AS11" s="10">
        <v>25.712694639806532</v>
      </c>
      <c r="AT11" s="10">
        <v>9.5417381158237262</v>
      </c>
      <c r="AV11" s="10">
        <v>1.4202612412982978</v>
      </c>
      <c r="AW11" s="10">
        <v>2.7883740243942285</v>
      </c>
      <c r="AX11" s="10">
        <v>0.20622008363028413</v>
      </c>
      <c r="AY11" s="10">
        <v>3.7290218448108936</v>
      </c>
      <c r="AZ11" s="10">
        <v>0.10946091620169737</v>
      </c>
      <c r="BA11" s="10">
        <v>14.914667956960665</v>
      </c>
      <c r="BB11" s="10">
        <v>6.5772816773408387</v>
      </c>
      <c r="BC11" s="10">
        <v>34.669860508922937</v>
      </c>
      <c r="BD11" s="10">
        <v>6.1938458110652057</v>
      </c>
      <c r="BE11" s="10">
        <v>0.49268152450453523</v>
      </c>
      <c r="BF11" s="10">
        <v>13.711167684510455</v>
      </c>
      <c r="BG11" s="10">
        <v>34.065199602071345</v>
      </c>
      <c r="BH11" s="10">
        <v>1.1208654742310962</v>
      </c>
      <c r="BI11" s="10">
        <v>5.9515873530740802</v>
      </c>
      <c r="BJ11" s="10">
        <v>24.294019512193604</v>
      </c>
      <c r="BK11" s="10">
        <v>39.022806517033708</v>
      </c>
      <c r="BL11" s="10">
        <v>1.4289661051639106</v>
      </c>
      <c r="BM11" s="10">
        <v>2.9632200761532141</v>
      </c>
      <c r="BN11" s="10">
        <v>6.3064208945163456</v>
      </c>
      <c r="BO11" s="10">
        <v>5.8109939420448189</v>
      </c>
      <c r="BP11" s="10">
        <v>24.943367734191785</v>
      </c>
      <c r="BQ11" s="10">
        <v>2.4023358090060558</v>
      </c>
      <c r="BS11" s="10">
        <v>9.1090354122276729E-2</v>
      </c>
      <c r="BT11" s="10">
        <v>0.76831014959223998</v>
      </c>
      <c r="BU11" s="10">
        <v>6.4032442603378648E-3</v>
      </c>
      <c r="BV11" s="10">
        <v>3.2927579922751073</v>
      </c>
      <c r="BW11" s="10">
        <v>0.1160654041926025</v>
      </c>
      <c r="BX11" s="10">
        <v>0.1989082622386551</v>
      </c>
      <c r="BY11" s="10">
        <v>8.0769661666900809</v>
      </c>
      <c r="BZ11" s="10">
        <v>0.8585999476100028</v>
      </c>
      <c r="CA11" s="10">
        <v>1.891782045962568</v>
      </c>
      <c r="CB11" s="10">
        <v>0.32847686145957927</v>
      </c>
      <c r="CC11" s="10">
        <v>2.8317859521932949</v>
      </c>
      <c r="CD11" s="10">
        <v>7.4466539746435956</v>
      </c>
      <c r="CE11" s="10">
        <v>4.9506777092831209</v>
      </c>
      <c r="CF11" s="10">
        <v>1.8148525259476873</v>
      </c>
      <c r="CG11" s="10">
        <v>0.10387590695419391</v>
      </c>
      <c r="CH11" s="10">
        <v>2.6984021025422393</v>
      </c>
      <c r="CI11" s="10">
        <v>0.10227353239702075</v>
      </c>
      <c r="CJ11" s="10">
        <v>1.9317430536779403</v>
      </c>
      <c r="CK11" s="10">
        <v>15.393294377393484</v>
      </c>
      <c r="CL11" s="10">
        <v>0.37098690715361293</v>
      </c>
      <c r="CM11" s="10">
        <v>0.77832265292266101</v>
      </c>
      <c r="CN11" s="10">
        <v>0.16946925422703529</v>
      </c>
      <c r="CP11" s="10">
        <v>53.337300267420183</v>
      </c>
      <c r="CQ11" s="10">
        <v>354.54226165719308</v>
      </c>
      <c r="CR11" s="10">
        <v>85.793670862947877</v>
      </c>
      <c r="CS11" s="10">
        <v>2701.5920006003303</v>
      </c>
      <c r="CT11" s="10">
        <v>36.765573540134888</v>
      </c>
      <c r="CU11" s="10">
        <v>69.694998438406287</v>
      </c>
      <c r="CV11" s="10">
        <v>231.04879618900475</v>
      </c>
      <c r="CW11" s="10">
        <v>72.482947064658674</v>
      </c>
      <c r="CX11" s="10">
        <v>465.43914956794367</v>
      </c>
      <c r="CY11" s="10">
        <v>55.463248709677423</v>
      </c>
      <c r="CZ11" s="10">
        <v>130.8720524</v>
      </c>
      <c r="DA11" s="10">
        <v>792.33786173464011</v>
      </c>
      <c r="DB11" s="10">
        <v>101.11265306122449</v>
      </c>
      <c r="DC11" s="10">
        <v>116.99946478551941</v>
      </c>
      <c r="DD11" s="10">
        <v>94.448705054060852</v>
      </c>
      <c r="DE11" s="10">
        <v>367.55188330871493</v>
      </c>
      <c r="DF11" s="10">
        <v>101.53519999999999</v>
      </c>
      <c r="DG11" s="10">
        <v>131.53013715867624</v>
      </c>
      <c r="DH11" s="10">
        <v>81.130287733773883</v>
      </c>
      <c r="DI11" s="10">
        <v>174.95181480123603</v>
      </c>
      <c r="DJ11" s="10">
        <v>124.75779181577718</v>
      </c>
      <c r="DK11" s="23">
        <v>27.662141834019369</v>
      </c>
    </row>
    <row r="12" spans="1:115">
      <c r="A12" s="2">
        <v>38961</v>
      </c>
      <c r="B12" s="10">
        <v>34.631586551491793</v>
      </c>
      <c r="C12" s="10">
        <v>284.31470330897997</v>
      </c>
      <c r="D12" s="10">
        <v>66.718908639968333</v>
      </c>
      <c r="E12" s="10">
        <v>2650.9338175682815</v>
      </c>
      <c r="F12" s="10">
        <v>36.901573838515972</v>
      </c>
      <c r="G12" s="10">
        <v>53.871650094699937</v>
      </c>
      <c r="H12" s="10">
        <v>110.1617391151341</v>
      </c>
      <c r="I12" s="10">
        <v>33.63087487771152</v>
      </c>
      <c r="J12" s="10">
        <v>441.57778325236279</v>
      </c>
      <c r="K12" s="10">
        <v>31.407738017098072</v>
      </c>
      <c r="L12" s="10">
        <v>85.413888838955458</v>
      </c>
      <c r="M12" s="10">
        <v>592.32386252911169</v>
      </c>
      <c r="N12" s="10">
        <v>79.394201085476936</v>
      </c>
      <c r="O12" s="10">
        <v>61.468181015662886</v>
      </c>
      <c r="P12" s="10">
        <v>69.308953915016644</v>
      </c>
      <c r="Q12" s="10">
        <v>201.79313763589332</v>
      </c>
      <c r="R12" s="10">
        <v>86.449562780952945</v>
      </c>
      <c r="S12" s="10">
        <v>60.799138273331934</v>
      </c>
      <c r="T12" s="10">
        <v>48.916801038315278</v>
      </c>
      <c r="U12" s="10">
        <v>151.65371304643079</v>
      </c>
      <c r="V12" s="10">
        <v>82.434826571887371</v>
      </c>
      <c r="W12" s="10">
        <v>17.063997138648602</v>
      </c>
      <c r="Y12" s="10">
        <v>17.87945492106153</v>
      </c>
      <c r="Z12" s="10">
        <v>80.015545094637332</v>
      </c>
      <c r="AA12" s="10">
        <v>23.165842632440604</v>
      </c>
      <c r="AB12" s="10">
        <v>145.97209489171638</v>
      </c>
      <c r="AC12" s="10">
        <v>4.8488446689233839</v>
      </c>
      <c r="AD12" s="10">
        <v>1.0564993137655596</v>
      </c>
      <c r="AE12" s="10">
        <v>108.07540559664045</v>
      </c>
      <c r="AF12" s="10">
        <v>5.3971222627687432</v>
      </c>
      <c r="AG12" s="10">
        <v>53.833614542360337</v>
      </c>
      <c r="AH12" s="10">
        <v>25.651500496518697</v>
      </c>
      <c r="AI12" s="10">
        <v>34.32746107454809</v>
      </c>
      <c r="AJ12" s="10">
        <v>190.64568891255891</v>
      </c>
      <c r="AK12" s="10">
        <v>14.708344626855618</v>
      </c>
      <c r="AL12" s="10">
        <v>53.240953054210557</v>
      </c>
      <c r="AM12" s="10">
        <v>5.93430294668764</v>
      </c>
      <c r="AN12" s="10">
        <v>138.74588121679162</v>
      </c>
      <c r="AO12" s="10">
        <v>15.949024956853219</v>
      </c>
      <c r="AP12" s="10">
        <v>66.56112384897088</v>
      </c>
      <c r="AQ12" s="10">
        <v>12.55444086610766</v>
      </c>
      <c r="AR12" s="10">
        <v>20.575896134735082</v>
      </c>
      <c r="AS12" s="10">
        <v>27.433694940789824</v>
      </c>
      <c r="AT12" s="10">
        <v>11.007288245104943</v>
      </c>
      <c r="AV12" s="10">
        <v>1.4478248764414017</v>
      </c>
      <c r="AW12" s="10">
        <v>2.8307145218826988</v>
      </c>
      <c r="AX12" s="10">
        <v>0.20983128009138419</v>
      </c>
      <c r="AY12" s="10">
        <v>3.8653457463677761</v>
      </c>
      <c r="AZ12" s="10">
        <v>9.8065006402795959E-2</v>
      </c>
      <c r="BA12" s="10">
        <v>14.989230351354964</v>
      </c>
      <c r="BB12" s="10">
        <v>7.8630561151012186</v>
      </c>
      <c r="BC12" s="10">
        <v>35.291272586774113</v>
      </c>
      <c r="BD12" s="10">
        <v>6.5106222861815448</v>
      </c>
      <c r="BE12" s="10">
        <v>0.51662750558133441</v>
      </c>
      <c r="BF12" s="10">
        <v>13.401552806306876</v>
      </c>
      <c r="BG12" s="10">
        <v>36.82025565741165</v>
      </c>
      <c r="BH12" s="10">
        <v>1.1153459336689695</v>
      </c>
      <c r="BI12" s="10">
        <v>6.0017438185017769</v>
      </c>
      <c r="BJ12" s="10">
        <v>26.233399950983415</v>
      </c>
      <c r="BK12" s="10">
        <v>39.913045358533424</v>
      </c>
      <c r="BL12" s="10">
        <v>1.4465860936156993</v>
      </c>
      <c r="BM12" s="10">
        <v>2.9617810119103201</v>
      </c>
      <c r="BN12" s="10">
        <v>6.1908107071760083</v>
      </c>
      <c r="BO12" s="10">
        <v>5.9086225390642797</v>
      </c>
      <c r="BP12" s="10">
        <v>26.893658221746406</v>
      </c>
      <c r="BQ12" s="10">
        <v>2.8335682787383316</v>
      </c>
      <c r="BS12" s="10">
        <v>9.4104964150915515E-2</v>
      </c>
      <c r="BT12" s="10">
        <v>1.0316030879327216</v>
      </c>
      <c r="BU12" s="10">
        <v>6.5155114883932441E-3</v>
      </c>
      <c r="BV12" s="10">
        <v>3.6570296285506778</v>
      </c>
      <c r="BW12" s="10">
        <v>0.10398880594935873</v>
      </c>
      <c r="BX12" s="10">
        <v>0.19613979325217379</v>
      </c>
      <c r="BY12" s="10">
        <v>8.1883372298563692</v>
      </c>
      <c r="BZ12" s="10">
        <v>0.87482965162760706</v>
      </c>
      <c r="CA12" s="10">
        <v>1.9626184938137774</v>
      </c>
      <c r="CB12" s="10">
        <v>0.34447648215544857</v>
      </c>
      <c r="CC12" s="10">
        <v>2.763205280189565</v>
      </c>
      <c r="CD12" s="10">
        <v>7.3531753570579497</v>
      </c>
      <c r="CE12" s="10">
        <v>5.3246514398988669</v>
      </c>
      <c r="CF12" s="10">
        <v>1.8698287715129309</v>
      </c>
      <c r="CG12" s="10">
        <v>0.11188734005691714</v>
      </c>
      <c r="CH12" s="10">
        <v>2.7439029284380752</v>
      </c>
      <c r="CI12" s="10">
        <v>0.48949283524480047</v>
      </c>
      <c r="CJ12" s="10">
        <v>1.9080910897455237</v>
      </c>
      <c r="CK12" s="10">
        <v>13.684299954014467</v>
      </c>
      <c r="CL12" s="10">
        <v>0.36786275073773833</v>
      </c>
      <c r="CM12" s="10">
        <v>0.83128399008327492</v>
      </c>
      <c r="CN12" s="10">
        <v>0.21070058183450513</v>
      </c>
      <c r="CP12" s="10">
        <v>54.05297131314564</v>
      </c>
      <c r="CQ12" s="10">
        <v>368.19256601343272</v>
      </c>
      <c r="CR12" s="10">
        <v>90.101098063988715</v>
      </c>
      <c r="CS12" s="10">
        <v>2804.4282878349163</v>
      </c>
      <c r="CT12" s="10">
        <v>41.952472319791511</v>
      </c>
      <c r="CU12" s="10">
        <v>70.113519553072635</v>
      </c>
      <c r="CV12" s="10">
        <v>234.28853805673214</v>
      </c>
      <c r="CW12" s="10">
        <v>75.194099378881987</v>
      </c>
      <c r="CX12" s="10">
        <v>503.88463857471845</v>
      </c>
      <c r="CY12" s="10">
        <v>57.920342501353552</v>
      </c>
      <c r="CZ12" s="10">
        <v>135.90610799999999</v>
      </c>
      <c r="DA12" s="10">
        <v>827.1429824561402</v>
      </c>
      <c r="DB12" s="10">
        <v>100.54254308590039</v>
      </c>
      <c r="DC12" s="10">
        <v>122.58070665988815</v>
      </c>
      <c r="DD12" s="10">
        <v>101.58854415274462</v>
      </c>
      <c r="DE12" s="10">
        <v>383.19596713965643</v>
      </c>
      <c r="DF12" s="10">
        <v>104.33466666666666</v>
      </c>
      <c r="DG12" s="10">
        <v>132.23013422395866</v>
      </c>
      <c r="DH12" s="10">
        <v>81.346352565613415</v>
      </c>
      <c r="DI12" s="10">
        <v>178.50609447096789</v>
      </c>
      <c r="DJ12" s="10">
        <v>137.59346372450688</v>
      </c>
      <c r="DK12" s="23">
        <v>31.115554244326383</v>
      </c>
    </row>
    <row r="13" spans="1:115">
      <c r="A13" s="2">
        <v>39052</v>
      </c>
      <c r="B13" s="10">
        <v>35.129528336491354</v>
      </c>
      <c r="C13" s="10">
        <v>302.13123940605982</v>
      </c>
      <c r="D13" s="10">
        <v>69.28401856341597</v>
      </c>
      <c r="E13" s="10">
        <v>2745.9445315399125</v>
      </c>
      <c r="F13" s="10">
        <v>41.747183234673258</v>
      </c>
      <c r="G13" s="10">
        <v>59.647921200516222</v>
      </c>
      <c r="H13" s="10">
        <v>111.96395159577496</v>
      </c>
      <c r="I13" s="10">
        <v>41.700642895057584</v>
      </c>
      <c r="J13" s="10">
        <v>478.26752144105347</v>
      </c>
      <c r="K13" s="10">
        <v>32.951013857617525</v>
      </c>
      <c r="L13" s="10">
        <v>91.876028971660304</v>
      </c>
      <c r="M13" s="10">
        <v>619.63681360800138</v>
      </c>
      <c r="N13" s="10">
        <v>85.899949808156393</v>
      </c>
      <c r="O13" s="10">
        <v>70.183849821934317</v>
      </c>
      <c r="P13" s="10">
        <v>79.493541527241959</v>
      </c>
      <c r="Q13" s="10">
        <v>231.24927218755766</v>
      </c>
      <c r="R13" s="10">
        <v>87.264385956905429</v>
      </c>
      <c r="S13" s="10">
        <v>61.989808056725131</v>
      </c>
      <c r="T13" s="10">
        <v>63.109106492602066</v>
      </c>
      <c r="U13" s="10">
        <v>157.15759204633861</v>
      </c>
      <c r="V13" s="10">
        <v>92.499088324908641</v>
      </c>
      <c r="W13" s="10">
        <v>18.749174231493967</v>
      </c>
      <c r="Y13" s="10">
        <v>18.472281906233682</v>
      </c>
      <c r="Z13" s="10">
        <v>89.208420490094412</v>
      </c>
      <c r="AA13" s="10">
        <v>24.032668726909186</v>
      </c>
      <c r="AB13" s="10">
        <v>151.00082071161214</v>
      </c>
      <c r="AC13" s="10">
        <v>4.9171576994375963</v>
      </c>
      <c r="AD13" s="10">
        <v>1.1352525036863823</v>
      </c>
      <c r="AE13" s="10">
        <v>110.74243560787365</v>
      </c>
      <c r="AF13" s="10">
        <v>5.6525137367613461</v>
      </c>
      <c r="AG13" s="10">
        <v>57.968813647032846</v>
      </c>
      <c r="AH13" s="10">
        <v>28.943185578594331</v>
      </c>
      <c r="AI13" s="10">
        <v>35.967326497288042</v>
      </c>
      <c r="AJ13" s="10">
        <v>199.50575218680748</v>
      </c>
      <c r="AK13" s="10">
        <v>14.139984074979028</v>
      </c>
      <c r="AL13" s="10">
        <v>54.53353640468552</v>
      </c>
      <c r="AM13" s="10">
        <v>6.6044916152963218</v>
      </c>
      <c r="AN13" s="10">
        <v>155.47648743430875</v>
      </c>
      <c r="AO13" s="10">
        <v>17.208135990007221</v>
      </c>
      <c r="AP13" s="10">
        <v>68.756185638814586</v>
      </c>
      <c r="AQ13" s="10">
        <v>12.409971366313135</v>
      </c>
      <c r="AR13" s="10">
        <v>21.151437904624334</v>
      </c>
      <c r="AS13" s="10">
        <v>29.70362301783091</v>
      </c>
      <c r="AT13" s="10">
        <v>12.921551311758183</v>
      </c>
      <c r="AV13" s="10">
        <v>1.4927687204822353</v>
      </c>
      <c r="AW13" s="10">
        <v>3.0289711307598126</v>
      </c>
      <c r="AX13" s="10">
        <v>0.2140864769143257</v>
      </c>
      <c r="AY13" s="10">
        <v>3.9837109240826276</v>
      </c>
      <c r="AZ13" s="10">
        <v>9.9652155357214681E-2</v>
      </c>
      <c r="BA13" s="10">
        <v>16.696021413623683</v>
      </c>
      <c r="BB13" s="10">
        <v>8.1476066854835114</v>
      </c>
      <c r="BC13" s="10">
        <v>36.960625537817599</v>
      </c>
      <c r="BD13" s="10">
        <v>6.9647868612536232</v>
      </c>
      <c r="BE13" s="10">
        <v>0.54298193415174056</v>
      </c>
      <c r="BF13" s="10">
        <v>14.342960188439623</v>
      </c>
      <c r="BG13" s="10">
        <v>39.502248992176071</v>
      </c>
      <c r="BH13" s="10">
        <v>1.1407694084985527</v>
      </c>
      <c r="BI13" s="10">
        <v>6.2260246115459417</v>
      </c>
      <c r="BJ13" s="10">
        <v>29.874957818739393</v>
      </c>
      <c r="BK13" s="10">
        <v>47.420295751038267</v>
      </c>
      <c r="BL13" s="10">
        <v>2.5512278508684414</v>
      </c>
      <c r="BM13" s="10">
        <v>3.0781897752985548</v>
      </c>
      <c r="BN13" s="10">
        <v>6.3145041932269832</v>
      </c>
      <c r="BO13" s="10">
        <v>6.0841305098532326</v>
      </c>
      <c r="BP13" s="10">
        <v>29.15863410555237</v>
      </c>
      <c r="BQ13" s="10">
        <v>3.4787285104647556</v>
      </c>
      <c r="BS13" s="10">
        <v>9.6564178847988069E-2</v>
      </c>
      <c r="BT13" s="10">
        <v>1.0669041527267509</v>
      </c>
      <c r="BU13" s="10">
        <v>6.6474104638692966E-3</v>
      </c>
      <c r="BV13" s="10">
        <v>3.9191189801929642</v>
      </c>
      <c r="BW13" s="10">
        <v>0.10566328741409974</v>
      </c>
      <c r="BX13" s="10">
        <v>0.21413693812313994</v>
      </c>
      <c r="BY13" s="10">
        <v>10.060743765188887</v>
      </c>
      <c r="BZ13" s="10">
        <v>0.91657478683982418</v>
      </c>
      <c r="CA13" s="10">
        <v>2.0348929254952335</v>
      </c>
      <c r="CB13" s="10">
        <v>0.36208282032377026</v>
      </c>
      <c r="CC13" s="10">
        <v>2.9496031426120446</v>
      </c>
      <c r="CD13" s="10">
        <v>7.8057025285666342</v>
      </c>
      <c r="CE13" s="10">
        <v>5.3796818138452682</v>
      </c>
      <c r="CF13" s="10">
        <v>2.6624158321770146</v>
      </c>
      <c r="CG13" s="10">
        <v>0.12836619385032577</v>
      </c>
      <c r="CH13" s="10">
        <v>3.5956840877866085</v>
      </c>
      <c r="CI13" s="10">
        <v>0.54078353555225256</v>
      </c>
      <c r="CJ13" s="10">
        <v>1.9824153815351901</v>
      </c>
      <c r="CK13" s="10">
        <v>13.559735212124327</v>
      </c>
      <c r="CL13" s="10">
        <v>0.37100199826389524</v>
      </c>
      <c r="CM13" s="10">
        <v>0.89959560359651647</v>
      </c>
      <c r="CN13" s="10">
        <v>0.31428460561371763</v>
      </c>
      <c r="CP13" s="10">
        <v>55.19114314205526</v>
      </c>
      <c r="CQ13" s="10">
        <v>395.43553517964079</v>
      </c>
      <c r="CR13" s="10">
        <v>93.537421177703351</v>
      </c>
      <c r="CS13" s="10">
        <v>2904.8481821558003</v>
      </c>
      <c r="CT13" s="10">
        <v>46.869656376882169</v>
      </c>
      <c r="CU13" s="10">
        <v>77.693332055949426</v>
      </c>
      <c r="CV13" s="10">
        <v>240.91473765432099</v>
      </c>
      <c r="CW13" s="10">
        <v>85.230356956476356</v>
      </c>
      <c r="CX13" s="10">
        <v>545.23601487483518</v>
      </c>
      <c r="CY13" s="10">
        <v>62.799264190687367</v>
      </c>
      <c r="CZ13" s="10">
        <v>145.13591880000001</v>
      </c>
      <c r="DA13" s="10">
        <v>866.45051731555156</v>
      </c>
      <c r="DB13" s="10">
        <v>106.56038510547924</v>
      </c>
      <c r="DC13" s="10">
        <v>133.60582667034279</v>
      </c>
      <c r="DD13" s="10">
        <v>116.101357155128</v>
      </c>
      <c r="DE13" s="10">
        <v>437.74173946069129</v>
      </c>
      <c r="DF13" s="10">
        <v>107.56453333333334</v>
      </c>
      <c r="DG13" s="10">
        <v>135.80659885237347</v>
      </c>
      <c r="DH13" s="10">
        <v>95.393317264266514</v>
      </c>
      <c r="DI13" s="10">
        <v>184.76416245908007</v>
      </c>
      <c r="DJ13" s="10">
        <v>152.26094105188844</v>
      </c>
      <c r="DK13" s="23">
        <v>35.463738659330623</v>
      </c>
    </row>
    <row r="14" spans="1:115">
      <c r="A14" s="2">
        <v>39142</v>
      </c>
      <c r="B14" s="10">
        <v>34.696206542508016</v>
      </c>
      <c r="C14" s="10">
        <v>305.46454327519012</v>
      </c>
      <c r="D14" s="10">
        <v>70.473246211762714</v>
      </c>
      <c r="E14" s="10">
        <v>2751.8901988480661</v>
      </c>
      <c r="F14" s="10">
        <v>42.191510942603855</v>
      </c>
      <c r="G14" s="10">
        <v>59.869899596716103</v>
      </c>
      <c r="H14" s="10">
        <v>121.26218938576116</v>
      </c>
      <c r="I14" s="10">
        <v>44.182126987678259</v>
      </c>
      <c r="J14" s="10">
        <v>537.58923853743261</v>
      </c>
      <c r="K14" s="10">
        <v>32.056982951403654</v>
      </c>
      <c r="L14" s="10">
        <v>101.0643661856584</v>
      </c>
      <c r="M14" s="10">
        <v>634.70926839729236</v>
      </c>
      <c r="N14" s="10">
        <v>87.610616827913049</v>
      </c>
      <c r="O14" s="10">
        <v>68.749657101531284</v>
      </c>
      <c r="P14" s="10">
        <v>80.909970886164999</v>
      </c>
      <c r="Q14" s="10">
        <v>245.19534009636607</v>
      </c>
      <c r="R14" s="10">
        <v>90.285811203104089</v>
      </c>
      <c r="S14" s="10">
        <v>65.16157555345076</v>
      </c>
      <c r="T14" s="10">
        <v>64.129529245029929</v>
      </c>
      <c r="U14" s="10">
        <v>159.7629611999445</v>
      </c>
      <c r="V14" s="10">
        <v>96.898647022407943</v>
      </c>
      <c r="W14" s="10">
        <v>20.530652942998419</v>
      </c>
      <c r="Y14" s="10">
        <v>18.998250591111201</v>
      </c>
      <c r="Z14" s="10">
        <v>92.785653728105615</v>
      </c>
      <c r="AA14" s="10">
        <v>24.846678474478431</v>
      </c>
      <c r="AB14" s="10">
        <v>153.11345906165008</v>
      </c>
      <c r="AC14" s="10">
        <v>6.4133299744265253</v>
      </c>
      <c r="AD14" s="10">
        <v>1.1900986574817378</v>
      </c>
      <c r="AE14" s="10">
        <v>110.24084361741157</v>
      </c>
      <c r="AF14" s="10">
        <v>5.8400628051492074</v>
      </c>
      <c r="AG14" s="10">
        <v>65.278415264690707</v>
      </c>
      <c r="AH14" s="10">
        <v>29.88713637323885</v>
      </c>
      <c r="AI14" s="10">
        <v>35.793104709670914</v>
      </c>
      <c r="AJ14" s="10">
        <v>206.09825050980047</v>
      </c>
      <c r="AK14" s="10">
        <v>14.082823352379744</v>
      </c>
      <c r="AL14" s="10">
        <v>56.677488435322175</v>
      </c>
      <c r="AM14" s="10">
        <v>6.9413809124603612</v>
      </c>
      <c r="AN14" s="10">
        <v>170.05498971619312</v>
      </c>
      <c r="AO14" s="10">
        <v>18.049175649150545</v>
      </c>
      <c r="AP14" s="10">
        <v>74.157993730734773</v>
      </c>
      <c r="AQ14" s="10">
        <v>12.230609719485194</v>
      </c>
      <c r="AR14" s="10">
        <v>21.092370138721567</v>
      </c>
      <c r="AS14" s="10">
        <v>29.974865310119643</v>
      </c>
      <c r="AT14" s="10">
        <v>14.400941200948026</v>
      </c>
      <c r="AV14" s="10">
        <v>1.5406144773380914</v>
      </c>
      <c r="AW14" s="10">
        <v>3.0534345693552427</v>
      </c>
      <c r="AX14" s="10">
        <v>0.22372902618688315</v>
      </c>
      <c r="AY14" s="10">
        <v>4.0084932401675273</v>
      </c>
      <c r="AZ14" s="10">
        <v>0.12113672173077003</v>
      </c>
      <c r="BA14" s="10">
        <v>17.592777047199835</v>
      </c>
      <c r="BB14" s="10">
        <v>8.2000307390076053</v>
      </c>
      <c r="BC14" s="10">
        <v>38.166018294655665</v>
      </c>
      <c r="BD14" s="10">
        <v>7.1729614312659749</v>
      </c>
      <c r="BE14" s="10">
        <v>0.57050534219747928</v>
      </c>
      <c r="BF14" s="10">
        <v>14.313329248856485</v>
      </c>
      <c r="BG14" s="10">
        <v>41.090169137403478</v>
      </c>
      <c r="BH14" s="10">
        <v>1.1546288214781786</v>
      </c>
      <c r="BI14" s="10">
        <v>7.5379538022711348</v>
      </c>
      <c r="BJ14" s="10">
        <v>31.274556375188389</v>
      </c>
      <c r="BK14" s="10">
        <v>50.930968892728245</v>
      </c>
      <c r="BL14" s="10">
        <v>2.6402106540501014</v>
      </c>
      <c r="BM14" s="10">
        <v>2.7173062723677175</v>
      </c>
      <c r="BN14" s="10">
        <v>6.1950772934192821</v>
      </c>
      <c r="BO14" s="10">
        <v>6.098658674020248</v>
      </c>
      <c r="BP14" s="10">
        <v>29.429684483951728</v>
      </c>
      <c r="BQ14" s="10">
        <v>3.8769945328711319</v>
      </c>
      <c r="BS14" s="10">
        <v>0.10084868663667113</v>
      </c>
      <c r="BT14" s="10">
        <v>1.7705147688124794</v>
      </c>
      <c r="BU14" s="10">
        <v>6.9460613821637207E-3</v>
      </c>
      <c r="BV14" s="10">
        <v>4.6341212506235907</v>
      </c>
      <c r="BW14" s="10">
        <v>0.1284153667631999</v>
      </c>
      <c r="BX14" s="10">
        <v>0.50567021066054707</v>
      </c>
      <c r="BY14" s="10">
        <v>10.506789104908574</v>
      </c>
      <c r="BZ14" s="10">
        <v>0.94717578400452851</v>
      </c>
      <c r="CA14" s="10">
        <v>2.2261051388717448</v>
      </c>
      <c r="CB14" s="10">
        <v>0.38044519497180818</v>
      </c>
      <c r="CC14" s="10">
        <v>2.9438737558142147</v>
      </c>
      <c r="CD14" s="10">
        <v>8.2884316281576389</v>
      </c>
      <c r="CE14" s="10">
        <v>5.7659356278586618</v>
      </c>
      <c r="CF14" s="10">
        <v>2.9250038076180953</v>
      </c>
      <c r="CG14" s="10">
        <v>0.13763370793996188</v>
      </c>
      <c r="CH14" s="10">
        <v>4.167259541540588</v>
      </c>
      <c r="CI14" s="10">
        <v>0.52933582702857818</v>
      </c>
      <c r="CJ14" s="10">
        <v>1.7688191442112684</v>
      </c>
      <c r="CK14" s="10">
        <v>13.319401115414394</v>
      </c>
      <c r="CL14" s="10">
        <v>0.37340438774837104</v>
      </c>
      <c r="CM14" s="10">
        <v>0.90794068397052285</v>
      </c>
      <c r="CN14" s="10">
        <v>0.40175564806919262</v>
      </c>
      <c r="CP14" s="10">
        <v>55.335920297593979</v>
      </c>
      <c r="CQ14" s="10">
        <v>403.07414634146346</v>
      </c>
      <c r="CR14" s="10">
        <v>95.550599773810191</v>
      </c>
      <c r="CS14" s="10">
        <v>2913.6462724005073</v>
      </c>
      <c r="CT14" s="10">
        <v>48.854393005524351</v>
      </c>
      <c r="CU14" s="10">
        <v>79.158445512058222</v>
      </c>
      <c r="CV14" s="10">
        <v>250.20985284708891</v>
      </c>
      <c r="CW14" s="10">
        <v>89.135383871487662</v>
      </c>
      <c r="CX14" s="10">
        <v>612.26672037226103</v>
      </c>
      <c r="CY14" s="10">
        <v>62.895069861811791</v>
      </c>
      <c r="CZ14" s="10">
        <v>154.11467390000001</v>
      </c>
      <c r="DA14" s="10">
        <v>890.18611967265394</v>
      </c>
      <c r="DB14" s="10">
        <v>108.61400462962963</v>
      </c>
      <c r="DC14" s="10">
        <v>135.89010314674269</v>
      </c>
      <c r="DD14" s="10">
        <v>119.26354188175371</v>
      </c>
      <c r="DE14" s="10">
        <v>470.34855824682802</v>
      </c>
      <c r="DF14" s="10">
        <v>111.50453333333331</v>
      </c>
      <c r="DG14" s="10">
        <v>143.80569470076452</v>
      </c>
      <c r="DH14" s="10">
        <v>95.874617373348798</v>
      </c>
      <c r="DI14" s="10">
        <v>187.32739440043468</v>
      </c>
      <c r="DJ14" s="10">
        <v>157.21113750044984</v>
      </c>
      <c r="DK14" s="23">
        <v>39.210344324886769</v>
      </c>
    </row>
    <row r="15" spans="1:115">
      <c r="A15" s="2">
        <v>39234</v>
      </c>
      <c r="B15" s="10">
        <v>35.317041819733006</v>
      </c>
      <c r="C15" s="10">
        <v>322.06265017047355</v>
      </c>
      <c r="D15" s="10">
        <v>72.850977736788835</v>
      </c>
      <c r="E15" s="10">
        <v>2938.9947271931874</v>
      </c>
      <c r="F15" s="10">
        <v>47.911020178050492</v>
      </c>
      <c r="G15" s="10">
        <v>59.755865496385923</v>
      </c>
      <c r="H15" s="10">
        <v>134.25251518460459</v>
      </c>
      <c r="I15" s="10">
        <v>46.708981763837038</v>
      </c>
      <c r="J15" s="10">
        <v>585.05490959666793</v>
      </c>
      <c r="K15" s="10">
        <v>29.450238600551828</v>
      </c>
      <c r="L15" s="10">
        <v>104.30540292199269</v>
      </c>
      <c r="M15" s="10">
        <v>667.57949787824521</v>
      </c>
      <c r="N15" s="10">
        <v>89.702497903741957</v>
      </c>
      <c r="O15" s="10">
        <v>74.140160853713027</v>
      </c>
      <c r="P15" s="10">
        <v>88.315881407390606</v>
      </c>
      <c r="Q15" s="10">
        <v>300.45640388927865</v>
      </c>
      <c r="R15" s="10">
        <v>98.704923408623387</v>
      </c>
      <c r="S15" s="10">
        <v>68.159524657619144</v>
      </c>
      <c r="T15" s="10">
        <v>67.25431663182934</v>
      </c>
      <c r="U15" s="10">
        <v>162.91686981500382</v>
      </c>
      <c r="V15" s="10">
        <v>109.6525943291098</v>
      </c>
      <c r="W15" s="10">
        <v>23.762829377960653</v>
      </c>
      <c r="Y15" s="10">
        <v>20.03391112794856</v>
      </c>
      <c r="Z15" s="10">
        <v>96.757446751978151</v>
      </c>
      <c r="AA15" s="10">
        <v>25.748555432348834</v>
      </c>
      <c r="AB15" s="10">
        <v>165.46830450074629</v>
      </c>
      <c r="AC15" s="10">
        <v>7.8391923061733859</v>
      </c>
      <c r="AD15" s="10">
        <v>1.2258641368243592</v>
      </c>
      <c r="AE15" s="10">
        <v>121.20377653571319</v>
      </c>
      <c r="AF15" s="10">
        <v>6.5477259761556033</v>
      </c>
      <c r="AG15" s="10">
        <v>71.887276613735025</v>
      </c>
      <c r="AH15" s="10">
        <v>29.835002758908264</v>
      </c>
      <c r="AI15" s="10">
        <v>36.425852121068353</v>
      </c>
      <c r="AJ15" s="10">
        <v>220.8901267363201</v>
      </c>
      <c r="AK15" s="10">
        <v>12.83384589691771</v>
      </c>
      <c r="AL15" s="10">
        <v>55.727016271631271</v>
      </c>
      <c r="AM15" s="10">
        <v>7.5320409470103815</v>
      </c>
      <c r="AN15" s="10">
        <v>208.00734826195375</v>
      </c>
      <c r="AO15" s="10">
        <v>20.908867136043995</v>
      </c>
      <c r="AP15" s="10">
        <v>79.657622536737122</v>
      </c>
      <c r="AQ15" s="10">
        <v>13.020230487025712</v>
      </c>
      <c r="AR15" s="10">
        <v>21.424535906453389</v>
      </c>
      <c r="AS15" s="10">
        <v>32.647234363288163</v>
      </c>
      <c r="AT15" s="10">
        <v>15.999109032736444</v>
      </c>
      <c r="AV15" s="10">
        <v>1.3213970001965549</v>
      </c>
      <c r="AW15" s="10">
        <v>3.186039132351171</v>
      </c>
      <c r="AX15" s="10">
        <v>0.23108609907286254</v>
      </c>
      <c r="AY15" s="10">
        <v>4.2814913938020158</v>
      </c>
      <c r="AZ15" s="10">
        <v>0.15360616483109713</v>
      </c>
      <c r="BA15" s="10">
        <v>18.1906249206571</v>
      </c>
      <c r="BB15" s="10">
        <v>8.3499170661846058</v>
      </c>
      <c r="BC15" s="10">
        <v>42.651565126988928</v>
      </c>
      <c r="BD15" s="10">
        <v>7.3147500879616816</v>
      </c>
      <c r="BE15" s="10">
        <v>0.53612073409956662</v>
      </c>
      <c r="BF15" s="10">
        <v>14.611967602108411</v>
      </c>
      <c r="BG15" s="10">
        <v>43.794091915257695</v>
      </c>
      <c r="BH15" s="10">
        <v>1.1773938263922681</v>
      </c>
      <c r="BI15" s="10">
        <v>7.6453090552479468</v>
      </c>
      <c r="BJ15" s="10">
        <v>34.42607878327852</v>
      </c>
      <c r="BK15" s="10">
        <v>63.675335898863878</v>
      </c>
      <c r="BL15" s="10">
        <v>2.9179507640348987</v>
      </c>
      <c r="BM15" s="10">
        <v>2.8885022203980579</v>
      </c>
      <c r="BN15" s="10">
        <v>7.9746064676472024</v>
      </c>
      <c r="BO15" s="10">
        <v>6.1265913663172888</v>
      </c>
      <c r="BP15" s="10">
        <v>32.065150836819292</v>
      </c>
      <c r="BQ15" s="10">
        <v>4.268473496125841</v>
      </c>
      <c r="BS15" s="10">
        <v>0.10613827805707743</v>
      </c>
      <c r="BT15" s="10">
        <v>1.9994720041856464</v>
      </c>
      <c r="BU15" s="10">
        <v>7.1731710265747206E-3</v>
      </c>
      <c r="BV15" s="10">
        <v>7.9826780152779389</v>
      </c>
      <c r="BW15" s="10">
        <v>0.16277746133924698</v>
      </c>
      <c r="BX15" s="10">
        <v>0.50287359553520261</v>
      </c>
      <c r="BY15" s="10">
        <v>10.960935532842552</v>
      </c>
      <c r="BZ15" s="10">
        <v>1.0616034194208694</v>
      </c>
      <c r="CA15" s="10">
        <v>2.2674563396721963</v>
      </c>
      <c r="CB15" s="10">
        <v>0.35746262479687974</v>
      </c>
      <c r="CC15" s="10">
        <v>2.9997946548305556</v>
      </c>
      <c r="CD15" s="10">
        <v>7.8331897269425781</v>
      </c>
      <c r="CE15" s="10">
        <v>6.0949177499925105</v>
      </c>
      <c r="CF15" s="10">
        <v>3.6570226588257553</v>
      </c>
      <c r="CG15" s="10">
        <v>0.15116589222509447</v>
      </c>
      <c r="CH15" s="10">
        <v>6.4772945990129784</v>
      </c>
      <c r="CI15" s="10">
        <v>0.56025869129771877</v>
      </c>
      <c r="CJ15" s="10">
        <v>1.675271895437513</v>
      </c>
      <c r="CK15" s="10">
        <v>15.749898231283201</v>
      </c>
      <c r="CL15" s="10">
        <v>0.65717321688968156</v>
      </c>
      <c r="CM15" s="10">
        <v>0.99003431909626016</v>
      </c>
      <c r="CN15" s="10">
        <v>0.50369570094666116</v>
      </c>
      <c r="CP15" s="10">
        <v>56.778488225935199</v>
      </c>
      <c r="CQ15" s="10">
        <v>424.00560805898851</v>
      </c>
      <c r="CR15" s="10">
        <v>98.837792439237106</v>
      </c>
      <c r="CS15" s="10">
        <v>3116.7272011030136</v>
      </c>
      <c r="CT15" s="10">
        <v>56.066596110394222</v>
      </c>
      <c r="CU15" s="10">
        <v>79.675228149402585</v>
      </c>
      <c r="CV15" s="10">
        <v>274.76714431934494</v>
      </c>
      <c r="CW15" s="10">
        <v>96.969876286402439</v>
      </c>
      <c r="CX15" s="10">
        <v>666.52439263803683</v>
      </c>
      <c r="CY15" s="10">
        <v>60.178824718356537</v>
      </c>
      <c r="CZ15" s="10">
        <v>158.34301730000001</v>
      </c>
      <c r="DA15" s="10">
        <v>940.09690625676558</v>
      </c>
      <c r="DB15" s="10">
        <v>109.80865537704445</v>
      </c>
      <c r="DC15" s="10">
        <v>141.169508839418</v>
      </c>
      <c r="DD15" s="10">
        <v>130.4251670299046</v>
      </c>
      <c r="DE15" s="10">
        <v>578.61638264910925</v>
      </c>
      <c r="DF15" s="10">
        <v>123.092</v>
      </c>
      <c r="DG15" s="10">
        <v>152.38092131019184</v>
      </c>
      <c r="DH15" s="10">
        <v>103.99905181778546</v>
      </c>
      <c r="DI15" s="10">
        <v>191.12517030466418</v>
      </c>
      <c r="DJ15" s="10">
        <v>175.35501384831352</v>
      </c>
      <c r="DK15" s="23">
        <v>44.534107607769599</v>
      </c>
    </row>
    <row r="16" spans="1:115">
      <c r="A16" s="2">
        <v>39326</v>
      </c>
      <c r="B16" s="10">
        <v>35.144520607535874</v>
      </c>
      <c r="C16" s="10">
        <v>341.8905236989828</v>
      </c>
      <c r="D16" s="10">
        <v>79.0097824026019</v>
      </c>
      <c r="E16" s="10">
        <v>3094.7714402865663</v>
      </c>
      <c r="F16" s="10">
        <v>47.207432846882199</v>
      </c>
      <c r="G16" s="10">
        <v>69.501631042296779</v>
      </c>
      <c r="H16" s="10">
        <v>145.32406342053133</v>
      </c>
      <c r="I16" s="10">
        <v>46.943213233628093</v>
      </c>
      <c r="J16" s="10">
        <v>638.93395339330414</v>
      </c>
      <c r="K16" s="10">
        <v>31.99726025284788</v>
      </c>
      <c r="L16" s="10">
        <v>114.25368984446327</v>
      </c>
      <c r="M16" s="10">
        <v>693.67939979941173</v>
      </c>
      <c r="N16" s="10">
        <v>97.616515124471576</v>
      </c>
      <c r="O16" s="10">
        <v>80.356941762189138</v>
      </c>
      <c r="P16" s="10">
        <v>98.844811512997367</v>
      </c>
      <c r="Q16" s="10">
        <v>343.04274465990989</v>
      </c>
      <c r="R16" s="10">
        <v>108.774904127428</v>
      </c>
      <c r="S16" s="10">
        <v>68.451067465843408</v>
      </c>
      <c r="T16" s="10">
        <v>74.123206433075396</v>
      </c>
      <c r="U16" s="10">
        <v>165.32239981992444</v>
      </c>
      <c r="V16" s="10">
        <v>129.19910461124343</v>
      </c>
      <c r="W16" s="10">
        <v>27.018131449784519</v>
      </c>
      <c r="Y16" s="10">
        <v>21.506629935283119</v>
      </c>
      <c r="Z16" s="10">
        <v>101.21331700386671</v>
      </c>
      <c r="AA16" s="10">
        <v>27.613227221302552</v>
      </c>
      <c r="AB16" s="10">
        <v>173.92698053556279</v>
      </c>
      <c r="AC16" s="10">
        <v>8.3224744824322947</v>
      </c>
      <c r="AD16" s="10">
        <v>1.1113710702283273</v>
      </c>
      <c r="AE16" s="10">
        <v>129.55866765062473</v>
      </c>
      <c r="AF16" s="10">
        <v>7.5326800960573426</v>
      </c>
      <c r="AG16" s="10">
        <v>78.44953087002645</v>
      </c>
      <c r="AH16" s="10">
        <v>30.987590359512442</v>
      </c>
      <c r="AI16" s="10">
        <v>35.617241026787326</v>
      </c>
      <c r="AJ16" s="10">
        <v>228.5596749720346</v>
      </c>
      <c r="AK16" s="10">
        <v>13.034714565728388</v>
      </c>
      <c r="AL16" s="10">
        <v>58.873663724285855</v>
      </c>
      <c r="AM16" s="10">
        <v>8.2810915510108973</v>
      </c>
      <c r="AN16" s="10">
        <v>238.34894324773785</v>
      </c>
      <c r="AO16" s="10">
        <v>26.27516602480312</v>
      </c>
      <c r="AP16" s="10">
        <v>82.769665412937286</v>
      </c>
      <c r="AQ16" s="10">
        <v>13.656608057651752</v>
      </c>
      <c r="AR16" s="10">
        <v>21.965481369615233</v>
      </c>
      <c r="AS16" s="10">
        <v>36.894165222707322</v>
      </c>
      <c r="AT16" s="10">
        <v>18.461911123410935</v>
      </c>
      <c r="AV16" s="10">
        <v>1.4487910790686136</v>
      </c>
      <c r="AW16" s="10">
        <v>3.3972293356682708</v>
      </c>
      <c r="AX16" s="10">
        <v>0.25282097012640625</v>
      </c>
      <c r="AY16" s="10">
        <v>10.613143106928909</v>
      </c>
      <c r="AZ16" s="10">
        <v>0.1645129484772771</v>
      </c>
      <c r="BA16" s="10">
        <v>19.652845432005307</v>
      </c>
      <c r="BB16" s="10">
        <v>8.962151928260532</v>
      </c>
      <c r="BC16" s="10">
        <v>48.912719602803115</v>
      </c>
      <c r="BD16" s="10">
        <v>7.3320863113503139</v>
      </c>
      <c r="BE16" s="10">
        <v>0.58912395346990309</v>
      </c>
      <c r="BF16" s="10">
        <v>13.843209454046825</v>
      </c>
      <c r="BG16" s="10">
        <v>45.781966227150775</v>
      </c>
      <c r="BH16" s="10">
        <v>1.2478114599323682</v>
      </c>
      <c r="BI16" s="10">
        <v>6.8962367398662119</v>
      </c>
      <c r="BJ16" s="10">
        <v>38.4758855213055</v>
      </c>
      <c r="BK16" s="10">
        <v>72.522651478939963</v>
      </c>
      <c r="BL16" s="10">
        <v>3.2147086518631953</v>
      </c>
      <c r="BM16" s="10">
        <v>3.0249384134060762</v>
      </c>
      <c r="BN16" s="10">
        <v>8.5322590121965032</v>
      </c>
      <c r="BO16" s="10">
        <v>6.1750367449974854</v>
      </c>
      <c r="BP16" s="10">
        <v>36.258741119119016</v>
      </c>
      <c r="BQ16" s="10">
        <v>4.8615876900298254</v>
      </c>
      <c r="BS16" s="10">
        <v>0.11768664997030531</v>
      </c>
      <c r="BT16" s="10">
        <v>2.1064904727686273</v>
      </c>
      <c r="BU16" s="10">
        <v>7.8460259957194856E-3</v>
      </c>
      <c r="BV16" s="10">
        <v>8.7047592322561727</v>
      </c>
      <c r="BW16" s="10">
        <v>0.17424949617902313</v>
      </c>
      <c r="BX16" s="10">
        <v>0.54054111611050715</v>
      </c>
      <c r="BY16" s="10">
        <v>11.637715608472099</v>
      </c>
      <c r="BZ16" s="10">
        <v>1.2197562147632013</v>
      </c>
      <c r="CA16" s="10">
        <v>1.8984706935626674</v>
      </c>
      <c r="CB16" s="10">
        <v>0.3926353717860509</v>
      </c>
      <c r="CC16" s="10">
        <v>2.9328772747025518</v>
      </c>
      <c r="CD16" s="10">
        <v>8.4061134107568876</v>
      </c>
      <c r="CE16" s="10">
        <v>6.5882283845472092</v>
      </c>
      <c r="CF16" s="10">
        <v>3.6914527673883759</v>
      </c>
      <c r="CG16" s="10">
        <v>0.16959280846418068</v>
      </c>
      <c r="CH16" s="10">
        <v>7.1529552025907606</v>
      </c>
      <c r="CI16" s="10">
        <v>0.5901545292390038</v>
      </c>
      <c r="CJ16" s="10">
        <v>1.7634507146547236</v>
      </c>
      <c r="CK16" s="10">
        <v>16.631700356900993</v>
      </c>
      <c r="CL16" s="10">
        <v>0.49250966819852149</v>
      </c>
      <c r="CM16" s="10">
        <v>1.1203866064981867</v>
      </c>
      <c r="CN16" s="10">
        <v>0.63278349933676381</v>
      </c>
      <c r="CP16" s="10">
        <v>58.217628271857912</v>
      </c>
      <c r="CQ16" s="10">
        <v>448.60756051128641</v>
      </c>
      <c r="CR16" s="10">
        <v>106.88367662002658</v>
      </c>
      <c r="CS16" s="10">
        <v>3288.0163231613142</v>
      </c>
      <c r="CT16" s="10">
        <v>55.868669773970794</v>
      </c>
      <c r="CU16" s="10">
        <v>90.80638866064092</v>
      </c>
      <c r="CV16" s="10">
        <v>295.48259860788869</v>
      </c>
      <c r="CW16" s="10">
        <v>104.60836914725175</v>
      </c>
      <c r="CX16" s="10">
        <v>726.61404126824357</v>
      </c>
      <c r="CY16" s="10">
        <v>63.966609937616276</v>
      </c>
      <c r="CZ16" s="10">
        <v>166.64701759999997</v>
      </c>
      <c r="DA16" s="10">
        <v>976.42715440935399</v>
      </c>
      <c r="DB16" s="10">
        <v>118.48726953467954</v>
      </c>
      <c r="DC16" s="10">
        <v>149.81829499372958</v>
      </c>
      <c r="DD16" s="10">
        <v>145.77138139377794</v>
      </c>
      <c r="DE16" s="10">
        <v>661.06729458917846</v>
      </c>
      <c r="DF16" s="10">
        <v>138.85493333333332</v>
      </c>
      <c r="DG16" s="10">
        <v>156.00912200684149</v>
      </c>
      <c r="DH16" s="10">
        <v>112.94377385982465</v>
      </c>
      <c r="DI16" s="10">
        <v>193.95542760273568</v>
      </c>
      <c r="DJ16" s="10">
        <v>203.47239755956795</v>
      </c>
      <c r="DK16" s="23">
        <v>50.974413762562044</v>
      </c>
    </row>
    <row r="17" spans="1:115">
      <c r="A17" s="2">
        <v>39417</v>
      </c>
      <c r="B17" s="10">
        <v>35.067560530453889</v>
      </c>
      <c r="C17" s="10">
        <v>359.51552919942691</v>
      </c>
      <c r="D17" s="10">
        <v>84.860191239236229</v>
      </c>
      <c r="E17" s="10">
        <v>3271.0078595672485</v>
      </c>
      <c r="F17" s="10">
        <v>47.847541043937071</v>
      </c>
      <c r="G17" s="10">
        <v>76.455788611831991</v>
      </c>
      <c r="H17" s="10">
        <v>124.50105590790832</v>
      </c>
      <c r="I17" s="10">
        <v>50.69662443358073</v>
      </c>
      <c r="J17" s="10">
        <v>680.96078948609431</v>
      </c>
      <c r="K17" s="10">
        <v>38.330972118903055</v>
      </c>
      <c r="L17" s="10">
        <v>125.24456228241239</v>
      </c>
      <c r="M17" s="10">
        <v>694.72133542926565</v>
      </c>
      <c r="N17" s="10">
        <v>99.295404699820125</v>
      </c>
      <c r="O17" s="10">
        <v>82.149746516866003</v>
      </c>
      <c r="P17" s="10">
        <v>115.35811228631333</v>
      </c>
      <c r="Q17" s="10">
        <v>369.83433468828821</v>
      </c>
      <c r="R17" s="10">
        <v>115.68864391158804</v>
      </c>
      <c r="S17" s="10">
        <v>76.537135394164764</v>
      </c>
      <c r="T17" s="10">
        <v>82.666722033379969</v>
      </c>
      <c r="U17" s="10">
        <v>170.10481692534648</v>
      </c>
      <c r="V17" s="10">
        <v>144.06858110666602</v>
      </c>
      <c r="W17" s="10">
        <v>31.302532984343383</v>
      </c>
      <c r="Y17" s="10">
        <v>22.613725940246212</v>
      </c>
      <c r="Z17" s="10">
        <v>106.42795772707883</v>
      </c>
      <c r="AA17" s="10">
        <v>29.571948312713598</v>
      </c>
      <c r="AB17" s="10">
        <v>182.07771555072307</v>
      </c>
      <c r="AC17" s="10">
        <v>9.1819269646960855</v>
      </c>
      <c r="AD17" s="10">
        <v>1.1547289612690308</v>
      </c>
      <c r="AE17" s="10">
        <v>141.97566268645832</v>
      </c>
      <c r="AF17" s="10">
        <v>8.6476090510072758</v>
      </c>
      <c r="AG17" s="10">
        <v>84.437496395545878</v>
      </c>
      <c r="AH17" s="10">
        <v>33.696795424876036</v>
      </c>
      <c r="AI17" s="10">
        <v>36.053779933824593</v>
      </c>
      <c r="AJ17" s="10">
        <v>236.24414408352732</v>
      </c>
      <c r="AK17" s="10">
        <v>13.124163842268608</v>
      </c>
      <c r="AL17" s="10">
        <v>62.608221207123385</v>
      </c>
      <c r="AM17" s="10">
        <v>8.6212243694187638</v>
      </c>
      <c r="AN17" s="10">
        <v>256.99874796327299</v>
      </c>
      <c r="AO17" s="10">
        <v>29.088798412173869</v>
      </c>
      <c r="AP17" s="10">
        <v>95.212759117864266</v>
      </c>
      <c r="AQ17" s="10">
        <v>12.623211575137354</v>
      </c>
      <c r="AR17" s="10">
        <v>22.35293033514586</v>
      </c>
      <c r="AS17" s="10">
        <v>39.740287424813943</v>
      </c>
      <c r="AT17" s="10">
        <v>20.884991458437156</v>
      </c>
      <c r="AV17" s="10">
        <v>1.4858845059814068</v>
      </c>
      <c r="AW17" s="10">
        <v>3.3295108225850747</v>
      </c>
      <c r="AX17" s="10">
        <v>0.27644867310850058</v>
      </c>
      <c r="AY17" s="10">
        <v>10.838389884930599</v>
      </c>
      <c r="AZ17" s="10">
        <v>0.1540604095548733</v>
      </c>
      <c r="BA17" s="10">
        <v>21.166364774246858</v>
      </c>
      <c r="BB17" s="10">
        <v>9.6166103669170706</v>
      </c>
      <c r="BC17" s="10">
        <v>55.97662982738192</v>
      </c>
      <c r="BD17" s="10">
        <v>7.9253921357384236</v>
      </c>
      <c r="BE17" s="10">
        <v>0.67243714830843659</v>
      </c>
      <c r="BF17" s="10">
        <v>14.152686028240167</v>
      </c>
      <c r="BG17" s="10">
        <v>47.857732202154139</v>
      </c>
      <c r="BH17" s="10">
        <v>1.2844075671017432</v>
      </c>
      <c r="BI17" s="10">
        <v>7.1338077738085852</v>
      </c>
      <c r="BJ17" s="10">
        <v>42.54538538952184</v>
      </c>
      <c r="BK17" s="10">
        <v>79.679062864927857</v>
      </c>
      <c r="BL17" s="10">
        <v>3.5137794613935047</v>
      </c>
      <c r="BM17" s="10">
        <v>3.4509855129035754</v>
      </c>
      <c r="BN17" s="10">
        <v>8.4991090700929259</v>
      </c>
      <c r="BO17" s="10">
        <v>6.3445275982332658</v>
      </c>
      <c r="BP17" s="10">
        <v>39.076700909417852</v>
      </c>
      <c r="BQ17" s="10">
        <v>5.5378897893157797</v>
      </c>
      <c r="BS17" s="10">
        <v>0.1202219871956165</v>
      </c>
      <c r="BT17" s="10">
        <v>2.1951822723673082</v>
      </c>
      <c r="BU17" s="10">
        <v>8.583329134715878E-3</v>
      </c>
      <c r="BV17" s="10">
        <v>9.9683768091067506</v>
      </c>
      <c r="BW17" s="10">
        <v>0.16333076106905123</v>
      </c>
      <c r="BX17" s="10">
        <v>0.55965930548983067</v>
      </c>
      <c r="BY17" s="10">
        <v>11.827834992055545</v>
      </c>
      <c r="BZ17" s="10">
        <v>1.3995294810316423</v>
      </c>
      <c r="CA17" s="10">
        <v>1.9796206377850289</v>
      </c>
      <c r="CB17" s="10">
        <v>0.44810011734022792</v>
      </c>
      <c r="CC17" s="10">
        <v>2.9999717555228447</v>
      </c>
      <c r="CD17" s="10">
        <v>8.4147714065143049</v>
      </c>
      <c r="CE17" s="10">
        <v>6.7357637970547888</v>
      </c>
      <c r="CF17" s="10">
        <v>3.6887402298713345</v>
      </c>
      <c r="CG17" s="10">
        <v>0.19067836542367189</v>
      </c>
      <c r="CH17" s="10">
        <v>7.9145754611076313</v>
      </c>
      <c r="CI17" s="10">
        <v>0.61277821484457773</v>
      </c>
      <c r="CJ17" s="10">
        <v>1.8800247766216489</v>
      </c>
      <c r="CK17" s="10">
        <v>14.911471718417937</v>
      </c>
      <c r="CL17" s="10">
        <v>0.50749114856995536</v>
      </c>
      <c r="CM17" s="10">
        <v>1.2078883749480411</v>
      </c>
      <c r="CN17" s="10">
        <v>0.64428623856671496</v>
      </c>
      <c r="CP17" s="10">
        <v>59.287392963877124</v>
      </c>
      <c r="CQ17" s="10">
        <v>471.46818002145812</v>
      </c>
      <c r="CR17" s="10">
        <v>114.71717155419304</v>
      </c>
      <c r="CS17" s="10">
        <v>3473.8923418120089</v>
      </c>
      <c r="CT17" s="10">
        <v>57.346859179257081</v>
      </c>
      <c r="CU17" s="10">
        <v>99.33654165283771</v>
      </c>
      <c r="CV17" s="10">
        <v>287.92116395333926</v>
      </c>
      <c r="CW17" s="10">
        <v>116.72039279300157</v>
      </c>
      <c r="CX17" s="10">
        <v>775.30329865516364</v>
      </c>
      <c r="CY17" s="10">
        <v>73.148304809427756</v>
      </c>
      <c r="CZ17" s="10">
        <v>178.45099999999999</v>
      </c>
      <c r="DA17" s="10">
        <v>987.23798312146141</v>
      </c>
      <c r="DB17" s="10">
        <v>120.43973990624526</v>
      </c>
      <c r="DC17" s="10">
        <v>155.58051572766931</v>
      </c>
      <c r="DD17" s="10">
        <v>166.7154004106776</v>
      </c>
      <c r="DE17" s="10">
        <v>714.42672097759669</v>
      </c>
      <c r="DF17" s="10">
        <v>148.904</v>
      </c>
      <c r="DG17" s="10">
        <v>177.08090480155425</v>
      </c>
      <c r="DH17" s="10">
        <v>118.70051439702819</v>
      </c>
      <c r="DI17" s="10">
        <v>199.30976600729556</v>
      </c>
      <c r="DJ17" s="10">
        <v>224.09345781584585</v>
      </c>
      <c r="DK17" s="23">
        <v>58.369700470663034</v>
      </c>
    </row>
    <row r="18" spans="1:115">
      <c r="A18" s="2">
        <v>39508</v>
      </c>
      <c r="B18" s="10">
        <v>36.104816829606172</v>
      </c>
      <c r="C18" s="10">
        <v>392.93418907390901</v>
      </c>
      <c r="D18" s="10">
        <v>95.160572722467265</v>
      </c>
      <c r="E18" s="10">
        <v>3596.9492780680976</v>
      </c>
      <c r="F18" s="10">
        <v>54.981778988603303</v>
      </c>
      <c r="G18" s="10">
        <v>89.477440102274102</v>
      </c>
      <c r="H18" s="10">
        <v>125.16608548778778</v>
      </c>
      <c r="I18" s="10">
        <v>50.351277575081241</v>
      </c>
      <c r="J18" s="10">
        <v>754.45076376658483</v>
      </c>
      <c r="K18" s="10">
        <v>43.585016664916296</v>
      </c>
      <c r="L18" s="10">
        <v>138.73129167822759</v>
      </c>
      <c r="M18" s="10">
        <v>695.17103133257433</v>
      </c>
      <c r="N18" s="10">
        <v>102.15862777202283</v>
      </c>
      <c r="O18" s="10">
        <v>85.596052292606274</v>
      </c>
      <c r="P18" s="10">
        <v>128.98779945418946</v>
      </c>
      <c r="Q18" s="10">
        <v>433.92200262685191</v>
      </c>
      <c r="R18" s="10">
        <v>128.77353745248979</v>
      </c>
      <c r="S18" s="10">
        <v>89.471899983543807</v>
      </c>
      <c r="T18" s="10">
        <v>69.881447154591058</v>
      </c>
      <c r="U18" s="10">
        <v>186.4754209816856</v>
      </c>
      <c r="V18" s="10">
        <v>148.35063259572044</v>
      </c>
      <c r="W18" s="10">
        <v>34.626633583392255</v>
      </c>
      <c r="Y18" s="10">
        <v>23.244633505141827</v>
      </c>
      <c r="Z18" s="10">
        <v>114.03838086630178</v>
      </c>
      <c r="AA18" s="10">
        <v>33.46288834525555</v>
      </c>
      <c r="AB18" s="10">
        <v>200.07639692340763</v>
      </c>
      <c r="AC18" s="10">
        <v>9.1989839512254079</v>
      </c>
      <c r="AD18" s="10">
        <v>1.3165247783864069</v>
      </c>
      <c r="AE18" s="10">
        <v>154.8930190949317</v>
      </c>
      <c r="AF18" s="10">
        <v>9.8989400683202362</v>
      </c>
      <c r="AG18" s="10">
        <v>92.656578128684416</v>
      </c>
      <c r="AH18" s="10">
        <v>32.92285996055422</v>
      </c>
      <c r="AI18" s="10">
        <v>36.61926463984301</v>
      </c>
      <c r="AJ18" s="10">
        <v>235.02039850347302</v>
      </c>
      <c r="AK18" s="10">
        <v>13.725175797856732</v>
      </c>
      <c r="AL18" s="10">
        <v>62.269836084420234</v>
      </c>
      <c r="AM18" s="10">
        <v>10.067523307428736</v>
      </c>
      <c r="AN18" s="10">
        <v>288.90643369791718</v>
      </c>
      <c r="AO18" s="10">
        <v>32.046532122340054</v>
      </c>
      <c r="AP18" s="10">
        <v>108.65523180879163</v>
      </c>
      <c r="AQ18" s="10">
        <v>12.382450378657019</v>
      </c>
      <c r="AR18" s="10">
        <v>24.640588131620621</v>
      </c>
      <c r="AS18" s="10">
        <v>44.424675010208468</v>
      </c>
      <c r="AT18" s="10">
        <v>23.280738767694633</v>
      </c>
      <c r="AV18" s="10">
        <v>1.2220390779316326</v>
      </c>
      <c r="AW18" s="10">
        <v>3.3151460860782542</v>
      </c>
      <c r="AX18" s="10">
        <v>0.32137515076054052</v>
      </c>
      <c r="AY18" s="10">
        <v>12.210734188343039</v>
      </c>
      <c r="AZ18" s="10">
        <v>0.1544540720883758</v>
      </c>
      <c r="BA18" s="10">
        <v>23.962480335226868</v>
      </c>
      <c r="BB18" s="10">
        <v>10.529724422854818</v>
      </c>
      <c r="BC18" s="10">
        <v>63.963813411079784</v>
      </c>
      <c r="BD18" s="10">
        <v>8.9008299719834749</v>
      </c>
      <c r="BE18" s="10">
        <v>0.65094337616114273</v>
      </c>
      <c r="BF18" s="10">
        <v>14.304224888762237</v>
      </c>
      <c r="BG18" s="10">
        <v>47.859376810023633</v>
      </c>
      <c r="BH18" s="10">
        <v>1.4022901680077897</v>
      </c>
      <c r="BI18" s="10">
        <v>7.448738181912697</v>
      </c>
      <c r="BJ18" s="10">
        <v>50.359127868732166</v>
      </c>
      <c r="BK18" s="10">
        <v>90.416847766974001</v>
      </c>
      <c r="BL18" s="10">
        <v>3.8681539184720388</v>
      </c>
      <c r="BM18" s="10">
        <v>3.815380858551817</v>
      </c>
      <c r="BN18" s="10">
        <v>8.7919340415010829</v>
      </c>
      <c r="BO18" s="10">
        <v>7.1272710623498847</v>
      </c>
      <c r="BP18" s="10">
        <v>43.726224943369282</v>
      </c>
      <c r="BQ18" s="10">
        <v>6.3618010062244421</v>
      </c>
      <c r="BS18" s="10">
        <v>0.1241945624868499</v>
      </c>
      <c r="BT18" s="10">
        <v>2.303351623965515</v>
      </c>
      <c r="BU18" s="10">
        <v>9.9817003943105109E-3</v>
      </c>
      <c r="BV18" s="10">
        <v>11.429355174048297</v>
      </c>
      <c r="BW18" s="10">
        <v>0.16387664201352847</v>
      </c>
      <c r="BX18" s="10">
        <v>0.63378194337372662</v>
      </c>
      <c r="BY18" s="10">
        <v>11.653719812514149</v>
      </c>
      <c r="BZ18" s="10">
        <v>1.6026925574772548</v>
      </c>
      <c r="CA18" s="10">
        <v>2.1887258060021342</v>
      </c>
      <c r="CB18" s="10">
        <v>0.43392405825769687</v>
      </c>
      <c r="CC18" s="10">
        <v>3.0449177931671425</v>
      </c>
      <c r="CD18" s="10">
        <v>8.8662268757383629</v>
      </c>
      <c r="CE18" s="10">
        <v>7.411004301328342</v>
      </c>
      <c r="CF18" s="10">
        <v>3.7471897870528377</v>
      </c>
      <c r="CG18" s="10">
        <v>0.22643706299197675</v>
      </c>
      <c r="CH18" s="10">
        <v>8.7031002619983155</v>
      </c>
      <c r="CI18" s="10">
        <v>0.56217650669810171</v>
      </c>
      <c r="CJ18" s="10">
        <v>2.2737349032833429</v>
      </c>
      <c r="CK18" s="10">
        <v>14.221946203028626</v>
      </c>
      <c r="CL18" s="10">
        <v>0.57054690635280547</v>
      </c>
      <c r="CM18" s="10">
        <v>1.3520341903078759</v>
      </c>
      <c r="CN18" s="10">
        <v>0.72091199075664836</v>
      </c>
      <c r="CP18" s="10">
        <v>60.695683975166482</v>
      </c>
      <c r="CQ18" s="10">
        <v>512.59106765025456</v>
      </c>
      <c r="CR18" s="10">
        <v>128.95481791887767</v>
      </c>
      <c r="CS18" s="10">
        <v>3820.6657643538965</v>
      </c>
      <c r="CT18" s="10">
        <v>64.499093653930615</v>
      </c>
      <c r="CU18" s="10">
        <v>115.3902271592611</v>
      </c>
      <c r="CV18" s="10">
        <v>302.24254881808844</v>
      </c>
      <c r="CW18" s="10">
        <v>125.81672361195851</v>
      </c>
      <c r="CX18" s="10">
        <v>858.19689767325485</v>
      </c>
      <c r="CY18" s="10">
        <v>77.592744059889355</v>
      </c>
      <c r="CZ18" s="10">
        <v>192.69969899999998</v>
      </c>
      <c r="DA18" s="10">
        <v>986.91703352180934</v>
      </c>
      <c r="DB18" s="10">
        <v>124.69709803921569</v>
      </c>
      <c r="DC18" s="10">
        <v>159.06181634599204</v>
      </c>
      <c r="DD18" s="10">
        <v>189.64088769334234</v>
      </c>
      <c r="DE18" s="10">
        <v>821.9483843537414</v>
      </c>
      <c r="DF18" s="10">
        <v>165.25039999999998</v>
      </c>
      <c r="DG18" s="10">
        <v>204.21624755417059</v>
      </c>
      <c r="DH18" s="10">
        <v>105.27777777777779</v>
      </c>
      <c r="DI18" s="10">
        <v>218.81382708200891</v>
      </c>
      <c r="DJ18" s="10">
        <v>237.85356673960607</v>
      </c>
      <c r="DK18" s="23">
        <v>64.990085348067979</v>
      </c>
    </row>
    <row r="19" spans="1:115">
      <c r="A19" s="2">
        <v>39600</v>
      </c>
      <c r="B19" s="10">
        <v>38.099007613478285</v>
      </c>
      <c r="C19" s="10">
        <v>472.14065137497607</v>
      </c>
      <c r="D19" s="10">
        <v>85.348231384945109</v>
      </c>
      <c r="E19" s="10">
        <v>3836.5660416034598</v>
      </c>
      <c r="F19" s="10">
        <v>52.991547338188219</v>
      </c>
      <c r="G19" s="10">
        <v>98.789861208795514</v>
      </c>
      <c r="H19" s="10">
        <v>124.72872765209124</v>
      </c>
      <c r="I19" s="10">
        <v>60.506411348205987</v>
      </c>
      <c r="J19" s="10">
        <v>709.78554837529077</v>
      </c>
      <c r="K19" s="10">
        <v>48.872083184746309</v>
      </c>
      <c r="L19" s="10">
        <v>150.73411739569218</v>
      </c>
      <c r="M19" s="10">
        <v>695.35733315591381</v>
      </c>
      <c r="N19" s="10">
        <v>104.61319452496269</v>
      </c>
      <c r="O19" s="10">
        <v>91.350084587325142</v>
      </c>
      <c r="P19" s="10">
        <v>139.90974812330558</v>
      </c>
      <c r="Q19" s="10">
        <v>462.21715879513897</v>
      </c>
      <c r="R19" s="10">
        <v>144.30320109845522</v>
      </c>
      <c r="S19" s="10">
        <v>91.514096459604659</v>
      </c>
      <c r="T19" s="10">
        <v>80.051320633378111</v>
      </c>
      <c r="U19" s="10">
        <v>181.44775678299462</v>
      </c>
      <c r="V19" s="10">
        <v>161.02258105679712</v>
      </c>
      <c r="W19" s="10">
        <v>38.660613978780923</v>
      </c>
      <c r="Y19" s="10">
        <v>22.871444355862426</v>
      </c>
      <c r="Z19" s="10">
        <v>130.65659465896442</v>
      </c>
      <c r="AA19" s="10">
        <v>34.119182587861786</v>
      </c>
      <c r="AB19" s="10">
        <v>213.66896425808849</v>
      </c>
      <c r="AC19" s="10">
        <v>9.7782680774556017</v>
      </c>
      <c r="AD19" s="10">
        <v>1.3811548154542936</v>
      </c>
      <c r="AE19" s="10">
        <v>168.62698090565681</v>
      </c>
      <c r="AF19" s="10">
        <v>9.4808649628449331</v>
      </c>
      <c r="AG19" s="10">
        <v>90.256582616139127</v>
      </c>
      <c r="AH19" s="10">
        <v>34.452344578807853</v>
      </c>
      <c r="AI19" s="10">
        <v>39.078400555605981</v>
      </c>
      <c r="AJ19" s="10">
        <v>231.97572037926975</v>
      </c>
      <c r="AK19" s="10">
        <v>14.280520923339195</v>
      </c>
      <c r="AL19" s="10">
        <v>65.175782489025138</v>
      </c>
      <c r="AM19" s="10">
        <v>11.035996235252039</v>
      </c>
      <c r="AN19" s="10">
        <v>308.10425336693095</v>
      </c>
      <c r="AO19" s="10">
        <v>34.605934378037873</v>
      </c>
      <c r="AP19" s="10">
        <v>112.64895871301583</v>
      </c>
      <c r="AQ19" s="10">
        <v>11.831792284481036</v>
      </c>
      <c r="AR19" s="10">
        <v>24.277354728433664</v>
      </c>
      <c r="AS19" s="10">
        <v>50.172136376746906</v>
      </c>
      <c r="AT19" s="10">
        <v>26.177884774415546</v>
      </c>
      <c r="AV19" s="10">
        <v>1.2596165883105068</v>
      </c>
      <c r="AW19" s="10">
        <v>3.9037811498963801</v>
      </c>
      <c r="AX19" s="10">
        <v>0.33076482502190935</v>
      </c>
      <c r="AY19" s="10">
        <v>11.734661206616236</v>
      </c>
      <c r="AZ19" s="10">
        <v>0.16775715122071985</v>
      </c>
      <c r="BA19" s="10">
        <v>24.972526390516119</v>
      </c>
      <c r="BB19" s="10">
        <v>10.970670630781381</v>
      </c>
      <c r="BC19" s="10">
        <v>61.352686950591654</v>
      </c>
      <c r="BD19" s="10">
        <v>8.6240338130934102</v>
      </c>
      <c r="BE19" s="10">
        <v>0.7015547993128215</v>
      </c>
      <c r="BF19" s="10">
        <v>14.520168134776249</v>
      </c>
      <c r="BG19" s="10">
        <v>47.072817812303462</v>
      </c>
      <c r="BH19" s="10">
        <v>1.4552043612741912</v>
      </c>
      <c r="BI19" s="10">
        <v>7.5092702612999229</v>
      </c>
      <c r="BJ19" s="10">
        <v>55.53600780890276</v>
      </c>
      <c r="BK19" s="10">
        <v>95.471958519619307</v>
      </c>
      <c r="BL19" s="10">
        <v>3.9795478859674178</v>
      </c>
      <c r="BM19" s="10">
        <v>3.9349139236677839</v>
      </c>
      <c r="BN19" s="10">
        <v>8.1995415078476945</v>
      </c>
      <c r="BO19" s="10">
        <v>6.9535804931478671</v>
      </c>
      <c r="BP19" s="10">
        <v>49.402436465400378</v>
      </c>
      <c r="BQ19" s="10">
        <v>6.8924247881448775</v>
      </c>
      <c r="BS19" s="10">
        <v>0.12803553027118086</v>
      </c>
      <c r="BT19" s="10">
        <v>2.5248603436529411</v>
      </c>
      <c r="BU19" s="10">
        <v>0.10527796381229088</v>
      </c>
      <c r="BV19" s="10">
        <v>12.479021535296996</v>
      </c>
      <c r="BW19" s="10">
        <v>0.17812617781829723</v>
      </c>
      <c r="BX19" s="10">
        <v>0.62824619775634361</v>
      </c>
      <c r="BY19" s="10">
        <v>12.483132412547366</v>
      </c>
      <c r="BZ19" s="10">
        <v>1.5371601357933216</v>
      </c>
      <c r="CA19" s="10">
        <v>2.1026361267920439</v>
      </c>
      <c r="CB19" s="10">
        <v>0.46793754553410105</v>
      </c>
      <c r="CC19" s="10">
        <v>3.0848495139255974</v>
      </c>
      <c r="CD19" s="10">
        <v>8.5130120177138124</v>
      </c>
      <c r="CE19" s="10">
        <v>6.96869843625276</v>
      </c>
      <c r="CF19" s="10">
        <v>3.8686170015724688</v>
      </c>
      <c r="CG19" s="10">
        <v>0.25128548470532763</v>
      </c>
      <c r="CH19" s="10">
        <v>8.9940120975093123</v>
      </c>
      <c r="CI19" s="10">
        <v>0.58304997087282384</v>
      </c>
      <c r="CJ19" s="10">
        <v>3.1233881305037361</v>
      </c>
      <c r="CK19" s="10">
        <v>13.868465216007799</v>
      </c>
      <c r="CL19" s="10">
        <v>0.54460867634610199</v>
      </c>
      <c r="CM19" s="10">
        <v>1.5291168384297649</v>
      </c>
      <c r="CN19" s="10">
        <v>0.76268342582343429</v>
      </c>
      <c r="CP19" s="10">
        <v>62.358104087922399</v>
      </c>
      <c r="CQ19" s="10">
        <v>609.22588752748982</v>
      </c>
      <c r="CR19" s="10">
        <v>119.9034567616411</v>
      </c>
      <c r="CS19" s="10">
        <v>4074.4486886034615</v>
      </c>
      <c r="CT19" s="10">
        <v>63.115698744682838</v>
      </c>
      <c r="CU19" s="10">
        <v>125.77178861252227</v>
      </c>
      <c r="CV19" s="10">
        <v>316.80951160107679</v>
      </c>
      <c r="CW19" s="10">
        <v>132.87712339743589</v>
      </c>
      <c r="CX19" s="10">
        <v>810.76880093131535</v>
      </c>
      <c r="CY19" s="10">
        <v>84.493920108401085</v>
      </c>
      <c r="CZ19" s="10">
        <v>207.41753560000001</v>
      </c>
      <c r="DA19" s="10">
        <v>982.91888336520083</v>
      </c>
      <c r="DB19" s="10">
        <v>127.31761824582884</v>
      </c>
      <c r="DC19" s="10">
        <v>167.90375433922267</v>
      </c>
      <c r="DD19" s="10">
        <v>206.73303765216571</v>
      </c>
      <c r="DE19" s="10">
        <v>874.78738277919854</v>
      </c>
      <c r="DF19" s="10">
        <v>183.47173333333333</v>
      </c>
      <c r="DG19" s="10">
        <v>211.22135722679201</v>
      </c>
      <c r="DH19" s="10">
        <v>113.95111964171464</v>
      </c>
      <c r="DI19" s="10">
        <v>213.22330068092225</v>
      </c>
      <c r="DJ19" s="10">
        <v>262.12627073737417</v>
      </c>
      <c r="DK19" s="23">
        <v>72.49360696716478</v>
      </c>
    </row>
    <row r="20" spans="1:115">
      <c r="A20" s="2">
        <v>39692</v>
      </c>
      <c r="B20" s="10">
        <v>41.070106580240633</v>
      </c>
      <c r="C20" s="10">
        <v>422.83585489683583</v>
      </c>
      <c r="D20" s="10">
        <v>88.439531764487313</v>
      </c>
      <c r="E20" s="10">
        <v>4016.3779613810184</v>
      </c>
      <c r="F20" s="10">
        <v>48.063057310387933</v>
      </c>
      <c r="G20" s="10">
        <v>89.139227149634564</v>
      </c>
      <c r="H20" s="10">
        <v>128.13916630121949</v>
      </c>
      <c r="I20" s="10">
        <v>54.010852012971917</v>
      </c>
      <c r="J20" s="10">
        <v>696.50309407731618</v>
      </c>
      <c r="K20" s="10">
        <v>52.697751788298632</v>
      </c>
      <c r="L20" s="10">
        <v>145.22166283801579</v>
      </c>
      <c r="M20" s="10">
        <v>612.71797681314195</v>
      </c>
      <c r="N20" s="10">
        <v>109.87262280455913</v>
      </c>
      <c r="O20" s="10">
        <v>96.185081637435346</v>
      </c>
      <c r="P20" s="10">
        <v>131.93487668933992</v>
      </c>
      <c r="Q20" s="10">
        <v>456.7795904047166</v>
      </c>
      <c r="R20" s="10">
        <v>153.68834871727273</v>
      </c>
      <c r="S20" s="10">
        <v>87.47733511865799</v>
      </c>
      <c r="T20" s="10">
        <v>81.79101945855956</v>
      </c>
      <c r="U20" s="10">
        <v>185.00749323302182</v>
      </c>
      <c r="V20" s="10">
        <v>162.7956213511703</v>
      </c>
      <c r="W20" s="10">
        <v>40.526100459962024</v>
      </c>
      <c r="Y20" s="10">
        <v>23.990255765258429</v>
      </c>
      <c r="Z20" s="10">
        <v>121.42110760057344</v>
      </c>
      <c r="AA20" s="10">
        <v>34.204159163311061</v>
      </c>
      <c r="AB20" s="10">
        <v>220.87270428120996</v>
      </c>
      <c r="AC20" s="10">
        <v>9.3513696002872297</v>
      </c>
      <c r="AD20" s="10">
        <v>1.3087325387416033</v>
      </c>
      <c r="AE20" s="10">
        <v>172.86615412108895</v>
      </c>
      <c r="AF20" s="10">
        <v>9.164501201534204</v>
      </c>
      <c r="AG20" s="10">
        <v>90.581784730867852</v>
      </c>
      <c r="AH20" s="10">
        <v>36.285632933233757</v>
      </c>
      <c r="AI20" s="10">
        <v>38.231766095966002</v>
      </c>
      <c r="AJ20" s="10">
        <v>228.13534341812226</v>
      </c>
      <c r="AK20" s="10">
        <v>14.425921282790968</v>
      </c>
      <c r="AL20" s="10">
        <v>65.950532947150606</v>
      </c>
      <c r="AM20" s="10">
        <v>10.430307774230252</v>
      </c>
      <c r="AN20" s="10">
        <v>311.53819794860237</v>
      </c>
      <c r="AO20" s="10">
        <v>36.078471122650662</v>
      </c>
      <c r="AP20" s="10">
        <v>112.0248376449866</v>
      </c>
      <c r="AQ20" s="10">
        <v>10.635502354357756</v>
      </c>
      <c r="AR20" s="10">
        <v>24.63124836643507</v>
      </c>
      <c r="AS20" s="10">
        <v>54.137201770310092</v>
      </c>
      <c r="AT20" s="10">
        <v>31.774572514638308</v>
      </c>
      <c r="AV20" s="10">
        <v>1.3531283438110373</v>
      </c>
      <c r="AW20" s="10">
        <v>3.5575555021907892</v>
      </c>
      <c r="AX20" s="10">
        <v>0.32775703463704714</v>
      </c>
      <c r="AY20" s="10">
        <v>11.152959769715851</v>
      </c>
      <c r="AZ20" s="10">
        <v>0.15834220358711018</v>
      </c>
      <c r="BA20" s="10">
        <v>24.395982428349893</v>
      </c>
      <c r="BB20" s="10">
        <v>10.506484459426838</v>
      </c>
      <c r="BC20" s="10">
        <v>59.284520295567674</v>
      </c>
      <c r="BD20" s="10">
        <v>8.4631794213429608</v>
      </c>
      <c r="BE20" s="10">
        <v>0.7574123227645535</v>
      </c>
      <c r="BF20" s="10">
        <v>14.083779287693224</v>
      </c>
      <c r="BG20" s="10">
        <v>46.596101879160479</v>
      </c>
      <c r="BH20" s="10">
        <v>1.3613205072471448</v>
      </c>
      <c r="BI20" s="10">
        <v>6.9498849686975781</v>
      </c>
      <c r="BJ20" s="10">
        <v>52.190144959081344</v>
      </c>
      <c r="BK20" s="10">
        <v>94.011574675764763</v>
      </c>
      <c r="BL20" s="10">
        <v>4.0115588027493603</v>
      </c>
      <c r="BM20" s="10">
        <v>3.8149321677241117</v>
      </c>
      <c r="BN20" s="10">
        <v>7.2961724730667843</v>
      </c>
      <c r="BO20" s="10">
        <v>7.079206815951486</v>
      </c>
      <c r="BP20" s="10">
        <v>53.286912401718254</v>
      </c>
      <c r="BQ20" s="10">
        <v>6.7785675154699865</v>
      </c>
      <c r="BS20" s="10">
        <v>0.13776387087269892</v>
      </c>
      <c r="BT20" s="10">
        <v>2.2126516539869012</v>
      </c>
      <c r="BU20" s="10">
        <v>0.14117896753360343</v>
      </c>
      <c r="BV20" s="10">
        <v>12.92852481078465</v>
      </c>
      <c r="BW20" s="10">
        <v>0.16799616886765176</v>
      </c>
      <c r="BX20" s="10">
        <v>0.72735391110809289</v>
      </c>
      <c r="BY20" s="10">
        <v>12.674672903197097</v>
      </c>
      <c r="BZ20" s="10">
        <v>1.4888288251316055</v>
      </c>
      <c r="CA20" s="10">
        <v>2.0632540840648481</v>
      </c>
      <c r="CB20" s="10">
        <v>0.50543189577557057</v>
      </c>
      <c r="CC20" s="10">
        <v>3.0036834783249322</v>
      </c>
      <c r="CD20" s="10">
        <v>8.1166035730880637</v>
      </c>
      <c r="CE20" s="10">
        <v>6.874336417694888</v>
      </c>
      <c r="CF20" s="10">
        <v>3.5999404526468304</v>
      </c>
      <c r="CG20" s="10">
        <v>0.23503669848903996</v>
      </c>
      <c r="CH20" s="10">
        <v>9.1581221194310558</v>
      </c>
      <c r="CI20" s="10">
        <v>0.5725546906606338</v>
      </c>
      <c r="CJ20" s="10">
        <v>2.9061729783700203</v>
      </c>
      <c r="CK20" s="10">
        <v>12.702577781730531</v>
      </c>
      <c r="CL20" s="10">
        <v>0.55030051112534029</v>
      </c>
      <c r="CM20" s="10">
        <v>1.6515681907052553</v>
      </c>
      <c r="CN20" s="10">
        <v>0.6739408864064993</v>
      </c>
      <c r="CP20" s="10">
        <v>66.551254560182798</v>
      </c>
      <c r="CQ20" s="10">
        <v>550.02716965358695</v>
      </c>
      <c r="CR20" s="10">
        <v>123.11262692996903</v>
      </c>
      <c r="CS20" s="10">
        <v>4261.3321502427289</v>
      </c>
      <c r="CT20" s="10">
        <v>57.740765283129925</v>
      </c>
      <c r="CU20" s="10">
        <v>115.57129602783415</v>
      </c>
      <c r="CV20" s="10">
        <v>324.18647778493238</v>
      </c>
      <c r="CW20" s="10">
        <v>123.94870233520541</v>
      </c>
      <c r="CX20" s="10">
        <v>797.61131231359184</v>
      </c>
      <c r="CY20" s="10">
        <v>90.246228940072513</v>
      </c>
      <c r="CZ20" s="10">
        <v>200.54089169999995</v>
      </c>
      <c r="DA20" s="10">
        <v>895.56602568351275</v>
      </c>
      <c r="DB20" s="10">
        <v>132.53420101229213</v>
      </c>
      <c r="DC20" s="10">
        <v>172.68544000593036</v>
      </c>
      <c r="DD20" s="10">
        <v>194.79036612114055</v>
      </c>
      <c r="DE20" s="10">
        <v>871.48748514851479</v>
      </c>
      <c r="DF20" s="10">
        <v>194.35093333333339</v>
      </c>
      <c r="DG20" s="10">
        <v>206.22327790973873</v>
      </c>
      <c r="DH20" s="10">
        <v>112.42527206771463</v>
      </c>
      <c r="DI20" s="10">
        <v>217.26824892653372</v>
      </c>
      <c r="DJ20" s="10">
        <v>271.8713037139039</v>
      </c>
      <c r="DK20" s="23">
        <v>79.753181376476817</v>
      </c>
    </row>
    <row r="21" spans="1:115">
      <c r="A21" s="2">
        <v>39783</v>
      </c>
      <c r="B21" s="10">
        <v>37.706422858832411</v>
      </c>
      <c r="C21" s="10">
        <v>368.81785992807812</v>
      </c>
      <c r="D21" s="10">
        <v>84.190587654465219</v>
      </c>
      <c r="E21" s="10">
        <v>4129.7721840218301</v>
      </c>
      <c r="F21" s="10">
        <v>48.676146724889257</v>
      </c>
      <c r="G21" s="10">
        <v>80.314830340941526</v>
      </c>
      <c r="H21" s="10">
        <v>128.00970617014042</v>
      </c>
      <c r="I21" s="10">
        <v>42.455195722754695</v>
      </c>
      <c r="J21" s="10">
        <v>698.25442341684891</v>
      </c>
      <c r="K21" s="10">
        <v>48.636376589321088</v>
      </c>
      <c r="L21" s="10">
        <v>121.49262144244827</v>
      </c>
      <c r="M21" s="10">
        <v>610.52640347347858</v>
      </c>
      <c r="N21" s="10">
        <v>111.61607846365946</v>
      </c>
      <c r="O21" s="10">
        <v>80.533184182810771</v>
      </c>
      <c r="P21" s="10">
        <v>117.37750759090154</v>
      </c>
      <c r="Q21" s="10">
        <v>427.1250272990705</v>
      </c>
      <c r="R21" s="10">
        <v>157.84141821465317</v>
      </c>
      <c r="S21" s="10">
        <v>87.476587599429678</v>
      </c>
      <c r="T21" s="10">
        <v>75.054996818362923</v>
      </c>
      <c r="U21" s="10">
        <v>184.41237476112568</v>
      </c>
      <c r="V21" s="10">
        <v>135.76159102382564</v>
      </c>
      <c r="W21" s="10">
        <v>29.94533693950698</v>
      </c>
      <c r="Y21" s="10">
        <v>23.442284411889769</v>
      </c>
      <c r="Z21" s="10">
        <v>111.00387713910145</v>
      </c>
      <c r="AA21" s="10">
        <v>33.010211576982442</v>
      </c>
      <c r="AB21" s="10">
        <v>221.57243833692363</v>
      </c>
      <c r="AC21" s="10">
        <v>8.732301791999749</v>
      </c>
      <c r="AD21" s="10">
        <v>1.2975366710597016</v>
      </c>
      <c r="AE21" s="10">
        <v>161.33351946201722</v>
      </c>
      <c r="AF21" s="10">
        <v>9.7801814386732229</v>
      </c>
      <c r="AG21" s="10">
        <v>90.002912903345162</v>
      </c>
      <c r="AH21" s="10">
        <v>33.631701112665908</v>
      </c>
      <c r="AI21" s="10">
        <v>36.331461923054633</v>
      </c>
      <c r="AJ21" s="10">
        <v>210.54749285339369</v>
      </c>
      <c r="AK21" s="10">
        <v>13.804724797727189</v>
      </c>
      <c r="AL21" s="10">
        <v>61.967596149318815</v>
      </c>
      <c r="AM21" s="10">
        <v>8.4957966026238765</v>
      </c>
      <c r="AN21" s="10">
        <v>293.012476512918</v>
      </c>
      <c r="AO21" s="10">
        <v>36.346264004119661</v>
      </c>
      <c r="AP21" s="10">
        <v>110.42929652967351</v>
      </c>
      <c r="AQ21" s="10">
        <v>9.9702049920393545</v>
      </c>
      <c r="AR21" s="10">
        <v>24.143695732939314</v>
      </c>
      <c r="AS21" s="10">
        <v>48.957600073874659</v>
      </c>
      <c r="AT21" s="10">
        <v>29.513537874012801</v>
      </c>
      <c r="AV21" s="10">
        <v>1.318882428173686</v>
      </c>
      <c r="AW21" s="10">
        <v>3.1511450475639533</v>
      </c>
      <c r="AX21" s="10">
        <v>0.31419896315449236</v>
      </c>
      <c r="AY21" s="10">
        <v>10.591349632854728</v>
      </c>
      <c r="AZ21" s="10">
        <v>0.14444766594289229</v>
      </c>
      <c r="BA21" s="10">
        <v>24.109693805717821</v>
      </c>
      <c r="BB21" s="10">
        <v>9.9438767188082515</v>
      </c>
      <c r="BC21" s="10">
        <v>63.208425324551946</v>
      </c>
      <c r="BD21" s="10">
        <v>8.3864383974520411</v>
      </c>
      <c r="BE21" s="10">
        <v>0.6882327288299247</v>
      </c>
      <c r="BF21" s="10">
        <v>13.202617478747102</v>
      </c>
      <c r="BG21" s="10">
        <v>42.974251894818451</v>
      </c>
      <c r="BH21" s="10">
        <v>1.2873209671168551</v>
      </c>
      <c r="BI21" s="10">
        <v>6.7920266903824356</v>
      </c>
      <c r="BJ21" s="10">
        <v>46.112481557212057</v>
      </c>
      <c r="BK21" s="10">
        <v>88.637929564635328</v>
      </c>
      <c r="BL21" s="10">
        <v>4.0110377039919065</v>
      </c>
      <c r="BM21" s="10">
        <v>3.7654971462617657</v>
      </c>
      <c r="BN21" s="10">
        <v>7.1241244198654305</v>
      </c>
      <c r="BO21" s="10">
        <v>7.0462497840566591</v>
      </c>
      <c r="BP21" s="10">
        <v>48.170103616477078</v>
      </c>
      <c r="BQ21" s="10">
        <v>6.6234522458377292</v>
      </c>
      <c r="BS21" s="10">
        <v>0.13448744703354731</v>
      </c>
      <c r="BT21" s="10">
        <v>1.9774731022385525</v>
      </c>
      <c r="BU21" s="10">
        <v>0.13375321612092606</v>
      </c>
      <c r="BV21" s="10">
        <v>14.438797563303412</v>
      </c>
      <c r="BW21" s="10">
        <v>0.15306212505858516</v>
      </c>
      <c r="BX21" s="10">
        <v>0.79267090976982857</v>
      </c>
      <c r="BY21" s="10">
        <v>10.669542810324391</v>
      </c>
      <c r="BZ21" s="10">
        <v>1.590719359584476</v>
      </c>
      <c r="CA21" s="10">
        <v>2.157814549639637</v>
      </c>
      <c r="CB21" s="10">
        <v>0.45928427237942671</v>
      </c>
      <c r="CC21" s="10">
        <v>2.8362871557500267</v>
      </c>
      <c r="CD21" s="10">
        <v>9.1041209327357251</v>
      </c>
      <c r="CE21" s="10">
        <v>7.0768064874318242</v>
      </c>
      <c r="CF21" s="10">
        <v>2.9479469864846806</v>
      </c>
      <c r="CG21" s="10">
        <v>0.20713747162727714</v>
      </c>
      <c r="CH21" s="10">
        <v>8.6998218990738678</v>
      </c>
      <c r="CI21" s="10">
        <v>0.5303467439019407</v>
      </c>
      <c r="CJ21" s="10">
        <v>2.7268955450908545</v>
      </c>
      <c r="CK21" s="10">
        <v>11.102366408098739</v>
      </c>
      <c r="CL21" s="10">
        <v>0.60319293180439004</v>
      </c>
      <c r="CM21" s="10">
        <v>1.4923362496341355</v>
      </c>
      <c r="CN21" s="10">
        <v>0.57893457634979484</v>
      </c>
      <c r="CP21" s="10">
        <v>62.602077145929414</v>
      </c>
      <c r="CQ21" s="10">
        <v>484.95035521698208</v>
      </c>
      <c r="CR21" s="10">
        <v>117.64875141072308</v>
      </c>
      <c r="CS21" s="10">
        <v>4376.3747695549118</v>
      </c>
      <c r="CT21" s="10">
        <v>57.705958307890484</v>
      </c>
      <c r="CU21" s="10">
        <v>106.51473172748888</v>
      </c>
      <c r="CV21" s="10">
        <v>309.95664516129028</v>
      </c>
      <c r="CW21" s="10">
        <v>117.03452184556434</v>
      </c>
      <c r="CX21" s="10">
        <v>798.80158926728575</v>
      </c>
      <c r="CY21" s="10">
        <v>83.415594703196348</v>
      </c>
      <c r="CZ21" s="10">
        <v>173.86298800000003</v>
      </c>
      <c r="DA21" s="10">
        <v>873.15226915442645</v>
      </c>
      <c r="DB21" s="10">
        <v>133.78493071593533</v>
      </c>
      <c r="DC21" s="10">
        <v>152.2407540089967</v>
      </c>
      <c r="DD21" s="10">
        <v>172.19292322236475</v>
      </c>
      <c r="DE21" s="10">
        <v>817.47525527569769</v>
      </c>
      <c r="DF21" s="10">
        <v>198.72906666666668</v>
      </c>
      <c r="DG21" s="10">
        <v>204.39827682045581</v>
      </c>
      <c r="DH21" s="10">
        <v>103.25169263836645</v>
      </c>
      <c r="DI21" s="10">
        <v>216.20551320992604</v>
      </c>
      <c r="DJ21" s="10">
        <v>234.38163096381152</v>
      </c>
      <c r="DK21" s="23">
        <v>66.661261635707305</v>
      </c>
    </row>
    <row r="22" spans="1:115">
      <c r="A22" s="2">
        <v>39873</v>
      </c>
      <c r="B22" s="10">
        <v>37.2271311968166</v>
      </c>
      <c r="C22" s="10">
        <v>372.31993767231359</v>
      </c>
      <c r="D22" s="10">
        <v>91.865558927695133</v>
      </c>
      <c r="E22" s="10">
        <v>4731.301235700309</v>
      </c>
      <c r="F22" s="10">
        <v>43.34967391931098</v>
      </c>
      <c r="G22" s="10">
        <v>74.624838098235017</v>
      </c>
      <c r="H22" s="10">
        <v>124.16796436233386</v>
      </c>
      <c r="I22" s="10">
        <v>34.541364251280342</v>
      </c>
      <c r="J22" s="10">
        <v>707.98183618462497</v>
      </c>
      <c r="K22" s="10">
        <v>45.706999428613337</v>
      </c>
      <c r="L22" s="10">
        <v>113.22381450505166</v>
      </c>
      <c r="M22" s="10">
        <v>589.54171995300703</v>
      </c>
      <c r="N22" s="10">
        <v>106.16437193370649</v>
      </c>
      <c r="O22" s="10">
        <v>77.280715134968034</v>
      </c>
      <c r="P22" s="10">
        <v>104.31122930703606</v>
      </c>
      <c r="Q22" s="10">
        <v>397.73317638357929</v>
      </c>
      <c r="R22" s="10">
        <v>153.39324839778109</v>
      </c>
      <c r="S22" s="10">
        <v>76.623416644515515</v>
      </c>
      <c r="T22" s="10">
        <v>76.097434146353251</v>
      </c>
      <c r="U22" s="10">
        <v>178.04551580312912</v>
      </c>
      <c r="V22" s="10">
        <v>118.78063876083516</v>
      </c>
      <c r="W22" s="10">
        <v>30.950566935733541</v>
      </c>
      <c r="Y22" s="10">
        <v>23.156740088507977</v>
      </c>
      <c r="Z22" s="10">
        <v>109.42794954279354</v>
      </c>
      <c r="AA22" s="10">
        <v>34.567977609590265</v>
      </c>
      <c r="AB22" s="10">
        <v>249.93228858161208</v>
      </c>
      <c r="AC22" s="10">
        <v>7.6208862773356092</v>
      </c>
      <c r="AD22" s="10">
        <v>1.1508134039767444</v>
      </c>
      <c r="AE22" s="10">
        <v>147.59139561127469</v>
      </c>
      <c r="AF22" s="10">
        <v>9.8037382007703009</v>
      </c>
      <c r="AG22" s="10">
        <v>89.331418857597441</v>
      </c>
      <c r="AH22" s="10">
        <v>31.815823106139874</v>
      </c>
      <c r="AI22" s="10">
        <v>35.337473450264802</v>
      </c>
      <c r="AJ22" s="10">
        <v>185.4092881986036</v>
      </c>
      <c r="AK22" s="10">
        <v>13.364783088687354</v>
      </c>
      <c r="AL22" s="10">
        <v>59.538055603748219</v>
      </c>
      <c r="AM22" s="10">
        <v>8.0224955666085513</v>
      </c>
      <c r="AN22" s="10">
        <v>273.83162632543025</v>
      </c>
      <c r="AO22" s="10">
        <v>35.875600639118765</v>
      </c>
      <c r="AP22" s="10">
        <v>101.28452772590015</v>
      </c>
      <c r="AQ22" s="10">
        <v>9.1569768501366084</v>
      </c>
      <c r="AR22" s="10">
        <v>23.210676902626904</v>
      </c>
      <c r="AS22" s="10">
        <v>43.38988668722692</v>
      </c>
      <c r="AT22" s="10">
        <v>27.232088079198597</v>
      </c>
      <c r="AV22" s="10">
        <v>1.3301782621542342</v>
      </c>
      <c r="AW22" s="10">
        <v>3.0659495449214353</v>
      </c>
      <c r="AX22" s="10">
        <v>0.32574006298673375</v>
      </c>
      <c r="AY22" s="10">
        <v>11.406935266625174</v>
      </c>
      <c r="AZ22" s="10">
        <v>0.12021724387410596</v>
      </c>
      <c r="BA22" s="10">
        <v>21.617653732174681</v>
      </c>
      <c r="BB22" s="10">
        <v>9.2238107165423955</v>
      </c>
      <c r="BC22" s="10">
        <v>63.294349792994133</v>
      </c>
      <c r="BD22" s="10">
        <v>8.3464888700811866</v>
      </c>
      <c r="BE22" s="10">
        <v>0.63794758497308135</v>
      </c>
      <c r="BF22" s="10">
        <v>12.737003582019609</v>
      </c>
      <c r="BG22" s="10">
        <v>37.264573586745598</v>
      </c>
      <c r="BH22" s="10">
        <v>1.2132648383384739</v>
      </c>
      <c r="BI22" s="10">
        <v>6.48172555264855</v>
      </c>
      <c r="BJ22" s="10">
        <v>43.503505930151029</v>
      </c>
      <c r="BK22" s="10">
        <v>82.525600551951314</v>
      </c>
      <c r="BL22" s="10">
        <v>3.9202395316965584</v>
      </c>
      <c r="BM22" s="10">
        <v>3.4572882430367509</v>
      </c>
      <c r="BN22" s="10">
        <v>6.8517744419391056</v>
      </c>
      <c r="BO22" s="10">
        <v>6.7256655365211362</v>
      </c>
      <c r="BP22" s="10">
        <v>42.647123692640662</v>
      </c>
      <c r="BQ22" s="10">
        <v>6.0454903510494988</v>
      </c>
      <c r="BS22" s="10">
        <v>0.13569142020797309</v>
      </c>
      <c r="BT22" s="10">
        <v>1.9383664540720127</v>
      </c>
      <c r="BU22" s="10">
        <v>0.13310443391440963</v>
      </c>
      <c r="BV22" s="10">
        <v>13.186278700988817</v>
      </c>
      <c r="BW22" s="10">
        <v>0.12721522700754048</v>
      </c>
      <c r="BX22" s="10">
        <v>0.7202371920662678</v>
      </c>
      <c r="BY22" s="10">
        <v>11.848700277590957</v>
      </c>
      <c r="BZ22" s="10">
        <v>1.5925735060282094</v>
      </c>
      <c r="CA22" s="10">
        <v>2.0615514753312869</v>
      </c>
      <c r="CB22" s="10">
        <v>0.42549666213115489</v>
      </c>
      <c r="CC22" s="10">
        <v>2.730801662663902</v>
      </c>
      <c r="CD22" s="10">
        <v>8.5235414998079762</v>
      </c>
      <c r="CE22" s="10">
        <v>6.5709884200464268</v>
      </c>
      <c r="CF22" s="10">
        <v>2.8753237439415127</v>
      </c>
      <c r="CG22" s="10">
        <v>0.19563569722087237</v>
      </c>
      <c r="CH22" s="10">
        <v>8.2288557804975397</v>
      </c>
      <c r="CI22" s="10">
        <v>0.52557809807024203</v>
      </c>
      <c r="CJ22" s="10">
        <v>2.59883214895381</v>
      </c>
      <c r="CK22" s="10">
        <v>11.66969660475165</v>
      </c>
      <c r="CL22" s="10">
        <v>0.56154649278487945</v>
      </c>
      <c r="CM22" s="10">
        <v>1.3205217171324364</v>
      </c>
      <c r="CN22" s="10">
        <v>0.47798751698096975</v>
      </c>
      <c r="CP22" s="10">
        <v>61.849740967686785</v>
      </c>
      <c r="CQ22" s="10">
        <v>486.75220321410058</v>
      </c>
      <c r="CR22" s="10">
        <v>126.89238103418654</v>
      </c>
      <c r="CS22" s="10">
        <v>5005.8267382495351</v>
      </c>
      <c r="CT22" s="10">
        <v>51.217992667528236</v>
      </c>
      <c r="CU22" s="10">
        <v>98.11354242645271</v>
      </c>
      <c r="CV22" s="10">
        <v>292.83187096774191</v>
      </c>
      <c r="CW22" s="10">
        <v>109.23202575107298</v>
      </c>
      <c r="CX22" s="10">
        <v>807.72129538763488</v>
      </c>
      <c r="CY22" s="10">
        <v>78.586266781857447</v>
      </c>
      <c r="CZ22" s="10">
        <v>164.02909319999998</v>
      </c>
      <c r="DA22" s="10">
        <v>820.73912323816421</v>
      </c>
      <c r="DB22" s="10">
        <v>127.31340828077875</v>
      </c>
      <c r="DC22" s="10">
        <v>146.17582003530632</v>
      </c>
      <c r="DD22" s="10">
        <v>156.03286650101651</v>
      </c>
      <c r="DE22" s="10">
        <v>762.31925904145839</v>
      </c>
      <c r="DF22" s="10">
        <v>193.71466666666666</v>
      </c>
      <c r="DG22" s="10">
        <v>183.96406476240622</v>
      </c>
      <c r="DH22" s="10">
        <v>103.77588204318062</v>
      </c>
      <c r="DI22" s="10">
        <v>208.54340473506204</v>
      </c>
      <c r="DJ22" s="10">
        <v>206.13817085783518</v>
      </c>
      <c r="DK22" s="23">
        <v>64.706132882962606</v>
      </c>
    </row>
    <row r="23" spans="1:115">
      <c r="A23" s="2">
        <v>39965</v>
      </c>
      <c r="B23" s="10">
        <v>37.216020045991115</v>
      </c>
      <c r="C23" s="10">
        <v>457.43419556419002</v>
      </c>
      <c r="D23" s="10">
        <v>100.27063035024121</v>
      </c>
      <c r="E23" s="10">
        <v>5174.5249576060069</v>
      </c>
      <c r="F23" s="10">
        <v>55.401300871558213</v>
      </c>
      <c r="G23" s="10">
        <v>84.861464360875488</v>
      </c>
      <c r="H23" s="10">
        <v>132.62567526736086</v>
      </c>
      <c r="I23" s="10">
        <v>43.800944822570628</v>
      </c>
      <c r="J23" s="10">
        <v>746.58716259754442</v>
      </c>
      <c r="K23" s="10">
        <v>52.083666483977986</v>
      </c>
      <c r="L23" s="10">
        <v>124.67325186376998</v>
      </c>
      <c r="M23" s="10">
        <v>666.67736811093573</v>
      </c>
      <c r="N23" s="10">
        <v>108.36440600120646</v>
      </c>
      <c r="O23" s="10">
        <v>83.730810351508367</v>
      </c>
      <c r="P23" s="10">
        <v>115.64939550262149</v>
      </c>
      <c r="Q23" s="10">
        <v>401.34641371075736</v>
      </c>
      <c r="R23" s="10">
        <v>154.10927707223686</v>
      </c>
      <c r="S23" s="10">
        <v>82.61832248014997</v>
      </c>
      <c r="T23" s="10">
        <v>94.66542427109178</v>
      </c>
      <c r="U23" s="10">
        <v>185.45376634835156</v>
      </c>
      <c r="V23" s="10">
        <v>125.69799867829096</v>
      </c>
      <c r="W23" s="10">
        <v>34.436050438918137</v>
      </c>
      <c r="Y23" s="10">
        <v>21.935581453046048</v>
      </c>
      <c r="Z23" s="10">
        <v>124.11113574311132</v>
      </c>
      <c r="AA23" s="10">
        <v>32.964054346859477</v>
      </c>
      <c r="AB23" s="10">
        <v>269.73682272748158</v>
      </c>
      <c r="AC23" s="10">
        <v>6.9570542768796271</v>
      </c>
      <c r="AD23" s="10">
        <v>1.2401525055150224</v>
      </c>
      <c r="AE23" s="10">
        <v>151.91239429681707</v>
      </c>
      <c r="AF23" s="10">
        <v>10.266738143702339</v>
      </c>
      <c r="AG23" s="10">
        <v>92.004518823694056</v>
      </c>
      <c r="AH23" s="10">
        <v>31.061465978667762</v>
      </c>
      <c r="AI23" s="10">
        <v>35.247166094478594</v>
      </c>
      <c r="AJ23" s="10">
        <v>194.72933068579849</v>
      </c>
      <c r="AK23" s="10">
        <v>13.211899743105427</v>
      </c>
      <c r="AL23" s="10">
        <v>57.608303767145387</v>
      </c>
      <c r="AM23" s="10">
        <v>8.367026208776263</v>
      </c>
      <c r="AN23" s="10">
        <v>277.12228774222973</v>
      </c>
      <c r="AO23" s="10">
        <v>36.496611088662</v>
      </c>
      <c r="AP23" s="10">
        <v>103.50752518505607</v>
      </c>
      <c r="AQ23" s="10">
        <v>10.196130624118734</v>
      </c>
      <c r="AR23" s="10">
        <v>23.711432676912818</v>
      </c>
      <c r="AS23" s="10">
        <v>45.22010102919149</v>
      </c>
      <c r="AT23" s="10">
        <v>25.169625240339496</v>
      </c>
      <c r="AV23" s="10">
        <v>1.2627089280644583</v>
      </c>
      <c r="AW23" s="10">
        <v>3.6103239272538445</v>
      </c>
      <c r="AX23" s="10">
        <v>0.31120615616657632</v>
      </c>
      <c r="AY23" s="10">
        <v>13.528752397060517</v>
      </c>
      <c r="AZ23" s="10">
        <v>0.1048150899880879</v>
      </c>
      <c r="BA23" s="10">
        <v>24.116387447935626</v>
      </c>
      <c r="BB23" s="10">
        <v>9.0461714829810784</v>
      </c>
      <c r="BC23" s="10">
        <v>66.175706141172654</v>
      </c>
      <c r="BD23" s="10">
        <v>8.6276354879694175</v>
      </c>
      <c r="BE23" s="10">
        <v>0.61701575494029914</v>
      </c>
      <c r="BF23" s="10">
        <v>12.68153374027934</v>
      </c>
      <c r="BG23" s="10">
        <v>39.015405163612044</v>
      </c>
      <c r="BH23" s="10">
        <v>0.21205067491940088</v>
      </c>
      <c r="BI23" s="10">
        <v>6.7566767180005316</v>
      </c>
      <c r="BJ23" s="10">
        <v>46.417088650859441</v>
      </c>
      <c r="BK23" s="10">
        <v>83.39112676516342</v>
      </c>
      <c r="BL23" s="10">
        <v>4.0310257127095541</v>
      </c>
      <c r="BM23" s="10">
        <v>3.5913352375975545</v>
      </c>
      <c r="BN23" s="10">
        <v>6.9839234410301358</v>
      </c>
      <c r="BO23" s="10">
        <v>6.8905621272389457</v>
      </c>
      <c r="BP23" s="10">
        <v>44.434460626080529</v>
      </c>
      <c r="BQ23" s="10">
        <v>6.1316835979421036</v>
      </c>
      <c r="BS23" s="10">
        <v>0.12874419844909535</v>
      </c>
      <c r="BT23" s="10">
        <v>2.2449187711848708</v>
      </c>
      <c r="BU23" s="10">
        <v>0.13864616451865486</v>
      </c>
      <c r="BV23" s="10">
        <v>14.582891939014102</v>
      </c>
      <c r="BW23" s="10">
        <v>0.11075490992930133</v>
      </c>
      <c r="BX23" s="10">
        <v>0.90908379572952924</v>
      </c>
      <c r="BY23" s="10">
        <v>12.674597662518424</v>
      </c>
      <c r="BZ23" s="10">
        <v>1.6602482910125076</v>
      </c>
      <c r="CA23" s="10">
        <v>2.1534426479262514</v>
      </c>
      <c r="CB23" s="10">
        <v>0.4109123203112669</v>
      </c>
      <c r="CC23" s="10">
        <v>2.7321875014720991</v>
      </c>
      <c r="CD23" s="10">
        <v>8.542682914604697</v>
      </c>
      <c r="CE23" s="10">
        <v>7.8831836801299486</v>
      </c>
      <c r="CF23" s="10">
        <v>3.8353120772319214</v>
      </c>
      <c r="CG23" s="10">
        <v>0.20651736912655849</v>
      </c>
      <c r="CH23" s="10">
        <v>9.1154674034537209</v>
      </c>
      <c r="CI23" s="10">
        <v>0.60335279305823786</v>
      </c>
      <c r="CJ23" s="10">
        <v>2.8838655176681631</v>
      </c>
      <c r="CK23" s="10">
        <v>12.554261416524479</v>
      </c>
      <c r="CL23" s="10">
        <v>0.5760811076497081</v>
      </c>
      <c r="CM23" s="10">
        <v>1.3756780286746135</v>
      </c>
      <c r="CN23" s="10">
        <v>0.44293508789898084</v>
      </c>
      <c r="CP23" s="10">
        <v>60.543054625550717</v>
      </c>
      <c r="CQ23" s="10">
        <v>587.40057400574005</v>
      </c>
      <c r="CR23" s="10">
        <v>133.68453701778591</v>
      </c>
      <c r="CS23" s="10">
        <v>5472.3734246695631</v>
      </c>
      <c r="CT23" s="10">
        <v>62.573925148355229</v>
      </c>
      <c r="CU23" s="10">
        <v>111.12708811005567</v>
      </c>
      <c r="CV23" s="10">
        <v>306.25883870967743</v>
      </c>
      <c r="CW23" s="10">
        <v>121.90363739845813</v>
      </c>
      <c r="CX23" s="10">
        <v>849.37275955713415</v>
      </c>
      <c r="CY23" s="10">
        <v>84.173060537897314</v>
      </c>
      <c r="CZ23" s="10">
        <v>175.33413920000001</v>
      </c>
      <c r="DA23" s="10">
        <v>908.96478687495096</v>
      </c>
      <c r="DB23" s="10">
        <v>129.67154009936124</v>
      </c>
      <c r="DC23" s="10">
        <v>151.93110291388621</v>
      </c>
      <c r="DD23" s="10">
        <v>170.64002773138375</v>
      </c>
      <c r="DE23" s="10">
        <v>770.97529562160423</v>
      </c>
      <c r="DF23" s="10">
        <v>195.24026666666666</v>
      </c>
      <c r="DG23" s="10">
        <v>192.60104842047176</v>
      </c>
      <c r="DH23" s="10">
        <v>124.39973975276513</v>
      </c>
      <c r="DI23" s="10">
        <v>216.63184226015304</v>
      </c>
      <c r="DJ23" s="10">
        <v>216.72823836223759</v>
      </c>
      <c r="DK23" s="23">
        <v>66.180294365098717</v>
      </c>
    </row>
    <row r="24" spans="1:115">
      <c r="A24" s="2">
        <v>40057</v>
      </c>
      <c r="B24" s="10">
        <v>37.456282328668095</v>
      </c>
      <c r="C24" s="10">
        <v>518.69696225187681</v>
      </c>
      <c r="D24" s="10">
        <v>99.287193354485339</v>
      </c>
      <c r="E24" s="10">
        <v>5415.1058565420972</v>
      </c>
      <c r="F24" s="10">
        <v>61.776300992978662</v>
      </c>
      <c r="G24" s="10">
        <v>91.052889847903757</v>
      </c>
      <c r="H24" s="10">
        <v>125.25623363572434</v>
      </c>
      <c r="I24" s="10">
        <v>46.643295926095313</v>
      </c>
      <c r="J24" s="10">
        <v>776.56475614560668</v>
      </c>
      <c r="K24" s="10">
        <v>55.946463150113011</v>
      </c>
      <c r="L24" s="10">
        <v>132.71817708265442</v>
      </c>
      <c r="M24" s="10">
        <v>747.96736161547801</v>
      </c>
      <c r="N24" s="10">
        <v>107.05943247429535</v>
      </c>
      <c r="O24" s="10">
        <v>78.735130461019693</v>
      </c>
      <c r="P24" s="10">
        <v>128.67359855499473</v>
      </c>
      <c r="Q24" s="10">
        <v>435.85551710105335</v>
      </c>
      <c r="R24" s="10">
        <v>150.73921395887533</v>
      </c>
      <c r="S24" s="10">
        <v>85.982356658461683</v>
      </c>
      <c r="T24" s="10">
        <v>97.306869375857502</v>
      </c>
      <c r="U24" s="10">
        <v>187.51138860035817</v>
      </c>
      <c r="V24" s="10">
        <v>135.174030308336</v>
      </c>
      <c r="W24" s="10">
        <v>34.357640527131373</v>
      </c>
      <c r="Y24" s="10">
        <v>19.999190672787961</v>
      </c>
      <c r="Z24" s="10">
        <v>137.9568204602304</v>
      </c>
      <c r="AA24" s="10">
        <v>33.505537786349656</v>
      </c>
      <c r="AB24" s="10">
        <v>281.13198362920377</v>
      </c>
      <c r="AC24" s="10">
        <v>8.7464522598882795</v>
      </c>
      <c r="AD24" s="10">
        <v>1.2818367271961322</v>
      </c>
      <c r="AE24" s="10">
        <v>158.48103654653195</v>
      </c>
      <c r="AF24" s="10">
        <v>10.321698925390105</v>
      </c>
      <c r="AG24" s="10">
        <v>94.967578424707142</v>
      </c>
      <c r="AH24" s="10">
        <v>31.503514424991241</v>
      </c>
      <c r="AI24" s="10">
        <v>36.074325389120851</v>
      </c>
      <c r="AJ24" s="10">
        <v>202.29890632183105</v>
      </c>
      <c r="AK24" s="10">
        <v>16.945210453431251</v>
      </c>
      <c r="AL24" s="10">
        <v>58.641935580436659</v>
      </c>
      <c r="AM24" s="10">
        <v>8.7597475213109881</v>
      </c>
      <c r="AN24" s="10">
        <v>281.98437014926054</v>
      </c>
      <c r="AO24" s="10">
        <v>36.471655636084058</v>
      </c>
      <c r="AP24" s="10">
        <v>106.09878752367082</v>
      </c>
      <c r="AQ24" s="10">
        <v>10.318983097241778</v>
      </c>
      <c r="AR24" s="10">
        <v>23.741904506689952</v>
      </c>
      <c r="AS24" s="10">
        <v>47.088590735293444</v>
      </c>
      <c r="AT24" s="10">
        <v>23.975218955862246</v>
      </c>
      <c r="AV24" s="10">
        <v>1.1360073789132563</v>
      </c>
      <c r="AW24" s="10">
        <v>3.9706448648933992</v>
      </c>
      <c r="AX24" s="10">
        <v>0.31328679929534625</v>
      </c>
      <c r="AY24" s="10">
        <v>13.902257588257118</v>
      </c>
      <c r="AZ24" s="10">
        <v>9.9487631717392458E-2</v>
      </c>
      <c r="BA24" s="10">
        <v>24.97667911516367</v>
      </c>
      <c r="BB24" s="10">
        <v>9.3850912329090015</v>
      </c>
      <c r="BC24" s="10">
        <v>66.296690775603281</v>
      </c>
      <c r="BD24" s="10">
        <v>8.8886481421136132</v>
      </c>
      <c r="BE24" s="10">
        <v>0.59532731790340199</v>
      </c>
      <c r="BF24" s="10">
        <v>13.041221693309204</v>
      </c>
      <c r="BG24" s="10">
        <v>40.383402706686567</v>
      </c>
      <c r="BH24" s="10">
        <v>0.19000006237214348</v>
      </c>
      <c r="BI24" s="10">
        <v>7.2288580651454426</v>
      </c>
      <c r="BJ24" s="10">
        <v>48.75744151460907</v>
      </c>
      <c r="BK24" s="10">
        <v>85.950740209149245</v>
      </c>
      <c r="BL24" s="10">
        <v>4.0491870257511122</v>
      </c>
      <c r="BM24" s="10">
        <v>3.6870198903488038</v>
      </c>
      <c r="BN24" s="10">
        <v>7.6585098433617489</v>
      </c>
      <c r="BO24" s="10">
        <v>6.8873633091076227</v>
      </c>
      <c r="BP24" s="10">
        <v>46.411373785247882</v>
      </c>
      <c r="BQ24" s="10">
        <v>5.9717528390532788</v>
      </c>
      <c r="BS24" s="10">
        <v>0.11569135994839219</v>
      </c>
      <c r="BT24" s="10">
        <v>2.4503319437285023</v>
      </c>
      <c r="BU24" s="10">
        <v>0.14470449472229224</v>
      </c>
      <c r="BV24" s="10">
        <v>15.459697232387537</v>
      </c>
      <c r="BW24" s="10">
        <v>0.10495786671639933</v>
      </c>
      <c r="BX24" s="10">
        <v>1.0534214141723446</v>
      </c>
      <c r="BY24" s="10">
        <v>13.107445036447633</v>
      </c>
      <c r="BZ24" s="10">
        <v>1.6545544291914211</v>
      </c>
      <c r="CA24" s="10">
        <v>2.171023948688326</v>
      </c>
      <c r="CB24" s="10">
        <v>0.39541528052813968</v>
      </c>
      <c r="CC24" s="10">
        <v>2.8223793349155244</v>
      </c>
      <c r="CD24" s="10">
        <v>9.2942653546462708</v>
      </c>
      <c r="CE24" s="10">
        <v>9.2947799484535647</v>
      </c>
      <c r="CF24" s="10">
        <v>3.7328890033935904</v>
      </c>
      <c r="CG24" s="10">
        <v>0.21604729054924121</v>
      </c>
      <c r="CH24" s="10">
        <v>9.1178138831756144</v>
      </c>
      <c r="CI24" s="10">
        <v>2.4831433792895057</v>
      </c>
      <c r="CJ24" s="10">
        <v>2.9787420869134031</v>
      </c>
      <c r="CK24" s="10">
        <v>12.026524780313167</v>
      </c>
      <c r="CL24" s="10">
        <v>0.60261424931728502</v>
      </c>
      <c r="CM24" s="10">
        <v>1.4367378963759307</v>
      </c>
      <c r="CN24" s="10">
        <v>0.44595629436413198</v>
      </c>
      <c r="CP24" s="10">
        <v>58.707171740317705</v>
      </c>
      <c r="CQ24" s="10">
        <v>663.07475952072912</v>
      </c>
      <c r="CR24" s="10">
        <v>133.25072243485263</v>
      </c>
      <c r="CS24" s="10">
        <v>5725.5997949919456</v>
      </c>
      <c r="CT24" s="10">
        <v>70.727198751300733</v>
      </c>
      <c r="CU24" s="10">
        <v>118.3648271044359</v>
      </c>
      <c r="CV24" s="10">
        <v>306.22980645161294</v>
      </c>
      <c r="CW24" s="10">
        <v>124.91624005628012</v>
      </c>
      <c r="CX24" s="10">
        <v>882.59200666111576</v>
      </c>
      <c r="CY24" s="10">
        <v>88.440720173535794</v>
      </c>
      <c r="CZ24" s="10">
        <v>184.6561035</v>
      </c>
      <c r="DA24" s="10">
        <v>999.9439359986419</v>
      </c>
      <c r="DB24" s="10">
        <v>133.48942293855231</v>
      </c>
      <c r="DC24" s="10">
        <v>148.33881310999539</v>
      </c>
      <c r="DD24" s="10">
        <v>186.40683488146402</v>
      </c>
      <c r="DE24" s="10">
        <v>812.90844134263875</v>
      </c>
      <c r="DF24" s="10">
        <v>193.7432</v>
      </c>
      <c r="DG24" s="10">
        <v>198.74690615939471</v>
      </c>
      <c r="DH24" s="10">
        <v>127.3108870967742</v>
      </c>
      <c r="DI24" s="10">
        <v>218.74327066547303</v>
      </c>
      <c r="DJ24" s="10">
        <v>230.11073272525326</v>
      </c>
      <c r="DK24" s="23">
        <v>64.75056861641103</v>
      </c>
    </row>
    <row r="25" spans="1:115">
      <c r="A25" s="2">
        <v>40148</v>
      </c>
      <c r="B25" s="10">
        <v>38.200980950918954</v>
      </c>
      <c r="C25" s="10">
        <v>551.87480182015929</v>
      </c>
      <c r="D25" s="10">
        <v>106.25856449059158</v>
      </c>
      <c r="E25" s="10">
        <v>5626.1159724206709</v>
      </c>
      <c r="F25" s="10">
        <v>58.420683851608722</v>
      </c>
      <c r="G25" s="10">
        <v>83.583157191854255</v>
      </c>
      <c r="H25" s="10">
        <v>115.24449768969926</v>
      </c>
      <c r="I25" s="10">
        <v>46.740234623212544</v>
      </c>
      <c r="J25" s="10">
        <v>819.31109359608763</v>
      </c>
      <c r="K25" s="10">
        <v>59.998490422749683</v>
      </c>
      <c r="L25" s="10">
        <v>133.58761141976163</v>
      </c>
      <c r="M25" s="10">
        <v>751.65023673413054</v>
      </c>
      <c r="N25" s="10">
        <v>112.42239006511937</v>
      </c>
      <c r="O25" s="10">
        <v>79.682271819653351</v>
      </c>
      <c r="P25" s="10">
        <v>124.24669906019425</v>
      </c>
      <c r="Q25" s="10">
        <v>452.1691448837708</v>
      </c>
      <c r="R25" s="10">
        <v>146.29325170526658</v>
      </c>
      <c r="S25" s="10">
        <v>89.552477376085676</v>
      </c>
      <c r="T25" s="10">
        <v>99.209100215658339</v>
      </c>
      <c r="U25" s="10">
        <v>187.52222088134903</v>
      </c>
      <c r="V25" s="10">
        <v>137.36547674011049</v>
      </c>
      <c r="W25" s="10">
        <v>36.10691358104669</v>
      </c>
      <c r="Y25" s="10">
        <v>19.589793112238237</v>
      </c>
      <c r="Z25" s="10">
        <v>148.88685454471249</v>
      </c>
      <c r="AA25" s="10">
        <v>37.688742407396298</v>
      </c>
      <c r="AB25" s="10">
        <v>291.6019466189515</v>
      </c>
      <c r="AC25" s="10">
        <v>9.3453947110923075</v>
      </c>
      <c r="AD25" s="10">
        <v>1.4282091276166797</v>
      </c>
      <c r="AE25" s="10">
        <v>157.34199727838259</v>
      </c>
      <c r="AF25" s="10">
        <v>10.746796127194445</v>
      </c>
      <c r="AG25" s="10">
        <v>101.02978121301243</v>
      </c>
      <c r="AH25" s="10">
        <v>34.562475411842321</v>
      </c>
      <c r="AI25" s="10">
        <v>35.786958981180653</v>
      </c>
      <c r="AJ25" s="10">
        <v>212.8774652489198</v>
      </c>
      <c r="AK25" s="10">
        <v>17.492488625224592</v>
      </c>
      <c r="AL25" s="10">
        <v>62.806258256012171</v>
      </c>
      <c r="AM25" s="10">
        <v>9.028367309023059</v>
      </c>
      <c r="AN25" s="10">
        <v>274.70983850847932</v>
      </c>
      <c r="AO25" s="10">
        <v>35.780294381365991</v>
      </c>
      <c r="AP25" s="10">
        <v>110.91416672686202</v>
      </c>
      <c r="AQ25" s="10">
        <v>11.012595965069433</v>
      </c>
      <c r="AR25" s="10">
        <v>23.820423170073141</v>
      </c>
      <c r="AS25" s="10">
        <v>47.385397198804725</v>
      </c>
      <c r="AT25" s="10">
        <v>22.519363515932813</v>
      </c>
      <c r="AV25" s="10">
        <v>1.0862683296119022</v>
      </c>
      <c r="AW25" s="10">
        <v>4.1044398121991552</v>
      </c>
      <c r="AX25" s="10">
        <v>0.3494253206612607</v>
      </c>
      <c r="AY25" s="10">
        <v>13.913128697452578</v>
      </c>
      <c r="AZ25" s="10">
        <v>0.10328592365537619</v>
      </c>
      <c r="BA25" s="10">
        <v>26.976008803870613</v>
      </c>
      <c r="BB25" s="10">
        <v>11.75819820140007</v>
      </c>
      <c r="BC25" s="10">
        <v>68.934702166238225</v>
      </c>
      <c r="BD25" s="10">
        <v>9.3734096601880612</v>
      </c>
      <c r="BE25" s="10">
        <v>0.59657202169997947</v>
      </c>
      <c r="BF25" s="10">
        <v>13.227226662012026</v>
      </c>
      <c r="BG25" s="10">
        <v>42.079905578733793</v>
      </c>
      <c r="BH25" s="10">
        <v>0.20578107363047773</v>
      </c>
      <c r="BI25" s="10">
        <v>9.0758626030239427</v>
      </c>
      <c r="BJ25" s="10">
        <v>49.054180235161105</v>
      </c>
      <c r="BK25" s="10">
        <v>84.139320014595327</v>
      </c>
      <c r="BL25" s="10">
        <v>3.9701358456236835</v>
      </c>
      <c r="BM25" s="10">
        <v>3.8247758370361953</v>
      </c>
      <c r="BN25" s="10">
        <v>7.711583550796437</v>
      </c>
      <c r="BO25" s="10">
        <v>6.9128626158908331</v>
      </c>
      <c r="BP25" s="10">
        <v>46.772711065477317</v>
      </c>
      <c r="BQ25" s="10">
        <v>5.7042058117746537</v>
      </c>
      <c r="BS25" s="10">
        <v>0.10959996939100458</v>
      </c>
      <c r="BT25" s="10">
        <v>2.4914405876349175</v>
      </c>
      <c r="BU25" s="10">
        <v>0.19889007860811653</v>
      </c>
      <c r="BV25" s="10">
        <v>14.904788940233914</v>
      </c>
      <c r="BW25" s="10">
        <v>0.11032762265284431</v>
      </c>
      <c r="BX25" s="10">
        <v>1.2011592843239818</v>
      </c>
      <c r="BY25" s="10">
        <v>13.122360344380176</v>
      </c>
      <c r="BZ25" s="10">
        <v>1.7316780473575619</v>
      </c>
      <c r="CA25" s="10">
        <v>2.1786246995208369</v>
      </c>
      <c r="CB25" s="10">
        <v>0.39711012243139732</v>
      </c>
      <c r="CC25" s="10">
        <v>2.8335009370457094</v>
      </c>
      <c r="CD25" s="10">
        <v>9.3277552548753064</v>
      </c>
      <c r="CE25" s="10">
        <v>8.4896483101969569</v>
      </c>
      <c r="CF25" s="10">
        <v>4.4614751335736358</v>
      </c>
      <c r="CG25" s="10">
        <v>0.21399445796593852</v>
      </c>
      <c r="CH25" s="10">
        <v>9.1031913021491988</v>
      </c>
      <c r="CI25" s="10">
        <v>2.4795180677437441</v>
      </c>
      <c r="CJ25" s="10">
        <v>3.0372105288773992</v>
      </c>
      <c r="CK25" s="10">
        <v>12.735148452757613</v>
      </c>
      <c r="CL25" s="10">
        <v>0.59134207218278068</v>
      </c>
      <c r="CM25" s="10">
        <v>1.4483446341936386</v>
      </c>
      <c r="CN25" s="10">
        <v>0.47477977751976308</v>
      </c>
      <c r="CP25" s="10">
        <v>58.986642362160097</v>
      </c>
      <c r="CQ25" s="10">
        <v>707.35753676470586</v>
      </c>
      <c r="CR25" s="10">
        <v>144.49562229725726</v>
      </c>
      <c r="CS25" s="10">
        <v>5946.5358366773089</v>
      </c>
      <c r="CT25" s="10">
        <v>67.97969210900925</v>
      </c>
      <c r="CU25" s="10">
        <v>113.18853440766553</v>
      </c>
      <c r="CV25" s="10">
        <v>297.46705351386208</v>
      </c>
      <c r="CW25" s="10">
        <v>128.15341096400277</v>
      </c>
      <c r="CX25" s="10">
        <v>931.89290916880896</v>
      </c>
      <c r="CY25" s="10">
        <v>95.554647978723381</v>
      </c>
      <c r="CZ25" s="10">
        <v>185.43529800000002</v>
      </c>
      <c r="DA25" s="10">
        <v>1015.9353628166594</v>
      </c>
      <c r="DB25" s="10">
        <v>138.6103080741714</v>
      </c>
      <c r="DC25" s="10">
        <v>156.0258678122631</v>
      </c>
      <c r="DD25" s="10">
        <v>182.54324106234435</v>
      </c>
      <c r="DE25" s="10">
        <v>820.12149470899465</v>
      </c>
      <c r="DF25" s="10">
        <v>188.5232</v>
      </c>
      <c r="DG25" s="10">
        <v>207.32863046886129</v>
      </c>
      <c r="DH25" s="10">
        <v>130.66842818428182</v>
      </c>
      <c r="DI25" s="10">
        <v>218.84684873949578</v>
      </c>
      <c r="DJ25" s="10">
        <v>232.97192963858618</v>
      </c>
      <c r="DK25" s="23">
        <v>64.80526268627392</v>
      </c>
    </row>
    <row r="26" spans="1:115">
      <c r="A26" s="2">
        <v>40238</v>
      </c>
      <c r="B26" s="10">
        <v>38.240676773380436</v>
      </c>
      <c r="C26" s="10">
        <v>536.65262997706009</v>
      </c>
      <c r="D26" s="10">
        <v>104.73123851297501</v>
      </c>
      <c r="E26" s="10">
        <v>5923.2184271346559</v>
      </c>
      <c r="F26" s="10">
        <v>63.820534451165805</v>
      </c>
      <c r="G26" s="10">
        <v>82.69212497108316</v>
      </c>
      <c r="H26" s="10">
        <v>118.49130931033537</v>
      </c>
      <c r="I26" s="10">
        <v>46.121084674669184</v>
      </c>
      <c r="J26" s="10">
        <v>942.37942259808415</v>
      </c>
      <c r="K26" s="10">
        <v>56.002288299184826</v>
      </c>
      <c r="L26" s="10">
        <v>137.54132331634318</v>
      </c>
      <c r="M26" s="10">
        <v>793.45158180016722</v>
      </c>
      <c r="N26" s="10">
        <v>117.70600032932047</v>
      </c>
      <c r="O26" s="10">
        <v>81.566917821183964</v>
      </c>
      <c r="P26" s="10">
        <v>128.59273437550229</v>
      </c>
      <c r="Q26" s="10">
        <v>467.81828886504996</v>
      </c>
      <c r="R26" s="10">
        <v>150.04161073843582</v>
      </c>
      <c r="S26" s="10">
        <v>88.99260741428408</v>
      </c>
      <c r="T26" s="10">
        <v>100.47827526307231</v>
      </c>
      <c r="U26" s="10">
        <v>191.0464200533751</v>
      </c>
      <c r="V26" s="10">
        <v>139.90721427287247</v>
      </c>
      <c r="W26" s="10">
        <v>36.111012839126126</v>
      </c>
      <c r="Y26" s="10">
        <v>20.143826534043736</v>
      </c>
      <c r="Z26" s="10">
        <v>149.43490097155012</v>
      </c>
      <c r="AA26" s="10">
        <v>37.806075150984192</v>
      </c>
      <c r="AB26" s="10">
        <v>307.41633394947979</v>
      </c>
      <c r="AC26" s="10">
        <v>9.4659281015428967</v>
      </c>
      <c r="AD26" s="10">
        <v>1.3278946445827473</v>
      </c>
      <c r="AE26" s="10">
        <v>171.80553539533318</v>
      </c>
      <c r="AF26" s="10">
        <v>9.8788513593001106</v>
      </c>
      <c r="AG26" s="10">
        <v>110.67825062420016</v>
      </c>
      <c r="AH26" s="10">
        <v>31.741376492724374</v>
      </c>
      <c r="AI26" s="10">
        <v>34.44513482767529</v>
      </c>
      <c r="AJ26" s="10">
        <v>211.83823695357222</v>
      </c>
      <c r="AK26" s="10">
        <v>17.572617729853103</v>
      </c>
      <c r="AL26" s="10">
        <v>69.147283944330582</v>
      </c>
      <c r="AM26" s="10">
        <v>8.6277302930601145</v>
      </c>
      <c r="AN26" s="10">
        <v>265.36793662262329</v>
      </c>
      <c r="AO26" s="10">
        <v>37.842726094002806</v>
      </c>
      <c r="AP26" s="10">
        <v>109.91784805708818</v>
      </c>
      <c r="AQ26" s="10">
        <v>11.107457227258543</v>
      </c>
      <c r="AR26" s="10">
        <v>24.090207743602896</v>
      </c>
      <c r="AS26" s="10">
        <v>50.881163395254369</v>
      </c>
      <c r="AT26" s="10">
        <v>22.221119732853886</v>
      </c>
      <c r="AV26" s="10">
        <v>1.121925877119992</v>
      </c>
      <c r="AW26" s="10">
        <v>5.0735634345200271</v>
      </c>
      <c r="AX26" s="10">
        <v>0.34328933974240317</v>
      </c>
      <c r="AY26" s="10">
        <v>13.416039499994792</v>
      </c>
      <c r="AZ26" s="10">
        <v>0.11168555983234489</v>
      </c>
      <c r="BA26" s="10">
        <v>25.137025986863829</v>
      </c>
      <c r="BB26" s="10">
        <v>11.794680257340184</v>
      </c>
      <c r="BC26" s="10">
        <v>63.510429477156194</v>
      </c>
      <c r="BD26" s="10">
        <v>10.600650056590204</v>
      </c>
      <c r="BE26" s="10">
        <v>0.49605373153250182</v>
      </c>
      <c r="BF26" s="10">
        <v>12.610730011253482</v>
      </c>
      <c r="BG26" s="10">
        <v>41.687402063441844</v>
      </c>
      <c r="BH26" s="10">
        <v>0.22759767502577066</v>
      </c>
      <c r="BI26" s="10">
        <v>8.577827185085404</v>
      </c>
      <c r="BJ26" s="10">
        <v>46.881877563183025</v>
      </c>
      <c r="BK26" s="10">
        <v>80.261803503799101</v>
      </c>
      <c r="BL26" s="10">
        <v>4.0609245596727774</v>
      </c>
      <c r="BM26" s="10">
        <v>3.7294450377920381</v>
      </c>
      <c r="BN26" s="10">
        <v>7.3307800123020259</v>
      </c>
      <c r="BO26" s="10">
        <v>7.0143860124265505</v>
      </c>
      <c r="BP26" s="10">
        <v>50.271563209336598</v>
      </c>
      <c r="BQ26" s="10">
        <v>5.3055204254269119</v>
      </c>
      <c r="BS26" s="10">
        <v>0.11319641393894719</v>
      </c>
      <c r="BT26" s="10">
        <v>2.4522943622364703</v>
      </c>
      <c r="BU26" s="10">
        <v>0.20469217576219234</v>
      </c>
      <c r="BV26" s="10">
        <v>15.474857532272541</v>
      </c>
      <c r="BW26" s="10">
        <v>0.11924231258818858</v>
      </c>
      <c r="BX26" s="10">
        <v>1.1637621142394003</v>
      </c>
      <c r="BY26" s="10">
        <v>13.661340458755609</v>
      </c>
      <c r="BZ26" s="10">
        <v>1.6046026739063137</v>
      </c>
      <c r="CA26" s="10">
        <v>2.1398158438547412</v>
      </c>
      <c r="CB26" s="10">
        <v>0.33157045077663144</v>
      </c>
      <c r="CC26" s="10">
        <v>2.7017697447280522</v>
      </c>
      <c r="CD26" s="10">
        <v>8.3857642442525631</v>
      </c>
      <c r="CE26" s="10">
        <v>8.77028900151711</v>
      </c>
      <c r="CF26" s="10">
        <v>4.6620788799520554</v>
      </c>
      <c r="CG26" s="10">
        <v>0.20406445349134117</v>
      </c>
      <c r="CH26" s="10">
        <v>8.4919233246039454</v>
      </c>
      <c r="CI26" s="10">
        <v>2.4923386078885414</v>
      </c>
      <c r="CJ26" s="10">
        <v>3.6895833801998297</v>
      </c>
      <c r="CK26" s="10">
        <v>13.069445234245091</v>
      </c>
      <c r="CL26" s="10">
        <v>0.5915923037002937</v>
      </c>
      <c r="CM26" s="10">
        <v>1.5571702263624303</v>
      </c>
      <c r="CN26" s="10">
        <v>0.42857639258326063</v>
      </c>
      <c r="CP26" s="10">
        <v>59.619625598483111</v>
      </c>
      <c r="CQ26" s="10">
        <v>693.61338874536671</v>
      </c>
      <c r="CR26" s="10">
        <v>143.0852951794638</v>
      </c>
      <c r="CS26" s="10">
        <v>6259.5256581164031</v>
      </c>
      <c r="CT26" s="10">
        <v>73.517390425129236</v>
      </c>
      <c r="CU26" s="10">
        <v>110.32080771676914</v>
      </c>
      <c r="CV26" s="10">
        <v>315.75286542176434</v>
      </c>
      <c r="CW26" s="10">
        <v>121.1149681850318</v>
      </c>
      <c r="CX26" s="10">
        <v>1065.7981391227293</v>
      </c>
      <c r="CY26" s="10">
        <v>88.571288974218334</v>
      </c>
      <c r="CZ26" s="10">
        <v>187.2989579</v>
      </c>
      <c r="DA26" s="10">
        <v>1055.3629850614338</v>
      </c>
      <c r="DB26" s="10">
        <v>144.27650473571646</v>
      </c>
      <c r="DC26" s="10">
        <v>163.954107830552</v>
      </c>
      <c r="DD26" s="10">
        <v>184.30640668523677</v>
      </c>
      <c r="DE26" s="10">
        <v>821.9399523160763</v>
      </c>
      <c r="DF26" s="10">
        <v>194.43759999999995</v>
      </c>
      <c r="DG26" s="10">
        <v>206.32948388936413</v>
      </c>
      <c r="DH26" s="10">
        <v>131.98595773687796</v>
      </c>
      <c r="DI26" s="10">
        <v>222.74260611310484</v>
      </c>
      <c r="DJ26" s="10">
        <v>242.61711110382586</v>
      </c>
      <c r="DK26" s="23">
        <v>64.066229389990184</v>
      </c>
    </row>
    <row r="27" spans="1:115">
      <c r="A27" s="2">
        <v>40330</v>
      </c>
      <c r="B27" s="10">
        <v>40.587347019281935</v>
      </c>
      <c r="C27" s="10">
        <v>540.99146033411785</v>
      </c>
      <c r="D27" s="10">
        <v>105.37540491779394</v>
      </c>
      <c r="E27" s="10">
        <v>6266.7081133205593</v>
      </c>
      <c r="F27" s="10">
        <v>66.384675803404093</v>
      </c>
      <c r="G27" s="10">
        <v>75.054881752522476</v>
      </c>
      <c r="H27" s="10">
        <v>121.98847518156487</v>
      </c>
      <c r="I27" s="10">
        <v>36.668235238525</v>
      </c>
      <c r="J27" s="10">
        <v>942.14562849107517</v>
      </c>
      <c r="K27" s="10">
        <v>65.860953772092515</v>
      </c>
      <c r="L27" s="10">
        <v>131.82168114693232</v>
      </c>
      <c r="M27" s="10">
        <v>733.8016809403706</v>
      </c>
      <c r="N27" s="10">
        <v>118.68616315367237</v>
      </c>
      <c r="O27" s="10">
        <v>81.652908902093884</v>
      </c>
      <c r="P27" s="10">
        <v>108.87956917974121</v>
      </c>
      <c r="Q27" s="10">
        <v>448.60245560459475</v>
      </c>
      <c r="R27" s="10">
        <v>153.55087255478705</v>
      </c>
      <c r="S27" s="10">
        <v>84.187314193040947</v>
      </c>
      <c r="T27" s="10">
        <v>98.758097878835201</v>
      </c>
      <c r="U27" s="10">
        <v>192.69670140942654</v>
      </c>
      <c r="V27" s="10">
        <v>145.11201856582883</v>
      </c>
      <c r="W27" s="10">
        <v>37.700553703859441</v>
      </c>
      <c r="Y27" s="10">
        <v>19.838319329627801</v>
      </c>
      <c r="Z27" s="10">
        <v>153.66989269994792</v>
      </c>
      <c r="AA27" s="10">
        <v>38.685182774314583</v>
      </c>
      <c r="AB27" s="10">
        <v>325.79865227972243</v>
      </c>
      <c r="AC27" s="10">
        <v>10.314728469644042</v>
      </c>
      <c r="AD27" s="10">
        <v>1.2573233215341475</v>
      </c>
      <c r="AE27" s="10">
        <v>192.44342021884745</v>
      </c>
      <c r="AF27" s="10">
        <v>9.1234698924145992</v>
      </c>
      <c r="AG27" s="10">
        <v>111.49204828520092</v>
      </c>
      <c r="AH27" s="10">
        <v>35.156933440596937</v>
      </c>
      <c r="AI27" s="10">
        <v>37.011055702835783</v>
      </c>
      <c r="AJ27" s="10">
        <v>215.0055151732553</v>
      </c>
      <c r="AK27" s="10">
        <v>17.260775360553332</v>
      </c>
      <c r="AL27" s="10">
        <v>71.828173540576785</v>
      </c>
      <c r="AM27" s="10">
        <v>8.0201867501376416</v>
      </c>
      <c r="AN27" s="10">
        <v>264.21891183367785</v>
      </c>
      <c r="AO27" s="10">
        <v>35.225827975296696</v>
      </c>
      <c r="AP27" s="10">
        <v>108.81617257619364</v>
      </c>
      <c r="AQ27" s="10">
        <v>11.232338211238696</v>
      </c>
      <c r="AR27" s="10">
        <v>24.283052778788615</v>
      </c>
      <c r="AS27" s="10">
        <v>55.643614087725098</v>
      </c>
      <c r="AT27" s="10">
        <v>22.350533130839963</v>
      </c>
      <c r="AV27" s="10">
        <v>1.1053350869934682</v>
      </c>
      <c r="AW27" s="10">
        <v>5.9807899418895376</v>
      </c>
      <c r="AX27" s="10">
        <v>0.34995493655270438</v>
      </c>
      <c r="AY27" s="10">
        <v>13.177218873576441</v>
      </c>
      <c r="AZ27" s="10">
        <v>0.13189888599621241</v>
      </c>
      <c r="BA27" s="10">
        <v>24.876064795000943</v>
      </c>
      <c r="BB27" s="10">
        <v>11.877796177871687</v>
      </c>
      <c r="BC27" s="10">
        <v>59.922489351008188</v>
      </c>
      <c r="BD27" s="10">
        <v>10.649733315985184</v>
      </c>
      <c r="BE27" s="10">
        <v>0.59020282911889366</v>
      </c>
      <c r="BF27" s="10">
        <v>13.113334832107146</v>
      </c>
      <c r="BG27" s="10">
        <v>42.213355284725367</v>
      </c>
      <c r="BH27" s="10">
        <v>0.23823112420455803</v>
      </c>
      <c r="BI27" s="10">
        <v>9.2036169488288078</v>
      </c>
      <c r="BJ27" s="10">
        <v>43.366878853154574</v>
      </c>
      <c r="BK27" s="10">
        <v>78.691583125792221</v>
      </c>
      <c r="BL27" s="10">
        <v>3.7499076178583288</v>
      </c>
      <c r="BM27" s="10">
        <v>3.6231579351121286</v>
      </c>
      <c r="BN27" s="10">
        <v>6.9597324599175394</v>
      </c>
      <c r="BO27" s="10">
        <v>7.102793449726124</v>
      </c>
      <c r="BP27" s="10">
        <v>55.004387447599981</v>
      </c>
      <c r="BQ27" s="10">
        <v>4.8670446229485282</v>
      </c>
      <c r="BS27" s="10">
        <v>0.11250790270954747</v>
      </c>
      <c r="BT27" s="10">
        <v>2.2161103137008977</v>
      </c>
      <c r="BU27" s="10">
        <v>0.20391353882479435</v>
      </c>
      <c r="BV27" s="10">
        <v>15.228560255118021</v>
      </c>
      <c r="BW27" s="10">
        <v>0.14089453879437613</v>
      </c>
      <c r="BX27" s="10">
        <v>1.1446656348332134</v>
      </c>
      <c r="BY27" s="10">
        <v>14.404667527803838</v>
      </c>
      <c r="BZ27" s="10">
        <v>1.4958822771140348</v>
      </c>
      <c r="CA27" s="10">
        <v>2.1988345429318095</v>
      </c>
      <c r="CB27" s="10">
        <v>0.39552076959757487</v>
      </c>
      <c r="CC27" s="10">
        <v>2.8073284181247722</v>
      </c>
      <c r="CD27" s="10">
        <v>8.7526371141669586</v>
      </c>
      <c r="CE27" s="10">
        <v>10.42542130554518</v>
      </c>
      <c r="CF27" s="10">
        <v>6.804978012563156</v>
      </c>
      <c r="CG27" s="10">
        <v>0.18820525703017665</v>
      </c>
      <c r="CH27" s="10">
        <v>8.3585878974737113</v>
      </c>
      <c r="CI27" s="10">
        <v>2.4581918520579342</v>
      </c>
      <c r="CJ27" s="10">
        <v>3.4832532475550733</v>
      </c>
      <c r="CK27" s="10">
        <v>11.670642968333148</v>
      </c>
      <c r="CL27" s="10">
        <v>0.61515262444490038</v>
      </c>
      <c r="CM27" s="10">
        <v>1.7060882295398017</v>
      </c>
      <c r="CN27" s="10">
        <v>0.39623232432246702</v>
      </c>
      <c r="CP27" s="10">
        <v>61.643509338612752</v>
      </c>
      <c r="CQ27" s="10">
        <v>702.8582532896562</v>
      </c>
      <c r="CR27" s="10">
        <v>144.61445616748603</v>
      </c>
      <c r="CS27" s="10">
        <v>6620.9125447289762</v>
      </c>
      <c r="CT27" s="10">
        <v>76.972197697838723</v>
      </c>
      <c r="CU27" s="10">
        <v>102.33293550389078</v>
      </c>
      <c r="CV27" s="10">
        <v>340.71435910608784</v>
      </c>
      <c r="CW27" s="10">
        <v>107.21007675906182</v>
      </c>
      <c r="CX27" s="10">
        <v>1066.4862446351931</v>
      </c>
      <c r="CY27" s="10">
        <v>102.00361081140592</v>
      </c>
      <c r="CZ27" s="10">
        <v>184.75340010000002</v>
      </c>
      <c r="DA27" s="10">
        <v>999.77318851251823</v>
      </c>
      <c r="DB27" s="10">
        <v>146.61059094397544</v>
      </c>
      <c r="DC27" s="10">
        <v>169.48967740406263</v>
      </c>
      <c r="DD27" s="10">
        <v>160.4548400400636</v>
      </c>
      <c r="DE27" s="10">
        <v>799.87153846153853</v>
      </c>
      <c r="DF27" s="10">
        <v>194.98480000000001</v>
      </c>
      <c r="DG27" s="10">
        <v>200.10989795190179</v>
      </c>
      <c r="DH27" s="10">
        <v>128.62081151832459</v>
      </c>
      <c r="DI27" s="10">
        <v>224.69770026238618</v>
      </c>
      <c r="DJ27" s="10">
        <v>257.46610833069371</v>
      </c>
      <c r="DK27" s="23">
        <v>65.3143637819704</v>
      </c>
    </row>
    <row r="28" spans="1:115">
      <c r="A28" s="2">
        <v>40422</v>
      </c>
      <c r="B28" s="10">
        <v>41.151447722245869</v>
      </c>
      <c r="C28" s="10">
        <v>614.71808884501922</v>
      </c>
      <c r="D28" s="10">
        <v>115.25222385583456</v>
      </c>
      <c r="E28" s="10">
        <v>6580.6049308629626</v>
      </c>
      <c r="F28" s="10">
        <v>73.262738518373311</v>
      </c>
      <c r="G28" s="10">
        <v>88.94273681069501</v>
      </c>
      <c r="H28" s="10">
        <v>137.18526407701484</v>
      </c>
      <c r="I28" s="10">
        <v>42.547368667823086</v>
      </c>
      <c r="J28" s="10">
        <v>1011.1739887807272</v>
      </c>
      <c r="K28" s="10">
        <v>65.995653999295342</v>
      </c>
      <c r="L28" s="10">
        <v>143.90666817919413</v>
      </c>
      <c r="M28" s="10">
        <v>799.35808114047734</v>
      </c>
      <c r="N28" s="10">
        <v>124.61292669726905</v>
      </c>
      <c r="O28" s="10">
        <v>81.574085040215238</v>
      </c>
      <c r="P28" s="10">
        <v>129.4528659077738</v>
      </c>
      <c r="Q28" s="10">
        <v>477.68060764676892</v>
      </c>
      <c r="R28" s="10">
        <v>154.64457293624943</v>
      </c>
      <c r="S28" s="10">
        <v>97.008025768189043</v>
      </c>
      <c r="T28" s="10">
        <v>110.03139567026079</v>
      </c>
      <c r="U28" s="10">
        <v>204.82370880804217</v>
      </c>
      <c r="V28" s="10">
        <v>158.70768515421412</v>
      </c>
      <c r="W28" s="10">
        <v>39.875708399456443</v>
      </c>
      <c r="Y28" s="10">
        <v>21.784557953387235</v>
      </c>
      <c r="Z28" s="10">
        <v>175.25531214439218</v>
      </c>
      <c r="AA28" s="10">
        <v>42.398002695474155</v>
      </c>
      <c r="AB28" s="10">
        <v>347.08104405016525</v>
      </c>
      <c r="AC28" s="10">
        <v>12.475750477379068</v>
      </c>
      <c r="AD28" s="10">
        <v>1.3728500745928358</v>
      </c>
      <c r="AE28" s="10">
        <v>209.32315592180043</v>
      </c>
      <c r="AF28" s="10">
        <v>9.6206500713460361</v>
      </c>
      <c r="AG28" s="10">
        <v>117.82772999021526</v>
      </c>
      <c r="AH28" s="10">
        <v>35.481364254655183</v>
      </c>
      <c r="AI28" s="10">
        <v>37.322238480762728</v>
      </c>
      <c r="AJ28" s="10">
        <v>227.80294019240122</v>
      </c>
      <c r="AK28" s="10">
        <v>17.241244855946121</v>
      </c>
      <c r="AL28" s="10">
        <v>74.816306535546005</v>
      </c>
      <c r="AM28" s="10">
        <v>8.8183175175359789</v>
      </c>
      <c r="AN28" s="10">
        <v>275.78111620181056</v>
      </c>
      <c r="AO28" s="10">
        <v>37.317875140418131</v>
      </c>
      <c r="AP28" s="10">
        <v>118.06874362078192</v>
      </c>
      <c r="AQ28" s="10">
        <v>13.197231756640829</v>
      </c>
      <c r="AR28" s="10">
        <v>26.310777200868394</v>
      </c>
      <c r="AS28" s="10">
        <v>64.460339040900465</v>
      </c>
      <c r="AT28" s="10">
        <v>23.099383208742118</v>
      </c>
      <c r="AV28" s="10">
        <v>1.1985670816085481</v>
      </c>
      <c r="AW28" s="10">
        <v>6.7808662374816855</v>
      </c>
      <c r="AX28" s="10">
        <v>0.38917336056471563</v>
      </c>
      <c r="AY28" s="10">
        <v>13.715505950099244</v>
      </c>
      <c r="AZ28" s="10">
        <v>0.17053503354517915</v>
      </c>
      <c r="BA28" s="10">
        <v>27.415171223611818</v>
      </c>
      <c r="BB28" s="10">
        <v>13.057833727461952</v>
      </c>
      <c r="BC28" s="10">
        <v>63.708425975663602</v>
      </c>
      <c r="BD28" s="10">
        <v>11.319830448803845</v>
      </c>
      <c r="BE28" s="10">
        <v>0.613440895243622</v>
      </c>
      <c r="BF28" s="10">
        <v>13.354520058685784</v>
      </c>
      <c r="BG28" s="10">
        <v>44.974510510312847</v>
      </c>
      <c r="BH28" s="10">
        <v>0.2311976505314427</v>
      </c>
      <c r="BI28" s="10">
        <v>10.116554617831925</v>
      </c>
      <c r="BJ28" s="10">
        <v>47.88655981458264</v>
      </c>
      <c r="BK28" s="10">
        <v>82.185709444522232</v>
      </c>
      <c r="BL28" s="10">
        <v>4.0780394374018476</v>
      </c>
      <c r="BM28" s="10">
        <v>3.9813497458471727</v>
      </c>
      <c r="BN28" s="10">
        <v>8.2241571486156584</v>
      </c>
      <c r="BO28" s="10">
        <v>7.5836083004061354</v>
      </c>
      <c r="BP28" s="10">
        <v>63.737745020542945</v>
      </c>
      <c r="BQ28" s="10">
        <v>5.0511049995142931</v>
      </c>
      <c r="BS28" s="10">
        <v>0.12360540183681579</v>
      </c>
      <c r="BT28" s="10">
        <v>2.4203696841945579</v>
      </c>
      <c r="BU28" s="10">
        <v>0.31103390301845812</v>
      </c>
      <c r="BV28" s="10">
        <v>16.911034992377807</v>
      </c>
      <c r="BW28" s="10">
        <v>0.17980306569155594</v>
      </c>
      <c r="BX28" s="10">
        <v>1.2557606150948146</v>
      </c>
      <c r="BY28" s="10">
        <v>15.253122723091467</v>
      </c>
      <c r="BZ28" s="10">
        <v>1.5880344671954845</v>
      </c>
      <c r="CA28" s="10">
        <v>2.326714359951108</v>
      </c>
      <c r="CB28" s="10">
        <v>0.41089439181884135</v>
      </c>
      <c r="CC28" s="10">
        <v>2.8733682813573314</v>
      </c>
      <c r="CD28" s="10">
        <v>9.3494751731215118</v>
      </c>
      <c r="CE28" s="10">
        <v>12.311068043216949</v>
      </c>
      <c r="CF28" s="10">
        <v>7.1065758164699826</v>
      </c>
      <c r="CG28" s="10">
        <v>0.54789778574861003</v>
      </c>
      <c r="CH28" s="10">
        <v>8.3445403911089073</v>
      </c>
      <c r="CI28" s="10">
        <v>2.5080458192639137</v>
      </c>
      <c r="CJ28" s="10">
        <v>3.4200592333033017</v>
      </c>
      <c r="CK28" s="10">
        <v>12.420997659439768</v>
      </c>
      <c r="CL28" s="10">
        <v>0.65418480946352808</v>
      </c>
      <c r="CM28" s="10">
        <v>1.9794284195936598</v>
      </c>
      <c r="CN28" s="10">
        <v>0.43848851830998914</v>
      </c>
      <c r="CP28" s="10">
        <v>64.258178159078469</v>
      </c>
      <c r="CQ28" s="10">
        <v>799.17463691108765</v>
      </c>
      <c r="CR28" s="10">
        <v>158.35043381489189</v>
      </c>
      <c r="CS28" s="10">
        <v>6958.3125158556049</v>
      </c>
      <c r="CT28" s="10">
        <v>86.088827094989114</v>
      </c>
      <c r="CU28" s="10">
        <v>118.98651872399448</v>
      </c>
      <c r="CV28" s="10">
        <v>374.81937644936869</v>
      </c>
      <c r="CW28" s="10">
        <v>117.46447918202821</v>
      </c>
      <c r="CX28" s="10">
        <v>1142.6482635796974</v>
      </c>
      <c r="CY28" s="10">
        <v>102.50135354101299</v>
      </c>
      <c r="CZ28" s="10">
        <v>197.45679499999997</v>
      </c>
      <c r="DA28" s="10">
        <v>1081.4850070163129</v>
      </c>
      <c r="DB28" s="10">
        <v>154.39643724696356</v>
      </c>
      <c r="DC28" s="10">
        <v>173.61352201006315</v>
      </c>
      <c r="DD28" s="10">
        <v>186.70564102564103</v>
      </c>
      <c r="DE28" s="10">
        <v>843.99197368421062</v>
      </c>
      <c r="DF28" s="10">
        <v>198.54853333333332</v>
      </c>
      <c r="DG28" s="10">
        <v>222.47817836812143</v>
      </c>
      <c r="DH28" s="10">
        <v>143.87378223495705</v>
      </c>
      <c r="DI28" s="10">
        <v>239.37227911878023</v>
      </c>
      <c r="DJ28" s="10">
        <v>288.88519763525119</v>
      </c>
      <c r="DK28" s="23">
        <v>68.464685126022843</v>
      </c>
    </row>
    <row r="29" spans="1:115">
      <c r="A29" s="2">
        <v>40513</v>
      </c>
      <c r="B29" s="10">
        <v>43.049329691368236</v>
      </c>
      <c r="C29" s="10">
        <v>661.81573922471307</v>
      </c>
      <c r="D29" s="10">
        <v>120.34419186077429</v>
      </c>
      <c r="E29" s="10">
        <v>6905.0151461103906</v>
      </c>
      <c r="F29" s="10">
        <v>70.943695027563948</v>
      </c>
      <c r="G29" s="10">
        <v>82.757224647767657</v>
      </c>
      <c r="H29" s="10">
        <v>118.35744767478567</v>
      </c>
      <c r="I29" s="10">
        <v>42.119348827500708</v>
      </c>
      <c r="J29" s="10">
        <v>1112.6858606328708</v>
      </c>
      <c r="K29" s="10">
        <v>71.755208169714578</v>
      </c>
      <c r="L29" s="10">
        <v>152.89944181438472</v>
      </c>
      <c r="M29" s="10">
        <v>786.82625612922789</v>
      </c>
      <c r="N29" s="10">
        <v>130.02860870786532</v>
      </c>
      <c r="O29" s="10">
        <v>90.005158323466929</v>
      </c>
      <c r="P29" s="10">
        <v>129.53701772959909</v>
      </c>
      <c r="Q29" s="10">
        <v>489.151867286254</v>
      </c>
      <c r="R29" s="10">
        <v>153.24538692709297</v>
      </c>
      <c r="S29" s="10">
        <v>103.74899156275252</v>
      </c>
      <c r="T29" s="10">
        <v>113.45459183099609</v>
      </c>
      <c r="U29" s="10">
        <v>215.89495506378796</v>
      </c>
      <c r="V29" s="10">
        <v>158.76604839879741</v>
      </c>
      <c r="W29" s="10">
        <v>40.792381667713627</v>
      </c>
      <c r="Y29" s="10">
        <v>23.798388993465693</v>
      </c>
      <c r="Z29" s="10">
        <v>186.00675215673451</v>
      </c>
      <c r="AA29" s="10">
        <v>44.558234561123712</v>
      </c>
      <c r="AB29" s="10">
        <v>369.33765921448071</v>
      </c>
      <c r="AC29" s="10">
        <v>14.372533217714077</v>
      </c>
      <c r="AD29" s="10">
        <v>1.4358059427097161</v>
      </c>
      <c r="AE29" s="10">
        <v>229.68301273898464</v>
      </c>
      <c r="AF29" s="10">
        <v>9.1443909437887019</v>
      </c>
      <c r="AG29" s="10">
        <v>127.66114587539623</v>
      </c>
      <c r="AH29" s="10">
        <v>40.341449993818273</v>
      </c>
      <c r="AI29" s="10">
        <v>37.949525389540469</v>
      </c>
      <c r="AJ29" s="10">
        <v>242.27530558330676</v>
      </c>
      <c r="AK29" s="10">
        <v>17.254059803544486</v>
      </c>
      <c r="AL29" s="10">
        <v>72.163312179488599</v>
      </c>
      <c r="AM29" s="10">
        <v>8.764464222243241</v>
      </c>
      <c r="AN29" s="10">
        <v>280.49407955612219</v>
      </c>
      <c r="AO29" s="10">
        <v>38.895955577860263</v>
      </c>
      <c r="AP29" s="10">
        <v>125.16625532234676</v>
      </c>
      <c r="AQ29" s="10">
        <v>14.963137992693559</v>
      </c>
      <c r="AR29" s="10">
        <v>27.430607264461244</v>
      </c>
      <c r="AS29" s="10">
        <v>69.766014765373498</v>
      </c>
      <c r="AT29" s="10">
        <v>23.517250890405258</v>
      </c>
      <c r="AV29" s="10">
        <v>1.3133223495429101</v>
      </c>
      <c r="AW29" s="10">
        <v>8.0134155019332134</v>
      </c>
      <c r="AX29" s="10">
        <v>0.40466427595544902</v>
      </c>
      <c r="AY29" s="10">
        <v>14.079064516735993</v>
      </c>
      <c r="AZ29" s="10">
        <v>0.21639211690939045</v>
      </c>
      <c r="BA29" s="10">
        <v>28.649676879216408</v>
      </c>
      <c r="BB29" s="10">
        <v>13.566249651653763</v>
      </c>
      <c r="BC29" s="10">
        <v>60.667835262682857</v>
      </c>
      <c r="BD29" s="10">
        <v>12.310072846759509</v>
      </c>
      <c r="BE29" s="10">
        <v>0.7259593363137824</v>
      </c>
      <c r="BF29" s="10">
        <v>13.634427566272416</v>
      </c>
      <c r="BG29" s="10">
        <v>46.843744283560461</v>
      </c>
      <c r="BH29" s="10">
        <v>0.24531051442878776</v>
      </c>
      <c r="BI29" s="10">
        <v>10.036767272309104</v>
      </c>
      <c r="BJ29" s="10">
        <v>48.031498813786641</v>
      </c>
      <c r="BK29" s="10">
        <v>80.876524411498409</v>
      </c>
      <c r="BL29" s="10">
        <v>4.1016421181955618</v>
      </c>
      <c r="BM29" s="10">
        <v>4.1524821986441074</v>
      </c>
      <c r="BN29" s="10">
        <v>8.2579817883577018</v>
      </c>
      <c r="BO29" s="10">
        <v>8.0549343821554853</v>
      </c>
      <c r="BP29" s="10">
        <v>68.641643760552284</v>
      </c>
      <c r="BQ29" s="10">
        <v>4.8863482694494564</v>
      </c>
      <c r="BS29" s="10">
        <v>0.14558614662065628</v>
      </c>
      <c r="BT29" s="10">
        <v>2.5138349823893797</v>
      </c>
      <c r="BU29" s="10">
        <v>0.31251346125151797</v>
      </c>
      <c r="BV29" s="10">
        <v>17.287549730472197</v>
      </c>
      <c r="BW29" s="10">
        <v>0.22702028191544441</v>
      </c>
      <c r="BX29" s="10">
        <v>1.275419563531127</v>
      </c>
      <c r="BY29" s="10">
        <v>16.526923375090476</v>
      </c>
      <c r="BZ29" s="10">
        <v>1.5014180165908684</v>
      </c>
      <c r="CA29" s="10">
        <v>2.4525836666203009</v>
      </c>
      <c r="CB29" s="10">
        <v>0.48460305404058635</v>
      </c>
      <c r="CC29" s="10">
        <v>3.057232829802393</v>
      </c>
      <c r="CD29" s="10">
        <v>10.82231649244914</v>
      </c>
      <c r="CE29" s="10">
        <v>13.28862548202585</v>
      </c>
      <c r="CF29" s="10">
        <v>7.1744710560954577</v>
      </c>
      <c r="CG29" s="10">
        <v>0.54330545953209963</v>
      </c>
      <c r="CH29" s="10">
        <v>8.7301206096423556</v>
      </c>
      <c r="CI29" s="10">
        <v>2.537815376851265</v>
      </c>
      <c r="CJ29" s="10">
        <v>2.8569311104313764</v>
      </c>
      <c r="CK29" s="10">
        <v>13.546406730434095</v>
      </c>
      <c r="CL29" s="10">
        <v>0.67741181667568107</v>
      </c>
      <c r="CM29" s="10">
        <v>2.132961247562676</v>
      </c>
      <c r="CN29" s="10">
        <v>0.4835320783278334</v>
      </c>
      <c r="CP29" s="10">
        <v>68.306627180997495</v>
      </c>
      <c r="CQ29" s="10">
        <v>858.34974186577017</v>
      </c>
      <c r="CR29" s="10">
        <v>165.61960415910497</v>
      </c>
      <c r="CS29" s="10">
        <v>7305.7194195720795</v>
      </c>
      <c r="CT29" s="10">
        <v>85.759640644102859</v>
      </c>
      <c r="CU29" s="10">
        <v>114.11812703322491</v>
      </c>
      <c r="CV29" s="10">
        <v>378.13363344051453</v>
      </c>
      <c r="CW29" s="10">
        <v>113.43299305056314</v>
      </c>
      <c r="CX29" s="10">
        <v>1255.1096630216468</v>
      </c>
      <c r="CY29" s="10">
        <v>113.30722055388722</v>
      </c>
      <c r="CZ29" s="10">
        <v>207.54062759999999</v>
      </c>
      <c r="DA29" s="10">
        <v>1086.7676224885442</v>
      </c>
      <c r="DB29" s="10">
        <v>160.81660450786444</v>
      </c>
      <c r="DC29" s="10">
        <v>179.37970883136009</v>
      </c>
      <c r="DD29" s="10">
        <v>186.87628622516107</v>
      </c>
      <c r="DE29" s="10">
        <v>859.25259186351695</v>
      </c>
      <c r="DF29" s="10">
        <v>198.78080000000006</v>
      </c>
      <c r="DG29" s="10">
        <v>235.92466019417475</v>
      </c>
      <c r="DH29" s="10">
        <v>150.22211834248145</v>
      </c>
      <c r="DI29" s="10">
        <v>252.05790852708037</v>
      </c>
      <c r="DJ29" s="10">
        <v>299.30666817228587</v>
      </c>
      <c r="DK29" s="23">
        <v>69.679512905896175</v>
      </c>
    </row>
    <row r="30" spans="1:115">
      <c r="A30" s="2">
        <v>40603</v>
      </c>
      <c r="B30" s="10">
        <v>43.507508552696599</v>
      </c>
      <c r="C30" s="10">
        <v>698.16316948938004</v>
      </c>
      <c r="D30" s="10">
        <v>117.12246082280018</v>
      </c>
      <c r="E30" s="10">
        <v>7279.6490589724563</v>
      </c>
      <c r="F30" s="10">
        <v>72.51282184135637</v>
      </c>
      <c r="G30" s="10">
        <v>92.510255295879276</v>
      </c>
      <c r="H30" s="10">
        <v>126.93665361836395</v>
      </c>
      <c r="I30" s="10">
        <v>49.192755994641693</v>
      </c>
      <c r="J30" s="10">
        <v>1167.5396317595328</v>
      </c>
      <c r="K30" s="10">
        <v>72.178879433370525</v>
      </c>
      <c r="L30" s="10">
        <v>157.48129018140634</v>
      </c>
      <c r="M30" s="10">
        <v>845.37429813136737</v>
      </c>
      <c r="N30" s="10">
        <v>132.53462269826986</v>
      </c>
      <c r="O30" s="10">
        <v>95.939747068505724</v>
      </c>
      <c r="P30" s="10">
        <v>137.51218595454941</v>
      </c>
      <c r="Q30" s="10">
        <v>541.07529848244803</v>
      </c>
      <c r="R30" s="10">
        <v>160.65236308353232</v>
      </c>
      <c r="S30" s="10">
        <v>123.0869027772612</v>
      </c>
      <c r="T30" s="10">
        <v>109.12281897797949</v>
      </c>
      <c r="U30" s="10">
        <v>218.9191612298593</v>
      </c>
      <c r="V30" s="10">
        <v>169.5883955837644</v>
      </c>
      <c r="W30" s="10">
        <v>42.242501737866704</v>
      </c>
      <c r="Y30" s="10">
        <v>25.990598479304492</v>
      </c>
      <c r="Z30" s="10">
        <v>198.80585376891943</v>
      </c>
      <c r="AA30" s="10">
        <v>49.869928713469477</v>
      </c>
      <c r="AB30" s="10">
        <v>395.59117288027682</v>
      </c>
      <c r="AC30" s="10">
        <v>15.906174135960962</v>
      </c>
      <c r="AD30" s="10">
        <v>1.4528757787292332</v>
      </c>
      <c r="AE30" s="10">
        <v>254.8171635070166</v>
      </c>
      <c r="AF30" s="10">
        <v>9.4870413608251081</v>
      </c>
      <c r="AG30" s="10">
        <v>132.12832958244999</v>
      </c>
      <c r="AH30" s="10">
        <v>41.282929629331122</v>
      </c>
      <c r="AI30" s="10">
        <v>39.250689172001451</v>
      </c>
      <c r="AJ30" s="10">
        <v>242.23276690606548</v>
      </c>
      <c r="AK30" s="10">
        <v>17.909447672231398</v>
      </c>
      <c r="AL30" s="10">
        <v>76.587691402942795</v>
      </c>
      <c r="AM30" s="10">
        <v>9.454863484327225</v>
      </c>
      <c r="AN30" s="10">
        <v>283.25095441354483</v>
      </c>
      <c r="AO30" s="10">
        <v>39.974300115465262</v>
      </c>
      <c r="AP30" s="10">
        <v>135.06884466530565</v>
      </c>
      <c r="AQ30" s="10">
        <v>17.294753549229803</v>
      </c>
      <c r="AR30" s="10">
        <v>27.8217179105715</v>
      </c>
      <c r="AS30" s="10">
        <v>77.142725797640907</v>
      </c>
      <c r="AT30" s="10">
        <v>24.33373144513892</v>
      </c>
      <c r="AV30" s="10">
        <v>1.4382666331323248</v>
      </c>
      <c r="AW30" s="10">
        <v>8.4485820391005113</v>
      </c>
      <c r="AX30" s="10">
        <v>0.44809383897969468</v>
      </c>
      <c r="AY30" s="10">
        <v>14.708201876092774</v>
      </c>
      <c r="AZ30" s="10">
        <v>0.24879508110663703</v>
      </c>
      <c r="BA30" s="10">
        <v>29.500597539469346</v>
      </c>
      <c r="BB30" s="10">
        <v>15.162488538809921</v>
      </c>
      <c r="BC30" s="10">
        <v>62.411370047991113</v>
      </c>
      <c r="BD30" s="10">
        <v>12.718916419892944</v>
      </c>
      <c r="BE30" s="10">
        <v>0.76320017711926669</v>
      </c>
      <c r="BF30" s="10">
        <v>14.253655450803558</v>
      </c>
      <c r="BG30" s="10">
        <v>46.569921634864166</v>
      </c>
      <c r="BH30" s="10">
        <v>0.30976505644355073</v>
      </c>
      <c r="BI30" s="10">
        <v>10.626702914497416</v>
      </c>
      <c r="BJ30" s="10">
        <v>51.696047351238406</v>
      </c>
      <c r="BK30" s="10">
        <v>81.689296115544906</v>
      </c>
      <c r="BL30" s="10">
        <v>4.2221941318182683</v>
      </c>
      <c r="BM30" s="10">
        <v>4.4761783633460546</v>
      </c>
      <c r="BN30" s="10">
        <v>9.1321345090388562</v>
      </c>
      <c r="BO30" s="10">
        <v>8.1518262755662079</v>
      </c>
      <c r="BP30" s="10">
        <v>75.635342435670367</v>
      </c>
      <c r="BQ30" s="10">
        <v>5.1647600190396918</v>
      </c>
      <c r="BS30" s="10">
        <v>0.15716539155505505</v>
      </c>
      <c r="BT30" s="10">
        <v>2.5907469718379055</v>
      </c>
      <c r="BU30" s="10">
        <v>0.26282312989500412</v>
      </c>
      <c r="BV30" s="10">
        <v>21.684017006334244</v>
      </c>
      <c r="BW30" s="10">
        <v>0.92543947997248588</v>
      </c>
      <c r="BX30" s="10">
        <v>1.4365261039955435</v>
      </c>
      <c r="BY30" s="10">
        <v>17.925035548553641</v>
      </c>
      <c r="BZ30" s="10">
        <v>1.5258290667528129</v>
      </c>
      <c r="CA30" s="10">
        <v>2.2256194385724566</v>
      </c>
      <c r="CB30" s="10">
        <v>0.5068321885864786</v>
      </c>
      <c r="CC30" s="10">
        <v>3.2077198957886122</v>
      </c>
      <c r="CD30" s="10">
        <v>11.392768046404676</v>
      </c>
      <c r="CE30" s="10">
        <v>13.435661912689694</v>
      </c>
      <c r="CF30" s="10">
        <v>7.4177264594391925</v>
      </c>
      <c r="CG30" s="10">
        <v>0.57952604455849865</v>
      </c>
      <c r="CH30" s="10">
        <v>9.2007717763623731</v>
      </c>
      <c r="CI30" s="10">
        <v>2.5359426691841893</v>
      </c>
      <c r="CJ30" s="10">
        <v>3.0017430535623753</v>
      </c>
      <c r="CK30" s="10">
        <v>11.622909820579252</v>
      </c>
      <c r="CL30" s="10">
        <v>1.0006503618028475</v>
      </c>
      <c r="CM30" s="10">
        <v>2.3502798445331905</v>
      </c>
      <c r="CN30" s="10">
        <v>0.58827392846804294</v>
      </c>
      <c r="CP30" s="10">
        <v>71.093539056688471</v>
      </c>
      <c r="CQ30" s="10">
        <v>908.00835226923789</v>
      </c>
      <c r="CR30" s="10">
        <v>167.70330650514435</v>
      </c>
      <c r="CS30" s="10">
        <v>7711.6324507351601</v>
      </c>
      <c r="CT30" s="10">
        <v>89.593230538396455</v>
      </c>
      <c r="CU30" s="10">
        <v>124.9002547180734</v>
      </c>
      <c r="CV30" s="10">
        <v>414.84134121274411</v>
      </c>
      <c r="CW30" s="10">
        <v>122.61699647021072</v>
      </c>
      <c r="CX30" s="10">
        <v>1314.6124972004482</v>
      </c>
      <c r="CY30" s="10">
        <v>114.73184142840739</v>
      </c>
      <c r="CZ30" s="10">
        <v>214.19335469999996</v>
      </c>
      <c r="DA30" s="10">
        <v>1145.5697547187017</v>
      </c>
      <c r="DB30" s="10">
        <v>164.1894973396345</v>
      </c>
      <c r="DC30" s="10">
        <v>190.57186784538513</v>
      </c>
      <c r="DD30" s="10">
        <v>199.24262283467354</v>
      </c>
      <c r="DE30" s="10">
        <v>915.21632078790014</v>
      </c>
      <c r="DF30" s="10">
        <v>207.38480000000004</v>
      </c>
      <c r="DG30" s="10">
        <v>265.63366885947528</v>
      </c>
      <c r="DH30" s="10">
        <v>147.1726168568274</v>
      </c>
      <c r="DI30" s="10">
        <v>255.89335577779985</v>
      </c>
      <c r="DJ30" s="10">
        <v>324.71674366160886</v>
      </c>
      <c r="DK30" s="23">
        <v>72.329267130513358</v>
      </c>
    </row>
    <row r="31" spans="1:115">
      <c r="A31" s="2">
        <v>40695</v>
      </c>
      <c r="B31" s="10">
        <v>46.333459231193956</v>
      </c>
      <c r="C31" s="10">
        <v>760.60562472176139</v>
      </c>
      <c r="D31" s="10">
        <v>121.67758219058396</v>
      </c>
      <c r="E31" s="10">
        <v>7669.4172782252172</v>
      </c>
      <c r="F31" s="10">
        <v>80.198486025630018</v>
      </c>
      <c r="G31" s="10">
        <v>96.678228566946231</v>
      </c>
      <c r="H31" s="10">
        <v>121.50848607479655</v>
      </c>
      <c r="I31" s="10">
        <v>49.408313935564891</v>
      </c>
      <c r="J31" s="10">
        <v>1190.6898139919331</v>
      </c>
      <c r="K31" s="10">
        <v>77.883314778453382</v>
      </c>
      <c r="L31" s="10">
        <v>160.74705155965933</v>
      </c>
      <c r="M31" s="10">
        <v>880.51725139052974</v>
      </c>
      <c r="N31" s="10">
        <v>139.24956307104432</v>
      </c>
      <c r="O31" s="10">
        <v>94.487910619356512</v>
      </c>
      <c r="P31" s="10">
        <v>144.63510960067987</v>
      </c>
      <c r="Q31" s="10">
        <v>568.45112233351756</v>
      </c>
      <c r="R31" s="10">
        <v>165.49385515314472</v>
      </c>
      <c r="S31" s="10">
        <v>135.91194216697716</v>
      </c>
      <c r="T31" s="10">
        <v>108.92293021782066</v>
      </c>
      <c r="U31" s="10">
        <v>221.83700249686228</v>
      </c>
      <c r="V31" s="10">
        <v>175.52995939149076</v>
      </c>
      <c r="W31" s="10">
        <v>44.291360992495008</v>
      </c>
      <c r="Y31" s="10">
        <v>26.277614289800393</v>
      </c>
      <c r="Z31" s="10">
        <v>217.08799230383985</v>
      </c>
      <c r="AA31" s="10">
        <v>53.36829473734106</v>
      </c>
      <c r="AB31" s="10">
        <v>429.68631975907402</v>
      </c>
      <c r="AC31" s="10">
        <v>16.565723186709842</v>
      </c>
      <c r="AD31" s="10">
        <v>1.49862698941026</v>
      </c>
      <c r="AE31" s="10">
        <v>279.07507166895351</v>
      </c>
      <c r="AF31" s="10">
        <v>10.001234734259416</v>
      </c>
      <c r="AG31" s="10">
        <v>136.71118944498411</v>
      </c>
      <c r="AH31" s="10">
        <v>45.076593798773459</v>
      </c>
      <c r="AI31" s="10">
        <v>38.968580240111834</v>
      </c>
      <c r="AJ31" s="10">
        <v>247.57780713207814</v>
      </c>
      <c r="AK31" s="10">
        <v>18.040027805577207</v>
      </c>
      <c r="AL31" s="10">
        <v>81.204876462252983</v>
      </c>
      <c r="AM31" s="10">
        <v>9.7988550731030895</v>
      </c>
      <c r="AN31" s="10">
        <v>300.88644714271658</v>
      </c>
      <c r="AO31" s="10">
        <v>40.780240241871986</v>
      </c>
      <c r="AP31" s="10">
        <v>139.72022914531809</v>
      </c>
      <c r="AQ31" s="10">
        <v>18.458912245697828</v>
      </c>
      <c r="AR31" s="10">
        <v>29.086056294695062</v>
      </c>
      <c r="AS31" s="10">
        <v>83.891477786345277</v>
      </c>
      <c r="AT31" s="10">
        <v>24.617135677077989</v>
      </c>
      <c r="AV31" s="10">
        <v>1.4482191820025836</v>
      </c>
      <c r="AW31" s="10">
        <v>8.909053489104636</v>
      </c>
      <c r="AX31" s="10">
        <v>0.48533230705338659</v>
      </c>
      <c r="AY31" s="10">
        <v>15.906420335737135</v>
      </c>
      <c r="AZ31" s="10">
        <v>0.25155352476074216</v>
      </c>
      <c r="BA31" s="10">
        <v>31.116831800656644</v>
      </c>
      <c r="BB31" s="10">
        <v>16.389856806296844</v>
      </c>
      <c r="BC31" s="10">
        <v>64.6358615255578</v>
      </c>
      <c r="BD31" s="10">
        <v>13.059918646212514</v>
      </c>
      <c r="BE31" s="10">
        <v>0.83417316750167037</v>
      </c>
      <c r="BF31" s="10">
        <v>14.295053292316259</v>
      </c>
      <c r="BG31" s="10">
        <v>46.928632496348712</v>
      </c>
      <c r="BH31" s="10">
        <v>0.39936118854306324</v>
      </c>
      <c r="BI31" s="10">
        <v>10.795523598535524</v>
      </c>
      <c r="BJ31" s="10">
        <v>53.554651515825419</v>
      </c>
      <c r="BK31" s="10">
        <v>86.523012945701481</v>
      </c>
      <c r="BL31" s="10">
        <v>4.2411239491381147</v>
      </c>
      <c r="BM31" s="10">
        <v>4.5675155303895698</v>
      </c>
      <c r="BN31" s="10">
        <v>9.5150459648619137</v>
      </c>
      <c r="BO31" s="10">
        <v>8.2787806526043752</v>
      </c>
      <c r="BP31" s="10">
        <v>81.760929207078618</v>
      </c>
      <c r="BQ31" s="10">
        <v>5.377865260361764</v>
      </c>
      <c r="BS31" s="10">
        <v>0.15706370133775671</v>
      </c>
      <c r="BT31" s="10">
        <v>2.9943052013189941</v>
      </c>
      <c r="BU31" s="10">
        <v>0.39595099680473944</v>
      </c>
      <c r="BV31" s="10">
        <v>22.976878274324083</v>
      </c>
      <c r="BW31" s="10">
        <v>0.96464576550589132</v>
      </c>
      <c r="BX31" s="10">
        <v>1.3781440469642838</v>
      </c>
      <c r="BY31" s="10">
        <v>21.066549469485327</v>
      </c>
      <c r="BZ31" s="10">
        <v>1.5594646614803196</v>
      </c>
      <c r="CA31" s="10">
        <v>2.9416271118615445</v>
      </c>
      <c r="CB31" s="10">
        <v>0.54878820990682153</v>
      </c>
      <c r="CC31" s="10">
        <v>3.2501357079125572</v>
      </c>
      <c r="CD31" s="10">
        <v>13.538949235796622</v>
      </c>
      <c r="CE31" s="10">
        <v>13.576732424158388</v>
      </c>
      <c r="CF31" s="10">
        <v>7.5499867968164835</v>
      </c>
      <c r="CG31" s="10">
        <v>0.59480496822133944</v>
      </c>
      <c r="CH31" s="10">
        <v>9.4566896578365061</v>
      </c>
      <c r="CI31" s="10">
        <v>2.5439806558451812</v>
      </c>
      <c r="CJ31" s="10">
        <v>3.420553964344081</v>
      </c>
      <c r="CK31" s="10">
        <v>12.918703379612056</v>
      </c>
      <c r="CL31" s="10">
        <v>1.0118399391928108</v>
      </c>
      <c r="CM31" s="10">
        <v>2.5403285941264784</v>
      </c>
      <c r="CN31" s="10">
        <v>0.62758955394286353</v>
      </c>
      <c r="CP31" s="10">
        <v>74.21635640433469</v>
      </c>
      <c r="CQ31" s="10">
        <v>989.59697571602487</v>
      </c>
      <c r="CR31" s="10">
        <v>175.92716023178315</v>
      </c>
      <c r="CS31" s="10">
        <v>8137.9868965943524</v>
      </c>
      <c r="CT31" s="10">
        <v>97.980408502606494</v>
      </c>
      <c r="CU31" s="10">
        <v>130.67183140397742</v>
      </c>
      <c r="CV31" s="10">
        <v>438.03996401953225</v>
      </c>
      <c r="CW31" s="10">
        <v>125.60487485686242</v>
      </c>
      <c r="CX31" s="10">
        <v>1343.4025491949913</v>
      </c>
      <c r="CY31" s="10">
        <v>124.34286995463533</v>
      </c>
      <c r="CZ31" s="10">
        <v>217.26082079999998</v>
      </c>
      <c r="DA31" s="10">
        <v>1188.5626402547532</v>
      </c>
      <c r="DB31" s="10">
        <v>171.26568448932298</v>
      </c>
      <c r="DC31" s="10">
        <v>194.0382974769615</v>
      </c>
      <c r="DD31" s="10">
        <v>208.58342115782972</v>
      </c>
      <c r="DE31" s="10">
        <v>965.31727207977212</v>
      </c>
      <c r="DF31" s="10">
        <v>213.0592</v>
      </c>
      <c r="DG31" s="10">
        <v>283.62024080702889</v>
      </c>
      <c r="DH31" s="10">
        <v>149.81559180799246</v>
      </c>
      <c r="DI31" s="10">
        <v>260.21367938335453</v>
      </c>
      <c r="DJ31" s="10">
        <v>343.72269497904114</v>
      </c>
      <c r="DK31" s="23">
        <v>74.913951483877625</v>
      </c>
    </row>
    <row r="32" spans="1:115">
      <c r="A32" s="2">
        <v>40787</v>
      </c>
      <c r="B32" s="10">
        <v>50.178633744646817</v>
      </c>
      <c r="C32" s="10">
        <v>650.93973207243641</v>
      </c>
      <c r="D32" s="10">
        <v>116.71244863508704</v>
      </c>
      <c r="E32" s="10">
        <v>8065.6405116911037</v>
      </c>
      <c r="F32" s="10">
        <v>76.076541974785968</v>
      </c>
      <c r="G32" s="10">
        <v>88.94357748753329</v>
      </c>
      <c r="H32" s="10">
        <v>114.9939111962742</v>
      </c>
      <c r="I32" s="10">
        <v>41.653027611094302</v>
      </c>
      <c r="J32" s="10">
        <v>1116.2028366346585</v>
      </c>
      <c r="K32" s="10">
        <v>86.718187457716681</v>
      </c>
      <c r="L32" s="10">
        <v>147.69505167806051</v>
      </c>
      <c r="M32" s="10">
        <v>803.46915647424237</v>
      </c>
      <c r="N32" s="10">
        <v>136.40739996133013</v>
      </c>
      <c r="O32" s="10">
        <v>87.749440199063471</v>
      </c>
      <c r="P32" s="10">
        <v>128.34097324640618</v>
      </c>
      <c r="Q32" s="10">
        <v>550.95917493516754</v>
      </c>
      <c r="R32" s="10">
        <v>175.61618913006353</v>
      </c>
      <c r="S32" s="10">
        <v>128.14348659070123</v>
      </c>
      <c r="T32" s="10">
        <v>89.032741739398659</v>
      </c>
      <c r="U32" s="10">
        <v>223.88292092395605</v>
      </c>
      <c r="V32" s="10">
        <v>161.94527254341187</v>
      </c>
      <c r="W32" s="10">
        <v>47.381451959084814</v>
      </c>
      <c r="Y32" s="10">
        <v>27.388469121558337</v>
      </c>
      <c r="Z32" s="10">
        <v>204.7452725632165</v>
      </c>
      <c r="AA32" s="10">
        <v>53.407906195991011</v>
      </c>
      <c r="AB32" s="10">
        <v>450.42085451031193</v>
      </c>
      <c r="AC32" s="10">
        <v>17.139556045038507</v>
      </c>
      <c r="AD32" s="10">
        <v>1.442271372424178</v>
      </c>
      <c r="AE32" s="10">
        <v>297.81928115011232</v>
      </c>
      <c r="AF32" s="10">
        <v>9.4211832274811549</v>
      </c>
      <c r="AG32" s="10">
        <v>133.79819995795688</v>
      </c>
      <c r="AH32" s="10">
        <v>47.964064499451531</v>
      </c>
      <c r="AI32" s="10">
        <v>38.786041020689346</v>
      </c>
      <c r="AJ32" s="10">
        <v>248.77375397894536</v>
      </c>
      <c r="AK32" s="10">
        <v>18.364063224564234</v>
      </c>
      <c r="AL32" s="10">
        <v>86.510973087509498</v>
      </c>
      <c r="AM32" s="10">
        <v>9.4546269588227911</v>
      </c>
      <c r="AN32" s="10">
        <v>290.71106431135433</v>
      </c>
      <c r="AO32" s="10">
        <v>41.970235026737576</v>
      </c>
      <c r="AP32" s="10">
        <v>133.77883217003566</v>
      </c>
      <c r="AQ32" s="10">
        <v>18.315314053439469</v>
      </c>
      <c r="AR32" s="10">
        <v>29.357902983096906</v>
      </c>
      <c r="AS32" s="10">
        <v>81.190147363962737</v>
      </c>
      <c r="AT32" s="10">
        <v>25.015946762068992</v>
      </c>
      <c r="AV32" s="10">
        <v>1.4904405730452732</v>
      </c>
      <c r="AW32" s="10">
        <v>8.1466654012132658</v>
      </c>
      <c r="AX32" s="10">
        <v>0.48252286538714911</v>
      </c>
      <c r="AY32" s="10">
        <v>16.581656387868847</v>
      </c>
      <c r="AZ32" s="10">
        <v>0.2566598787324485</v>
      </c>
      <c r="BA32" s="10">
        <v>29.841141139354026</v>
      </c>
      <c r="BB32" s="10">
        <v>16.88217928069643</v>
      </c>
      <c r="BC32" s="10">
        <v>59.662068445547746</v>
      </c>
      <c r="BD32" s="10">
        <v>12.437455670113765</v>
      </c>
      <c r="BE32" s="10">
        <v>0.93569186479283628</v>
      </c>
      <c r="BF32" s="10">
        <v>14.093306972472295</v>
      </c>
      <c r="BG32" s="10">
        <v>46.623108276379433</v>
      </c>
      <c r="BH32" s="10">
        <v>0.41759251124294267</v>
      </c>
      <c r="BI32" s="10">
        <v>10.201756010395588</v>
      </c>
      <c r="BJ32" s="10">
        <v>50.686690409778727</v>
      </c>
      <c r="BK32" s="10">
        <v>82.208432592052475</v>
      </c>
      <c r="BL32" s="10">
        <v>4.1788744363373125</v>
      </c>
      <c r="BM32" s="10">
        <v>4.3562009849259162</v>
      </c>
      <c r="BN32" s="10">
        <v>9.0795781866601821</v>
      </c>
      <c r="BO32" s="10">
        <v>8.3244972571315774</v>
      </c>
      <c r="BP32" s="10">
        <v>78.602153617872446</v>
      </c>
      <c r="BQ32" s="10">
        <v>4.8237542252632108</v>
      </c>
      <c r="BS32" s="10">
        <v>0.37534831488354903</v>
      </c>
      <c r="BT32" s="10">
        <v>3.2654173417745262</v>
      </c>
      <c r="BU32" s="10">
        <v>0.35887056614300833</v>
      </c>
      <c r="BV32" s="10">
        <v>24.501700380390574</v>
      </c>
      <c r="BW32" s="10">
        <v>0.92015526524653257</v>
      </c>
      <c r="BX32" s="10">
        <v>1.3860698446686612</v>
      </c>
      <c r="BY32" s="10">
        <v>22.345182787701408</v>
      </c>
      <c r="BZ32" s="10">
        <v>1.4071475649377874</v>
      </c>
      <c r="CA32" s="10">
        <v>2.7266380387527231</v>
      </c>
      <c r="CB32" s="10">
        <v>0.60824500270176474</v>
      </c>
      <c r="CC32" s="10">
        <v>3.2221205287778254</v>
      </c>
      <c r="CD32" s="10">
        <v>13.315924229434678</v>
      </c>
      <c r="CE32" s="10">
        <v>14.024983788917199</v>
      </c>
      <c r="CF32" s="10">
        <v>7.1464197789309303</v>
      </c>
      <c r="CG32" s="10">
        <v>0.5294979280020442</v>
      </c>
      <c r="CH32" s="10">
        <v>8.8250295416013955</v>
      </c>
      <c r="CI32" s="10">
        <v>2.4867014068616173</v>
      </c>
      <c r="CJ32" s="10">
        <v>3.2331314117624039</v>
      </c>
      <c r="CK32" s="10">
        <v>12.010531012831095</v>
      </c>
      <c r="CL32" s="10">
        <v>1.0278061820471205</v>
      </c>
      <c r="CM32" s="10">
        <v>2.447329840072598</v>
      </c>
      <c r="CN32" s="10">
        <v>0.56862193505712799</v>
      </c>
      <c r="CP32" s="10">
        <v>79.432891754133976</v>
      </c>
      <c r="CQ32" s="10">
        <v>867.09708737864071</v>
      </c>
      <c r="CR32" s="10">
        <v>170.96174826260821</v>
      </c>
      <c r="CS32" s="10">
        <v>8557.1447229696751</v>
      </c>
      <c r="CT32" s="10">
        <v>94.392913163803456</v>
      </c>
      <c r="CU32" s="10">
        <v>121.61305984398015</v>
      </c>
      <c r="CV32" s="10">
        <v>452.04055441478437</v>
      </c>
      <c r="CW32" s="10">
        <v>112.14342684906099</v>
      </c>
      <c r="CX32" s="10">
        <v>1265.1651303014819</v>
      </c>
      <c r="CY32" s="10">
        <v>136.22618882466281</v>
      </c>
      <c r="CZ32" s="10">
        <v>203.79652019999997</v>
      </c>
      <c r="DA32" s="10">
        <v>1112.1819429590018</v>
      </c>
      <c r="DB32" s="10">
        <v>169.2140394860545</v>
      </c>
      <c r="DC32" s="10">
        <v>191.60858907589949</v>
      </c>
      <c r="DD32" s="10">
        <v>189.01178854300974</v>
      </c>
      <c r="DE32" s="10">
        <v>932.70370138017574</v>
      </c>
      <c r="DF32" s="10">
        <v>224.25200000000004</v>
      </c>
      <c r="DG32" s="10">
        <v>269.51165115742521</v>
      </c>
      <c r="DH32" s="10">
        <v>128.4381649923294</v>
      </c>
      <c r="DI32" s="10">
        <v>262.59312734623165</v>
      </c>
      <c r="DJ32" s="10">
        <v>324.18490336531966</v>
      </c>
      <c r="DK32" s="23">
        <v>77.789774881474145</v>
      </c>
    </row>
    <row r="33" spans="1:115">
      <c r="A33" s="2">
        <v>40878</v>
      </c>
      <c r="B33" s="10">
        <v>51.878109576856168</v>
      </c>
      <c r="C33" s="10">
        <v>685.15216810112406</v>
      </c>
      <c r="D33" s="10">
        <v>119.96768979269744</v>
      </c>
      <c r="E33" s="10">
        <v>8532.7761245149122</v>
      </c>
      <c r="F33" s="10">
        <v>77.279229861022685</v>
      </c>
      <c r="G33" s="10">
        <v>81.884067571740488</v>
      </c>
      <c r="H33" s="10">
        <v>106.88267603876409</v>
      </c>
      <c r="I33" s="10">
        <v>37.747530132875433</v>
      </c>
      <c r="J33" s="10">
        <v>1097.0209751399207</v>
      </c>
      <c r="K33" s="10">
        <v>92.479019230740448</v>
      </c>
      <c r="L33" s="10">
        <v>139.76549030254148</v>
      </c>
      <c r="M33" s="10">
        <v>820.60977531191941</v>
      </c>
      <c r="N33" s="10">
        <v>142.8627958831176</v>
      </c>
      <c r="O33" s="10">
        <v>84.673930513370181</v>
      </c>
      <c r="P33" s="10">
        <v>128.86625248672874</v>
      </c>
      <c r="Q33" s="10">
        <v>570.8586100821941</v>
      </c>
      <c r="R33" s="10">
        <v>162.14149364518278</v>
      </c>
      <c r="S33" s="10">
        <v>130.84632953628665</v>
      </c>
      <c r="T33" s="10">
        <v>87.750883583537416</v>
      </c>
      <c r="U33" s="10">
        <v>224.93838039968392</v>
      </c>
      <c r="V33" s="10">
        <v>158.33939589969145</v>
      </c>
      <c r="W33" s="10">
        <v>48.168309576280897</v>
      </c>
      <c r="Y33" s="10">
        <v>26.655805860029677</v>
      </c>
      <c r="Z33" s="10">
        <v>210.87773428424313</v>
      </c>
      <c r="AA33" s="10">
        <v>54.546642685173858</v>
      </c>
      <c r="AB33" s="10">
        <v>463.77248984893396</v>
      </c>
      <c r="AC33" s="10">
        <v>17.76590237174824</v>
      </c>
      <c r="AD33" s="10">
        <v>1.3977959217980365</v>
      </c>
      <c r="AE33" s="10">
        <v>297.03806712077915</v>
      </c>
      <c r="AF33" s="10">
        <v>8.6862411741026477</v>
      </c>
      <c r="AG33" s="10">
        <v>129.42783862202458</v>
      </c>
      <c r="AH33" s="10">
        <v>49.014064748637857</v>
      </c>
      <c r="AI33" s="10">
        <v>42.689488492321928</v>
      </c>
      <c r="AJ33" s="10">
        <v>250.86613754283849</v>
      </c>
      <c r="AK33" s="10">
        <v>18.026224936747827</v>
      </c>
      <c r="AL33" s="10">
        <v>86.966227203090469</v>
      </c>
      <c r="AM33" s="10">
        <v>9.0356327388483759</v>
      </c>
      <c r="AN33" s="10">
        <v>301.43035641132525</v>
      </c>
      <c r="AO33" s="10">
        <v>39.096254548839568</v>
      </c>
      <c r="AP33" s="10">
        <v>134.1978986944037</v>
      </c>
      <c r="AQ33" s="10">
        <v>19.061351987432001</v>
      </c>
      <c r="AR33" s="10">
        <v>29.305920239307088</v>
      </c>
      <c r="AS33" s="10">
        <v>81.510304291157212</v>
      </c>
      <c r="AT33" s="10">
        <v>24.772378291472386</v>
      </c>
      <c r="AV33" s="10">
        <v>1.459659459053394</v>
      </c>
      <c r="AW33" s="10">
        <v>10.648829511827371</v>
      </c>
      <c r="AX33" s="10">
        <v>0.46926180966364123</v>
      </c>
      <c r="AY33" s="10">
        <v>16.304710222949804</v>
      </c>
      <c r="AZ33" s="10">
        <v>0.25859732936882124</v>
      </c>
      <c r="BA33" s="10">
        <v>29.170323617223179</v>
      </c>
      <c r="BB33" s="10">
        <v>16.407209625390649</v>
      </c>
      <c r="BC33" s="10">
        <v>56.803615612473067</v>
      </c>
      <c r="BD33" s="10">
        <v>12.701209739301135</v>
      </c>
      <c r="BE33" s="10">
        <v>0.99606736881584013</v>
      </c>
      <c r="BF33" s="10">
        <v>14.187160361401043</v>
      </c>
      <c r="BG33" s="10">
        <v>47.368049738168402</v>
      </c>
      <c r="BH33" s="10">
        <v>0.4553027732003897</v>
      </c>
      <c r="BI33" s="10">
        <v>11.13273760038445</v>
      </c>
      <c r="BJ33" s="10">
        <v>50.61463050912824</v>
      </c>
      <c r="BK33" s="10">
        <v>88.811918436405165</v>
      </c>
      <c r="BL33" s="10">
        <v>4.0509209894146609</v>
      </c>
      <c r="BM33" s="10">
        <v>3.8028724724247094</v>
      </c>
      <c r="BN33" s="10">
        <v>9.0898198106199359</v>
      </c>
      <c r="BO33" s="10">
        <v>8.4257221070117438</v>
      </c>
      <c r="BP33" s="10">
        <v>80.730817454703185</v>
      </c>
      <c r="BQ33" s="10">
        <v>4.6142184553596532</v>
      </c>
      <c r="BS33" s="10">
        <v>0.36015157280389398</v>
      </c>
      <c r="BT33" s="10">
        <v>4.3892499743064821</v>
      </c>
      <c r="BU33" s="10">
        <v>0.36134875699386376</v>
      </c>
      <c r="BV33" s="10">
        <v>27.850860529616202</v>
      </c>
      <c r="BW33" s="10">
        <v>0.94829030711438089</v>
      </c>
      <c r="BX33" s="10">
        <v>1.3549342533305797</v>
      </c>
      <c r="BY33" s="10">
        <v>23.591439437574522</v>
      </c>
      <c r="BZ33" s="10">
        <v>1.4576978403959373</v>
      </c>
      <c r="CA33" s="10">
        <v>2.6332716588930793</v>
      </c>
      <c r="CB33" s="10">
        <v>0.674626662392523</v>
      </c>
      <c r="CC33" s="10">
        <v>2.9569742437355426</v>
      </c>
      <c r="CD33" s="10">
        <v>13.682842407942012</v>
      </c>
      <c r="CE33" s="10">
        <v>14.57132009594897</v>
      </c>
      <c r="CF33" s="10">
        <v>9.2018873912976549</v>
      </c>
      <c r="CG33" s="10">
        <v>0.50964450407261808</v>
      </c>
      <c r="CH33" s="10">
        <v>9.5107610328082046</v>
      </c>
      <c r="CI33" s="10">
        <v>2.4491974832297414</v>
      </c>
      <c r="CJ33" s="10">
        <v>3.0572584880896589</v>
      </c>
      <c r="CK33" s="10">
        <v>14.889677293501816</v>
      </c>
      <c r="CL33" s="10">
        <v>1.4242311431139605</v>
      </c>
      <c r="CM33" s="10">
        <v>2.5212687601830623</v>
      </c>
      <c r="CN33" s="10">
        <v>0.61137945674321692</v>
      </c>
      <c r="CP33" s="10">
        <v>80.353726468743133</v>
      </c>
      <c r="CQ33" s="10">
        <v>911.06798187150105</v>
      </c>
      <c r="CR33" s="10">
        <v>175.3449430445288</v>
      </c>
      <c r="CS33" s="10">
        <v>9040.7041851164122</v>
      </c>
      <c r="CT33" s="10">
        <v>96.252019869254127</v>
      </c>
      <c r="CU33" s="10">
        <v>113.80712136409228</v>
      </c>
      <c r="CV33" s="10">
        <v>443.91939222250841</v>
      </c>
      <c r="CW33" s="10">
        <v>104.69508475984709</v>
      </c>
      <c r="CX33" s="10">
        <v>1241.7832951601395</v>
      </c>
      <c r="CY33" s="10">
        <v>143.16377801058667</v>
      </c>
      <c r="CZ33" s="10">
        <v>199.59911339999999</v>
      </c>
      <c r="DA33" s="10">
        <v>1132.5268050008683</v>
      </c>
      <c r="DB33" s="10">
        <v>175.91564368901479</v>
      </c>
      <c r="DC33" s="10">
        <v>191.97478270814275</v>
      </c>
      <c r="DD33" s="10">
        <v>189.02616023877798</v>
      </c>
      <c r="DE33" s="10">
        <v>970.61164596273272</v>
      </c>
      <c r="DF33" s="10">
        <v>207.73786666666675</v>
      </c>
      <c r="DG33" s="10">
        <v>271.90435919120472</v>
      </c>
      <c r="DH33" s="10">
        <v>130.79173267509117</v>
      </c>
      <c r="DI33" s="10">
        <v>264.09425388911671</v>
      </c>
      <c r="DJ33" s="10">
        <v>323.10178640573491</v>
      </c>
      <c r="DK33" s="23">
        <v>78.166285779856153</v>
      </c>
    </row>
    <row r="34" spans="1:115">
      <c r="A34" s="2">
        <v>40969</v>
      </c>
      <c r="B34" s="10">
        <v>53.066045926102667</v>
      </c>
      <c r="C34" s="10">
        <v>721.97795073186091</v>
      </c>
      <c r="D34" s="10">
        <v>129.85365185827257</v>
      </c>
      <c r="E34" s="10">
        <v>9024.1950488270741</v>
      </c>
      <c r="F34" s="10">
        <v>86.348300745901469</v>
      </c>
      <c r="G34" s="10">
        <v>90.860040957257297</v>
      </c>
      <c r="H34" s="10">
        <v>96.852859311065217</v>
      </c>
      <c r="I34" s="10">
        <v>42.734171069676847</v>
      </c>
      <c r="J34" s="10">
        <v>1181.4840895351401</v>
      </c>
      <c r="K34" s="10">
        <v>99.629088973217762</v>
      </c>
      <c r="L34" s="10">
        <v>146.9326076320967</v>
      </c>
      <c r="M34" s="10">
        <v>952.67863922274842</v>
      </c>
      <c r="N34" s="10">
        <v>140.13862001906801</v>
      </c>
      <c r="O34" s="10">
        <v>92.778218472817585</v>
      </c>
      <c r="P34" s="10">
        <v>145.7593285299042</v>
      </c>
      <c r="Q34" s="10">
        <v>672.72853566091317</v>
      </c>
      <c r="R34" s="10">
        <v>186.15660854163588</v>
      </c>
      <c r="S34" s="10">
        <v>139.75680812253617</v>
      </c>
      <c r="T34" s="10">
        <v>100.52378039279284</v>
      </c>
      <c r="U34" s="10">
        <v>234.05877459512621</v>
      </c>
      <c r="V34" s="10">
        <v>176.27742197216267</v>
      </c>
      <c r="W34" s="10">
        <v>48.255410762185896</v>
      </c>
      <c r="Y34" s="10">
        <v>26.257475835132691</v>
      </c>
      <c r="Z34" s="10">
        <v>230.77657889903369</v>
      </c>
      <c r="AA34" s="10">
        <v>56.439529871075955</v>
      </c>
      <c r="AB34" s="10">
        <v>493.46104448712572</v>
      </c>
      <c r="AC34" s="10">
        <v>16.388728010181129</v>
      </c>
      <c r="AD34" s="10">
        <v>1.4907730993923543</v>
      </c>
      <c r="AE34" s="10">
        <v>314.98743142699834</v>
      </c>
      <c r="AF34" s="10">
        <v>8.7562830348695506</v>
      </c>
      <c r="AG34" s="10">
        <v>135.43268522361316</v>
      </c>
      <c r="AH34" s="10">
        <v>52.265256937894335</v>
      </c>
      <c r="AI34" s="10">
        <v>44.308593427999575</v>
      </c>
      <c r="AJ34" s="10">
        <v>178.10447442831395</v>
      </c>
      <c r="AK34" s="10">
        <v>17.345968595942466</v>
      </c>
      <c r="AL34" s="10">
        <v>89.129015015684942</v>
      </c>
      <c r="AM34" s="10">
        <v>10.356502907201602</v>
      </c>
      <c r="AN34" s="10">
        <v>309.20500133997677</v>
      </c>
      <c r="AO34" s="10">
        <v>41.840980114863008</v>
      </c>
      <c r="AP34" s="10">
        <v>139.04815623535757</v>
      </c>
      <c r="AQ34" s="10">
        <v>19.110243802328419</v>
      </c>
      <c r="AR34" s="10">
        <v>29.998916576545245</v>
      </c>
      <c r="AS34" s="10">
        <v>87.930568308797945</v>
      </c>
      <c r="AT34" s="10">
        <v>24.900696698506358</v>
      </c>
      <c r="AV34" s="10">
        <v>1.4591994993158039</v>
      </c>
      <c r="AW34" s="10">
        <v>10.971638017785081</v>
      </c>
      <c r="AX34" s="10">
        <v>0.47786046857160897</v>
      </c>
      <c r="AY34" s="10">
        <v>18.133651668931904</v>
      </c>
      <c r="AZ34" s="10">
        <v>0.28282520784035142</v>
      </c>
      <c r="BA34" s="10">
        <v>29.568690628054988</v>
      </c>
      <c r="BB34" s="10">
        <v>16.347287789195502</v>
      </c>
      <c r="BC34" s="10">
        <v>58.362535008552769</v>
      </c>
      <c r="BD34" s="10">
        <v>13.173346148219052</v>
      </c>
      <c r="BE34" s="10">
        <v>1.0586687139665085</v>
      </c>
      <c r="BF34" s="10">
        <v>14.436458069096417</v>
      </c>
      <c r="BG34" s="10">
        <v>31.001480006649036</v>
      </c>
      <c r="BH34" s="10">
        <v>0.31639674012274888</v>
      </c>
      <c r="BI34" s="10">
        <v>11.587387307856734</v>
      </c>
      <c r="BJ34" s="10">
        <v>52.136990992021786</v>
      </c>
      <c r="BK34" s="10">
        <v>90.141558786155343</v>
      </c>
      <c r="BL34" s="10">
        <v>4.4317801936490095</v>
      </c>
      <c r="BM34" s="10">
        <v>3.8392201969298845</v>
      </c>
      <c r="BN34" s="10">
        <v>9.2753399390271252</v>
      </c>
      <c r="BO34" s="10">
        <v>8.779996560488307</v>
      </c>
      <c r="BP34" s="10">
        <v>87.228675098522544</v>
      </c>
      <c r="BQ34" s="10">
        <v>4.7722412820549067</v>
      </c>
      <c r="BS34" s="10">
        <v>0.37721252374046155</v>
      </c>
      <c r="BT34" s="10">
        <v>4.4734151814882797</v>
      </c>
      <c r="BU34" s="10">
        <v>0.38080564592178662</v>
      </c>
      <c r="BV34" s="10">
        <v>28.356069483926106</v>
      </c>
      <c r="BW34" s="10">
        <v>1.0018923964312791</v>
      </c>
      <c r="BX34" s="10">
        <v>1.3240026853077715</v>
      </c>
      <c r="BY34" s="10">
        <v>25.76940795052592</v>
      </c>
      <c r="BZ34" s="10">
        <v>1.5143273437394242</v>
      </c>
      <c r="CA34" s="10">
        <v>3.3684087175169584</v>
      </c>
      <c r="CB34" s="10">
        <v>0.73125574529170789</v>
      </c>
      <c r="CC34" s="10">
        <v>3.1959668708072471</v>
      </c>
      <c r="CD34" s="10">
        <v>12.947106254027414</v>
      </c>
      <c r="CE34" s="10">
        <v>16.239431854775496</v>
      </c>
      <c r="CF34" s="10">
        <v>9.9144967381418603</v>
      </c>
      <c r="CG34" s="10">
        <v>0.53400710503290583</v>
      </c>
      <c r="CH34" s="10">
        <v>10.492957400817176</v>
      </c>
      <c r="CI34" s="10">
        <v>2.4778311498521237</v>
      </c>
      <c r="CJ34" s="10">
        <v>3.5958727153004326</v>
      </c>
      <c r="CK34" s="10">
        <v>15.495911301452951</v>
      </c>
      <c r="CL34" s="10">
        <v>1.6752973860194267</v>
      </c>
      <c r="CM34" s="10">
        <v>2.7052237502784777</v>
      </c>
      <c r="CN34" s="10">
        <v>0.66411900487408104</v>
      </c>
      <c r="CP34" s="10">
        <v>81.159933784291624</v>
      </c>
      <c r="CQ34" s="10">
        <v>968.19958283016797</v>
      </c>
      <c r="CR34" s="10">
        <v>187.15184784384192</v>
      </c>
      <c r="CS34" s="10">
        <v>9564.1458144670578</v>
      </c>
      <c r="CT34" s="10">
        <v>104.02174636035423</v>
      </c>
      <c r="CU34" s="10">
        <v>123.24350737001241</v>
      </c>
      <c r="CV34" s="10">
        <v>453.95698647778499</v>
      </c>
      <c r="CW34" s="10">
        <v>111.36731645683859</v>
      </c>
      <c r="CX34" s="10">
        <v>1333.4585296244893</v>
      </c>
      <c r="CY34" s="10">
        <v>153.68427037037031</v>
      </c>
      <c r="CZ34" s="10">
        <v>208.87362599999994</v>
      </c>
      <c r="DA34" s="10">
        <v>1174.7316999117388</v>
      </c>
      <c r="DB34" s="10">
        <v>174.04041720990872</v>
      </c>
      <c r="DC34" s="10">
        <v>203.40911753450112</v>
      </c>
      <c r="DD34" s="10">
        <v>208.78682953416049</v>
      </c>
      <c r="DE34" s="10">
        <v>1082.5680531878625</v>
      </c>
      <c r="DF34" s="10">
        <v>234.90720000000002</v>
      </c>
      <c r="DG34" s="10">
        <v>286.24005727012405</v>
      </c>
      <c r="DH34" s="10">
        <v>144.40527543560134</v>
      </c>
      <c r="DI34" s="10">
        <v>274.51298511817919</v>
      </c>
      <c r="DJ34" s="10">
        <v>354.14188912976164</v>
      </c>
      <c r="DK34" s="23">
        <v>78.592467747621242</v>
      </c>
    </row>
    <row r="35" spans="1:115">
      <c r="A35" s="2">
        <v>41061</v>
      </c>
      <c r="B35" s="10">
        <v>57.626065797804429</v>
      </c>
      <c r="C35" s="10">
        <v>677.69109670704484</v>
      </c>
      <c r="D35" s="10">
        <v>131.18063723892575</v>
      </c>
      <c r="E35" s="10">
        <v>9377.4263794285926</v>
      </c>
      <c r="F35" s="10">
        <v>87.682401376595664</v>
      </c>
      <c r="G35" s="10">
        <v>82.841112838330773</v>
      </c>
      <c r="H35" s="10">
        <v>89.166061204710672</v>
      </c>
      <c r="I35" s="10">
        <v>42.62908619261205</v>
      </c>
      <c r="J35" s="10">
        <v>1091.7684163931654</v>
      </c>
      <c r="K35" s="10">
        <v>103.94810258601096</v>
      </c>
      <c r="L35" s="10">
        <v>135.97996868437195</v>
      </c>
      <c r="M35" s="10">
        <v>958.98014111041584</v>
      </c>
      <c r="N35" s="10">
        <v>146.68146429689796</v>
      </c>
      <c r="O35" s="10">
        <v>85.217089927908205</v>
      </c>
      <c r="P35" s="10">
        <v>136.75389611659313</v>
      </c>
      <c r="Q35" s="10">
        <v>630.02638776329445</v>
      </c>
      <c r="R35" s="10">
        <v>181.19317454166429</v>
      </c>
      <c r="S35" s="10">
        <v>140.68966103657311</v>
      </c>
      <c r="T35" s="10">
        <v>91.844723581886171</v>
      </c>
      <c r="U35" s="10">
        <v>231.50653047518509</v>
      </c>
      <c r="V35" s="10">
        <v>183.72760310435669</v>
      </c>
      <c r="W35" s="10">
        <v>50.249527704212689</v>
      </c>
      <c r="Y35" s="10">
        <v>23.454588477185077</v>
      </c>
      <c r="Z35" s="10">
        <v>227.0123137823534</v>
      </c>
      <c r="AA35" s="10">
        <v>57.576233934445739</v>
      </c>
      <c r="AB35" s="10">
        <v>514.50504859757893</v>
      </c>
      <c r="AC35" s="10">
        <v>16.65988475123692</v>
      </c>
      <c r="AD35" s="10">
        <v>2.8047605074090849</v>
      </c>
      <c r="AE35" s="10">
        <v>323.64372224100634</v>
      </c>
      <c r="AF35" s="10">
        <v>8.0308877812579791</v>
      </c>
      <c r="AG35" s="10">
        <v>127.64946045778314</v>
      </c>
      <c r="AH35" s="10">
        <v>56.793807878134139</v>
      </c>
      <c r="AI35" s="10">
        <v>43.485528402252818</v>
      </c>
      <c r="AJ35" s="10">
        <v>184.29554806016458</v>
      </c>
      <c r="AK35" s="10">
        <v>16.093400650293198</v>
      </c>
      <c r="AL35" s="10">
        <v>92.831793598022202</v>
      </c>
      <c r="AM35" s="10">
        <v>9.9442789411254324</v>
      </c>
      <c r="AN35" s="10">
        <v>317.50795850990585</v>
      </c>
      <c r="AO35" s="10">
        <v>43.745601797479452</v>
      </c>
      <c r="AP35" s="10">
        <v>138.76471667487181</v>
      </c>
      <c r="AQ35" s="10">
        <v>19.267712319726538</v>
      </c>
      <c r="AR35" s="10">
        <v>30.387124406237017</v>
      </c>
      <c r="AS35" s="10">
        <v>89.107783480642851</v>
      </c>
      <c r="AT35" s="10">
        <v>24.524037836507173</v>
      </c>
      <c r="AV35" s="10">
        <v>1.290574479360834</v>
      </c>
      <c r="AW35" s="10">
        <v>10.436640305295409</v>
      </c>
      <c r="AX35" s="10">
        <v>0.51841730266421959</v>
      </c>
      <c r="AY35" s="10">
        <v>18.326924191056104</v>
      </c>
      <c r="AZ35" s="10">
        <v>0.26605187900822869</v>
      </c>
      <c r="BA35" s="10">
        <v>28.133876773287817</v>
      </c>
      <c r="BB35" s="10">
        <v>18.207942997150425</v>
      </c>
      <c r="BC35" s="10">
        <v>55.818168959587929</v>
      </c>
      <c r="BD35" s="10">
        <v>12.22881601572076</v>
      </c>
      <c r="BE35" s="10">
        <v>1.1257439873791866</v>
      </c>
      <c r="BF35" s="10">
        <v>15.312343743175832</v>
      </c>
      <c r="BG35" s="10">
        <v>32.153201859041857</v>
      </c>
      <c r="BH35" s="10">
        <v>0.39731716794246674</v>
      </c>
      <c r="BI35" s="10">
        <v>11.058747273253141</v>
      </c>
      <c r="BJ35" s="10">
        <v>49.372693553962634</v>
      </c>
      <c r="BK35" s="10">
        <v>91.143660341372524</v>
      </c>
      <c r="BL35" s="10">
        <v>4.5101241324992118</v>
      </c>
      <c r="BM35" s="10">
        <v>3.7360853444204438</v>
      </c>
      <c r="BN35" s="10">
        <v>9.0991777598688071</v>
      </c>
      <c r="BO35" s="10">
        <v>8.8968969570325687</v>
      </c>
      <c r="BP35" s="10">
        <v>88.451011427392757</v>
      </c>
      <c r="BQ35" s="10">
        <v>4.4494217248768049</v>
      </c>
      <c r="BS35" s="10">
        <v>0.47947956533504144</v>
      </c>
      <c r="BT35" s="10">
        <v>4.2008695417735602</v>
      </c>
      <c r="BU35" s="10">
        <v>0.37132639850571425</v>
      </c>
      <c r="BV35" s="10">
        <v>28.564554073782848</v>
      </c>
      <c r="BW35" s="10">
        <v>0.97728566232875225</v>
      </c>
      <c r="BX35" s="10">
        <v>1.3130743984321853</v>
      </c>
      <c r="BY35" s="10">
        <v>26.285135857287187</v>
      </c>
      <c r="BZ35" s="10">
        <v>1.4201855263683569</v>
      </c>
      <c r="CA35" s="10">
        <v>3.2867280784727129</v>
      </c>
      <c r="CB35" s="10">
        <v>0.76991263708331004</v>
      </c>
      <c r="CC35" s="10">
        <v>3.1973813701993858</v>
      </c>
      <c r="CD35" s="10">
        <v>13.846284454924429</v>
      </c>
      <c r="CE35" s="10">
        <v>17.078327369111562</v>
      </c>
      <c r="CF35" s="10">
        <v>10.088795158724158</v>
      </c>
      <c r="CG35" s="10">
        <v>0.48985147095123693</v>
      </c>
      <c r="CH35" s="10">
        <v>11.166265170924035</v>
      </c>
      <c r="CI35" s="10">
        <v>2.4585661950237094</v>
      </c>
      <c r="CJ35" s="10">
        <v>4.4267152435772079</v>
      </c>
      <c r="CK35" s="10">
        <v>15.794018561661778</v>
      </c>
      <c r="CL35" s="10">
        <v>1.6545559350638133</v>
      </c>
      <c r="CM35" s="10">
        <v>2.7639663333790025</v>
      </c>
      <c r="CN35" s="10">
        <v>0.58755788452444868</v>
      </c>
      <c r="CP35" s="10">
        <v>82.850708319685381</v>
      </c>
      <c r="CQ35" s="10">
        <v>919.34092033646721</v>
      </c>
      <c r="CR35" s="10">
        <v>189.64661487454143</v>
      </c>
      <c r="CS35" s="10">
        <v>9938.8229062910104</v>
      </c>
      <c r="CT35" s="10">
        <v>105.58562366916956</v>
      </c>
      <c r="CU35" s="10">
        <v>115.09282451745986</v>
      </c>
      <c r="CV35" s="10">
        <v>457.30286230015463</v>
      </c>
      <c r="CW35" s="10">
        <v>107.89832845982632</v>
      </c>
      <c r="CX35" s="10">
        <v>1234.933420945142</v>
      </c>
      <c r="CY35" s="10">
        <v>162.6375670886076</v>
      </c>
      <c r="CZ35" s="10">
        <v>197.97522219999999</v>
      </c>
      <c r="DA35" s="10">
        <v>1189.2751754845467</v>
      </c>
      <c r="DB35" s="10">
        <v>180.25050948424519</v>
      </c>
      <c r="DC35" s="10">
        <v>199.19642595790771</v>
      </c>
      <c r="DD35" s="10">
        <v>196.56072008263243</v>
      </c>
      <c r="DE35" s="10">
        <v>1049.8442717854969</v>
      </c>
      <c r="DF35" s="10">
        <v>231.90746666666666</v>
      </c>
      <c r="DG35" s="10">
        <v>287.61717829944257</v>
      </c>
      <c r="DH35" s="10">
        <v>136.00563222314329</v>
      </c>
      <c r="DI35" s="10">
        <v>272.44510777351849</v>
      </c>
      <c r="DJ35" s="10">
        <v>364.0503643457713</v>
      </c>
      <c r="DK35" s="23">
        <v>79.810545150121115</v>
      </c>
    </row>
    <row r="36" spans="1:115">
      <c r="A36" s="2">
        <v>41153</v>
      </c>
      <c r="B36" s="10">
        <v>63.585065969179162</v>
      </c>
      <c r="C36" s="10">
        <v>701.05915634863732</v>
      </c>
      <c r="D36" s="10">
        <v>144.2607320172402</v>
      </c>
      <c r="E36" s="10">
        <v>9775.4189071635374</v>
      </c>
      <c r="F36" s="10">
        <v>86.886517091299794</v>
      </c>
      <c r="G36" s="10">
        <v>90.835126928305073</v>
      </c>
      <c r="H36" s="10">
        <v>85.329423771942274</v>
      </c>
      <c r="I36" s="10">
        <v>44.702966735849735</v>
      </c>
      <c r="J36" s="10">
        <v>1219.5870552891274</v>
      </c>
      <c r="K36" s="10">
        <v>108.49352285909303</v>
      </c>
      <c r="L36" s="10">
        <v>137.6784866360961</v>
      </c>
      <c r="M36" s="10">
        <v>1018.0259501866635</v>
      </c>
      <c r="N36" s="10">
        <v>154.50897805879805</v>
      </c>
      <c r="O36" s="10">
        <v>94.732677420996865</v>
      </c>
      <c r="P36" s="10">
        <v>152.23170710100933</v>
      </c>
      <c r="Q36" s="10">
        <v>707.07929450293318</v>
      </c>
      <c r="R36" s="10">
        <v>170.57951792931777</v>
      </c>
      <c r="S36" s="10">
        <v>159.87801869124311</v>
      </c>
      <c r="T36" s="10">
        <v>93.8923321642703</v>
      </c>
      <c r="U36" s="10">
        <v>245.3541916770877</v>
      </c>
      <c r="V36" s="10">
        <v>192.71622659017373</v>
      </c>
      <c r="W36" s="10">
        <v>51.387013470951679</v>
      </c>
      <c r="Y36" s="10">
        <v>19.564542695517133</v>
      </c>
      <c r="Z36" s="10">
        <v>230.45320987410938</v>
      </c>
      <c r="AA36" s="10">
        <v>63.450941051249941</v>
      </c>
      <c r="AB36" s="10">
        <v>527.99564974417137</v>
      </c>
      <c r="AC36" s="10">
        <v>17.137955915323211</v>
      </c>
      <c r="AD36" s="10">
        <v>2.7041516542048738</v>
      </c>
      <c r="AE36" s="10">
        <v>331.52230461740709</v>
      </c>
      <c r="AF36" s="10">
        <v>8.2268511576851324</v>
      </c>
      <c r="AG36" s="10">
        <v>136.25712436689983</v>
      </c>
      <c r="AH36" s="10">
        <v>56.422363027122607</v>
      </c>
      <c r="AI36" s="10">
        <v>42.699338013166518</v>
      </c>
      <c r="AJ36" s="10">
        <v>186.488159469641</v>
      </c>
      <c r="AK36" s="10">
        <v>15.722866114494558</v>
      </c>
      <c r="AL36" s="10">
        <v>95.874818281057799</v>
      </c>
      <c r="AM36" s="10">
        <v>10.205118297639835</v>
      </c>
      <c r="AN36" s="10">
        <v>353.55260501607694</v>
      </c>
      <c r="AO36" s="10">
        <v>43.26318609669017</v>
      </c>
      <c r="AP36" s="10">
        <v>146.62860993329218</v>
      </c>
      <c r="AQ36" s="10">
        <v>21.568946596753282</v>
      </c>
      <c r="AR36" s="10">
        <v>32.350842465099092</v>
      </c>
      <c r="AS36" s="10">
        <v>91.611672648336494</v>
      </c>
      <c r="AT36" s="10">
        <v>24.725129276471847</v>
      </c>
      <c r="AV36" s="10">
        <v>1.070794814007894</v>
      </c>
      <c r="AW36" s="10">
        <v>11.573658659054828</v>
      </c>
      <c r="AX36" s="10">
        <v>0.57165934443911648</v>
      </c>
      <c r="AY36" s="10">
        <v>18.362866361242478</v>
      </c>
      <c r="AZ36" s="10">
        <v>0.28757239233856369</v>
      </c>
      <c r="BA36" s="10">
        <v>28.679598608974672</v>
      </c>
      <c r="BB36" s="10">
        <v>18.706702089886651</v>
      </c>
      <c r="BC36" s="10">
        <v>54.265767964313916</v>
      </c>
      <c r="BD36" s="10">
        <v>13.190481711562962</v>
      </c>
      <c r="BE36" s="10">
        <v>1.1441324916270879</v>
      </c>
      <c r="BF36" s="10">
        <v>15.059838924328687</v>
      </c>
      <c r="BG36" s="10">
        <v>33.059257087804966</v>
      </c>
      <c r="BH36" s="10">
        <v>0.3437006493020357</v>
      </c>
      <c r="BI36" s="10">
        <v>12.523880891705948</v>
      </c>
      <c r="BJ36" s="10">
        <v>49.689751828053978</v>
      </c>
      <c r="BK36" s="10">
        <v>102.97421119789935</v>
      </c>
      <c r="BL36" s="10">
        <v>4.6913488506825471</v>
      </c>
      <c r="BM36" s="10">
        <v>3.9082925492433729</v>
      </c>
      <c r="BN36" s="10">
        <v>9.569017959816561</v>
      </c>
      <c r="BO36" s="10">
        <v>9.4424856290962254</v>
      </c>
      <c r="BP36" s="10">
        <v>89.97209604164162</v>
      </c>
      <c r="BQ36" s="10">
        <v>4.5317062004312509</v>
      </c>
      <c r="BS36" s="10">
        <v>0.46462500841077348</v>
      </c>
      <c r="BT36" s="10">
        <v>4.297613004225056</v>
      </c>
      <c r="BU36" s="10">
        <v>0.38452381900405475</v>
      </c>
      <c r="BV36" s="10">
        <v>29.031281982587192</v>
      </c>
      <c r="BW36" s="10">
        <v>0.96892509845026054</v>
      </c>
      <c r="BX36" s="10">
        <v>1.3448523591470156</v>
      </c>
      <c r="BY36" s="10">
        <v>27.779459641991732</v>
      </c>
      <c r="BZ36" s="10">
        <v>1.3473260370273437</v>
      </c>
      <c r="CA36" s="10">
        <v>3.4462198969978939</v>
      </c>
      <c r="CB36" s="10">
        <v>0.95941987831080633</v>
      </c>
      <c r="CC36" s="10">
        <v>3.1906300264087051</v>
      </c>
      <c r="CD36" s="10">
        <v>14.335141443761401</v>
      </c>
      <c r="CE36" s="10">
        <v>18.742459091299658</v>
      </c>
      <c r="CF36" s="10">
        <v>11.913293221211925</v>
      </c>
      <c r="CG36" s="10">
        <v>0.5058960269154511</v>
      </c>
      <c r="CH36" s="10">
        <v>13.665170007540738</v>
      </c>
      <c r="CI36" s="10">
        <v>2.4702137899761469</v>
      </c>
      <c r="CJ36" s="10">
        <v>5.169377830628048</v>
      </c>
      <c r="CK36" s="10">
        <v>14.759834763049467</v>
      </c>
      <c r="CL36" s="10">
        <v>1.7007399841420749</v>
      </c>
      <c r="CM36" s="10">
        <v>2.8318241230838908</v>
      </c>
      <c r="CN36" s="10">
        <v>0.61701306020249636</v>
      </c>
      <c r="CP36" s="10">
        <v>84.685028487114963</v>
      </c>
      <c r="CQ36" s="10">
        <v>947.38363788602658</v>
      </c>
      <c r="CR36" s="10">
        <v>208.66785623193331</v>
      </c>
      <c r="CS36" s="10">
        <v>10350.808705251538</v>
      </c>
      <c r="CT36" s="10">
        <v>105.28097049741183</v>
      </c>
      <c r="CU36" s="10">
        <v>123.56372955063163</v>
      </c>
      <c r="CV36" s="10">
        <v>463.33789012122776</v>
      </c>
      <c r="CW36" s="10">
        <v>108.54291189487613</v>
      </c>
      <c r="CX36" s="10">
        <v>1372.4808812645881</v>
      </c>
      <c r="CY36" s="10">
        <v>167.01943825615353</v>
      </c>
      <c r="CZ36" s="10">
        <v>198.62829360000001</v>
      </c>
      <c r="DA36" s="10">
        <v>1251.9085081878709</v>
      </c>
      <c r="DB36" s="10">
        <v>189.3180039138943</v>
      </c>
      <c r="DC36" s="10">
        <v>215.04466981497254</v>
      </c>
      <c r="DD36" s="10">
        <v>212.6324732536186</v>
      </c>
      <c r="DE36" s="10">
        <v>1177.2712807244502</v>
      </c>
      <c r="DF36" s="10">
        <v>221.00426666666664</v>
      </c>
      <c r="DG36" s="10">
        <v>315.58429900440672</v>
      </c>
      <c r="DH36" s="10">
        <v>139.79013148388961</v>
      </c>
      <c r="DI36" s="10">
        <v>288.84825975542509</v>
      </c>
      <c r="DJ36" s="10">
        <v>377.13181940323574</v>
      </c>
      <c r="DK36" s="23">
        <v>81.260862008057273</v>
      </c>
    </row>
    <row r="37" spans="1:115">
      <c r="A37" s="2">
        <v>41244</v>
      </c>
      <c r="B37" s="10">
        <v>69.210788948138926</v>
      </c>
      <c r="C37" s="10">
        <v>736.00578847441682</v>
      </c>
      <c r="D37" s="10">
        <v>149.99550612640823</v>
      </c>
      <c r="E37" s="10">
        <v>10302.400668345103</v>
      </c>
      <c r="F37" s="10">
        <v>89.08443918269073</v>
      </c>
      <c r="G37" s="10">
        <v>94.763196569657879</v>
      </c>
      <c r="H37" s="10">
        <v>73.50629483481211</v>
      </c>
      <c r="I37" s="10">
        <v>44.712503367264105</v>
      </c>
      <c r="J37" s="10">
        <v>1213.6546421813257</v>
      </c>
      <c r="K37" s="10">
        <v>120.11375891125167</v>
      </c>
      <c r="L37" s="10">
        <v>144.961864392819</v>
      </c>
      <c r="M37" s="10">
        <v>1056.7298090087477</v>
      </c>
      <c r="N37" s="10">
        <v>159.2252926082204</v>
      </c>
      <c r="O37" s="10">
        <v>92.130250526956672</v>
      </c>
      <c r="P37" s="10">
        <v>160.44134744110195</v>
      </c>
      <c r="Q37" s="10">
        <v>745.65848053135835</v>
      </c>
      <c r="R37" s="10">
        <v>173.41647219692669</v>
      </c>
      <c r="S37" s="10">
        <v>167.1090924422177</v>
      </c>
      <c r="T37" s="10">
        <v>93.031856546877975</v>
      </c>
      <c r="U37" s="10">
        <v>252.56296700755581</v>
      </c>
      <c r="V37" s="10">
        <v>202.78906139718001</v>
      </c>
      <c r="W37" s="10">
        <v>52.579821988984243</v>
      </c>
      <c r="Y37" s="10">
        <v>17.676097408584077</v>
      </c>
      <c r="Z37" s="10">
        <v>237.85289073107845</v>
      </c>
      <c r="AA37" s="10">
        <v>67.097326623814922</v>
      </c>
      <c r="AB37" s="10">
        <v>558.04318038492272</v>
      </c>
      <c r="AC37" s="10">
        <v>19.006936393099128</v>
      </c>
      <c r="AD37" s="10">
        <v>2.6258640166668115</v>
      </c>
      <c r="AE37" s="10">
        <v>343.40893107782796</v>
      </c>
      <c r="AF37" s="10">
        <v>8.7014049478727369</v>
      </c>
      <c r="AG37" s="10">
        <v>138.09352016143453</v>
      </c>
      <c r="AH37" s="10">
        <v>57.336697889959808</v>
      </c>
      <c r="AI37" s="10">
        <v>46.829655881598043</v>
      </c>
      <c r="AJ37" s="10">
        <v>182.88084837726353</v>
      </c>
      <c r="AK37" s="10">
        <v>15.475832676446254</v>
      </c>
      <c r="AL37" s="10">
        <v>100.59935301333319</v>
      </c>
      <c r="AM37" s="10">
        <v>10.671533616313852</v>
      </c>
      <c r="AN37" s="10">
        <v>382.26157073812806</v>
      </c>
      <c r="AO37" s="10">
        <v>41.297283077969141</v>
      </c>
      <c r="AP37" s="10">
        <v>152.36222948406228</v>
      </c>
      <c r="AQ37" s="10">
        <v>22.354726692359566</v>
      </c>
      <c r="AR37" s="10">
        <v>34.328481951845063</v>
      </c>
      <c r="AS37" s="10">
        <v>95.939726585378608</v>
      </c>
      <c r="AT37" s="10">
        <v>24.942368479838045</v>
      </c>
      <c r="AV37" s="10">
        <v>0.94958120729706097</v>
      </c>
      <c r="AW37" s="10">
        <v>14.510493455348879</v>
      </c>
      <c r="AX37" s="10">
        <v>0.60841210436608428</v>
      </c>
      <c r="AY37" s="10">
        <v>18.250241932379129</v>
      </c>
      <c r="AZ37" s="10">
        <v>0.3046032455164176</v>
      </c>
      <c r="BA37" s="10">
        <v>30.274393833781087</v>
      </c>
      <c r="BB37" s="10">
        <v>19.540218898420058</v>
      </c>
      <c r="BC37" s="10">
        <v>55.020551253835492</v>
      </c>
      <c r="BD37" s="10">
        <v>13.414289791706796</v>
      </c>
      <c r="BE37" s="10">
        <v>1.1706530388989744</v>
      </c>
      <c r="BF37" s="10">
        <v>14.895278156238623</v>
      </c>
      <c r="BG37" s="10">
        <v>30.22852393587273</v>
      </c>
      <c r="BH37" s="10">
        <v>0.3170526622603026</v>
      </c>
      <c r="BI37" s="10">
        <v>12.749735439638497</v>
      </c>
      <c r="BJ37" s="10">
        <v>51.385717098769668</v>
      </c>
      <c r="BK37" s="10">
        <v>105.39873175100254</v>
      </c>
      <c r="BL37" s="10">
        <v>4.1717586231757728</v>
      </c>
      <c r="BM37" s="10">
        <v>3.9153740391770508</v>
      </c>
      <c r="BN37" s="10">
        <v>9.4938859193160958</v>
      </c>
      <c r="BO37" s="10">
        <v>9.5092889799463549</v>
      </c>
      <c r="BP37" s="10">
        <v>91.574827952736499</v>
      </c>
      <c r="BQ37" s="10">
        <v>4.7062464253446823</v>
      </c>
      <c r="BS37" s="10">
        <v>0.43785767975022749</v>
      </c>
      <c r="BT37" s="10">
        <v>4.979006665702272</v>
      </c>
      <c r="BU37" s="10">
        <v>0.27182033554866514</v>
      </c>
      <c r="BV37" s="10">
        <v>29.599442071666669</v>
      </c>
      <c r="BW37" s="10">
        <v>1.0136618928542274</v>
      </c>
      <c r="BX37" s="10">
        <v>1.128516191282305</v>
      </c>
      <c r="BY37" s="10">
        <v>28.813939784475899</v>
      </c>
      <c r="BZ37" s="10">
        <v>1.2888102449959078</v>
      </c>
      <c r="CA37" s="10">
        <v>4.0802409666521093</v>
      </c>
      <c r="CB37" s="10">
        <v>1.0881831278316003</v>
      </c>
      <c r="CC37" s="10">
        <v>3.1841862693443748</v>
      </c>
      <c r="CD37" s="10">
        <v>14.007044159154859</v>
      </c>
      <c r="CE37" s="10">
        <v>16.842659773375203</v>
      </c>
      <c r="CF37" s="10">
        <v>13.776546831864055</v>
      </c>
      <c r="CG37" s="10">
        <v>0.56631344531148642</v>
      </c>
      <c r="CH37" s="10">
        <v>13.244799462223995</v>
      </c>
      <c r="CI37" s="10">
        <v>2.4664861019283997</v>
      </c>
      <c r="CJ37" s="10">
        <v>6.1444389662179208</v>
      </c>
      <c r="CK37" s="10">
        <v>13.887599017914198</v>
      </c>
      <c r="CL37" s="10">
        <v>1.6517561844447997</v>
      </c>
      <c r="CM37" s="10">
        <v>2.8616669568644966</v>
      </c>
      <c r="CN37" s="10">
        <v>0.6179798596271322</v>
      </c>
      <c r="CP37" s="10">
        <v>88.274325243770292</v>
      </c>
      <c r="CQ37" s="10">
        <v>993.34817932654641</v>
      </c>
      <c r="CR37" s="10">
        <v>217.9730651901379</v>
      </c>
      <c r="CS37" s="10">
        <v>10908.293532734071</v>
      </c>
      <c r="CT37" s="10">
        <v>109.4096407141605</v>
      </c>
      <c r="CU37" s="10">
        <v>128.79197061138808</v>
      </c>
      <c r="CV37" s="10">
        <v>465.26938459553605</v>
      </c>
      <c r="CW37" s="10">
        <v>109.72326981396824</v>
      </c>
      <c r="CX37" s="10">
        <v>1369.2426931011191</v>
      </c>
      <c r="CY37" s="10">
        <v>179.70929296794205</v>
      </c>
      <c r="CZ37" s="10">
        <v>209.87098470000004</v>
      </c>
      <c r="DA37" s="10">
        <v>1283.8462254810388</v>
      </c>
      <c r="DB37" s="10">
        <v>191.86083772030216</v>
      </c>
      <c r="DC37" s="10">
        <v>219.25588581179241</v>
      </c>
      <c r="DD37" s="10">
        <v>223.06491160149696</v>
      </c>
      <c r="DE37" s="10">
        <v>1246.5635824827129</v>
      </c>
      <c r="DF37" s="10">
        <v>221.352</v>
      </c>
      <c r="DG37" s="10">
        <v>329.53113493167496</v>
      </c>
      <c r="DH37" s="10">
        <v>138.76806817646784</v>
      </c>
      <c r="DI37" s="10">
        <v>298.05249412379203</v>
      </c>
      <c r="DJ37" s="10">
        <v>393.16528289215961</v>
      </c>
      <c r="DK37" s="23">
        <v>82.846416753794102</v>
      </c>
    </row>
    <row r="38" spans="1:115">
      <c r="A38" s="2">
        <v>41334</v>
      </c>
      <c r="B38" s="10">
        <v>69.126223681905998</v>
      </c>
      <c r="C38" s="10">
        <v>763.23957483529182</v>
      </c>
      <c r="D38" s="10">
        <v>151.3825901647389</v>
      </c>
      <c r="E38" s="10">
        <v>11003.038482358643</v>
      </c>
      <c r="F38" s="10">
        <v>86.847399792123724</v>
      </c>
      <c r="G38" s="10">
        <v>90.253921021361563</v>
      </c>
      <c r="H38" s="10">
        <v>70.942225740289771</v>
      </c>
      <c r="I38" s="10">
        <v>41.122721801739054</v>
      </c>
      <c r="J38" s="10">
        <v>1220.1252540160351</v>
      </c>
      <c r="K38" s="10">
        <v>120.65703501494586</v>
      </c>
      <c r="L38" s="10">
        <v>149.77419330491909</v>
      </c>
      <c r="M38" s="10">
        <v>1076.6630333934454</v>
      </c>
      <c r="N38" s="10">
        <v>160.2953640583743</v>
      </c>
      <c r="O38" s="10">
        <v>97.24420880631456</v>
      </c>
      <c r="P38" s="10">
        <v>151.34647825849461</v>
      </c>
      <c r="Q38" s="10">
        <v>753.91180017389775</v>
      </c>
      <c r="R38" s="10">
        <v>181.8517228574174</v>
      </c>
      <c r="S38" s="10">
        <v>172.21424567862613</v>
      </c>
      <c r="T38" s="10">
        <v>85.464153482475837</v>
      </c>
      <c r="U38" s="10">
        <v>266.89171668825787</v>
      </c>
      <c r="V38" s="10">
        <v>205.28233295044444</v>
      </c>
      <c r="W38" s="10">
        <v>52.345065152374985</v>
      </c>
      <c r="Y38" s="10">
        <v>16.783499065043372</v>
      </c>
      <c r="Z38" s="10">
        <v>245.78759644106572</v>
      </c>
      <c r="AA38" s="10">
        <v>69.512129101161634</v>
      </c>
      <c r="AB38" s="10">
        <v>608.69536837318878</v>
      </c>
      <c r="AC38" s="10">
        <v>20.212618419503571</v>
      </c>
      <c r="AD38" s="10">
        <v>2.5813124949423369</v>
      </c>
      <c r="AE38" s="10">
        <v>368.489640105359</v>
      </c>
      <c r="AF38" s="10">
        <v>9.4152785856749137</v>
      </c>
      <c r="AG38" s="10">
        <v>141.6098364256209</v>
      </c>
      <c r="AH38" s="10">
        <v>58.497291331657081</v>
      </c>
      <c r="AI38" s="10">
        <v>45.027864754001641</v>
      </c>
      <c r="AJ38" s="10">
        <v>192.78710382962262</v>
      </c>
      <c r="AK38" s="10">
        <v>16.002094718743418</v>
      </c>
      <c r="AL38" s="10">
        <v>103.89590332584118</v>
      </c>
      <c r="AM38" s="10">
        <v>10.769127088388521</v>
      </c>
      <c r="AN38" s="10">
        <v>402.14977256388221</v>
      </c>
      <c r="AO38" s="10">
        <v>42.411820253686173</v>
      </c>
      <c r="AP38" s="10">
        <v>157.90487299094403</v>
      </c>
      <c r="AQ38" s="10">
        <v>23.558420152444587</v>
      </c>
      <c r="AR38" s="10">
        <v>37.026418037906872</v>
      </c>
      <c r="AS38" s="10">
        <v>102.66207048281032</v>
      </c>
      <c r="AT38" s="10">
        <v>26.508575493398858</v>
      </c>
      <c r="AV38" s="10">
        <v>0.86492918343573133</v>
      </c>
      <c r="AW38" s="10">
        <v>14.872657117967606</v>
      </c>
      <c r="AX38" s="10">
        <v>0.60119753214778493</v>
      </c>
      <c r="AY38" s="10">
        <v>20.061700869155096</v>
      </c>
      <c r="AZ38" s="10">
        <v>0.28789309195094698</v>
      </c>
      <c r="BA38" s="10">
        <v>29.774304218132933</v>
      </c>
      <c r="BB38" s="10">
        <v>21.967103923761989</v>
      </c>
      <c r="BC38" s="10">
        <v>54.449306504013791</v>
      </c>
      <c r="BD38" s="10">
        <v>13.104654749422593</v>
      </c>
      <c r="BE38" s="10">
        <v>1.1447902109839112</v>
      </c>
      <c r="BF38" s="10">
        <v>14.124347984282819</v>
      </c>
      <c r="BG38" s="10">
        <v>31.194688632119028</v>
      </c>
      <c r="BH38" s="10">
        <v>0.30153755878679561</v>
      </c>
      <c r="BI38" s="10">
        <v>12.351659743771663</v>
      </c>
      <c r="BJ38" s="10">
        <v>51.134291871772781</v>
      </c>
      <c r="BK38" s="10">
        <v>110.31129297452621</v>
      </c>
      <c r="BL38" s="10">
        <v>4.0127379656075242</v>
      </c>
      <c r="BM38" s="10">
        <v>4.2204493490078949</v>
      </c>
      <c r="BN38" s="10">
        <v>9.0918217161081198</v>
      </c>
      <c r="BO38" s="10">
        <v>9.743757470749923</v>
      </c>
      <c r="BP38" s="10">
        <v>96.12816421725978</v>
      </c>
      <c r="BQ38" s="10">
        <v>4.5861214580860459</v>
      </c>
      <c r="BS38" s="10">
        <v>0.4282653839606525</v>
      </c>
      <c r="BT38" s="10">
        <v>5.3129851144906297</v>
      </c>
      <c r="BU38" s="10">
        <v>0.27419790123638554</v>
      </c>
      <c r="BV38" s="10">
        <v>30.854993151683935</v>
      </c>
      <c r="BW38" s="10">
        <v>1.2674592891517891</v>
      </c>
      <c r="BX38" s="10">
        <v>1.0570126840565806</v>
      </c>
      <c r="BY38" s="10">
        <v>30.143931544683618</v>
      </c>
      <c r="BZ38" s="10">
        <v>1.2114123536008918</v>
      </c>
      <c r="CA38" s="10">
        <v>4.1469984519377192</v>
      </c>
      <c r="CB38" s="10">
        <v>1.0513229938073203</v>
      </c>
      <c r="CC38" s="10">
        <v>3.1094050567964917</v>
      </c>
      <c r="CD38" s="10">
        <v>14.322683819909781</v>
      </c>
      <c r="CE38" s="10">
        <v>15.420754352131764</v>
      </c>
      <c r="CF38" s="10">
        <v>14.380034822621624</v>
      </c>
      <c r="CG38" s="10">
        <v>0.53807455182581521</v>
      </c>
      <c r="CH38" s="10">
        <v>13.581413566973097</v>
      </c>
      <c r="CI38" s="10">
        <v>2.4661189232888781</v>
      </c>
      <c r="CJ38" s="10">
        <v>6.4637449437891643</v>
      </c>
      <c r="CK38" s="10">
        <v>14.763652899115504</v>
      </c>
      <c r="CL38" s="10">
        <v>1.2529803678265203</v>
      </c>
      <c r="CM38" s="10">
        <v>2.9968911315385185</v>
      </c>
      <c r="CN38" s="10">
        <v>0.63888008401407781</v>
      </c>
      <c r="CP38" s="10">
        <v>87.202917314345754</v>
      </c>
      <c r="CQ38" s="10">
        <v>1029.2128135088158</v>
      </c>
      <c r="CR38" s="10">
        <v>221.7701146992847</v>
      </c>
      <c r="CS38" s="10">
        <v>11662.650544752671</v>
      </c>
      <c r="CT38" s="10">
        <v>108.61537059273003</v>
      </c>
      <c r="CU38" s="10">
        <v>123.66655041849342</v>
      </c>
      <c r="CV38" s="10">
        <v>491.54290131409437</v>
      </c>
      <c r="CW38" s="10">
        <v>106.19871924502866</v>
      </c>
      <c r="CX38" s="10">
        <v>1378.9867436430163</v>
      </c>
      <c r="CY38" s="10">
        <v>181.35043955139417</v>
      </c>
      <c r="CZ38" s="10">
        <v>212.03581110000005</v>
      </c>
      <c r="DA38" s="10">
        <v>1314.9675096750968</v>
      </c>
      <c r="DB38" s="10">
        <v>192.01975068803628</v>
      </c>
      <c r="DC38" s="10">
        <v>227.87180669854902</v>
      </c>
      <c r="DD38" s="10">
        <v>213.78797177048173</v>
      </c>
      <c r="DE38" s="10">
        <v>1279.9542792792793</v>
      </c>
      <c r="DF38" s="10">
        <v>230.74239999999998</v>
      </c>
      <c r="DG38" s="10">
        <v>340.80331296236722</v>
      </c>
      <c r="DH38" s="10">
        <v>132.87804825014405</v>
      </c>
      <c r="DI38" s="10">
        <v>314.91487256474119</v>
      </c>
      <c r="DJ38" s="10">
        <v>407.06945878205306</v>
      </c>
      <c r="DK38" s="23">
        <v>84.078642187873967</v>
      </c>
    </row>
    <row r="39" spans="1:115">
      <c r="A39" s="2">
        <v>41426</v>
      </c>
      <c r="B39" s="10">
        <v>70.585244123383276</v>
      </c>
      <c r="C39" s="10">
        <v>730.43978719379311</v>
      </c>
      <c r="D39" s="10">
        <v>145.77277988368147</v>
      </c>
      <c r="E39" s="10">
        <v>11575.613078391751</v>
      </c>
      <c r="F39" s="10">
        <v>84.882743809293601</v>
      </c>
      <c r="G39" s="10">
        <v>91.165430248805691</v>
      </c>
      <c r="H39" s="10">
        <v>75.533836135471631</v>
      </c>
      <c r="I39" s="10">
        <v>43.441078898381093</v>
      </c>
      <c r="J39" s="10">
        <v>1105.4784588650605</v>
      </c>
      <c r="K39" s="10">
        <v>127.49635398514431</v>
      </c>
      <c r="L39" s="10">
        <v>151.01670756232755</v>
      </c>
      <c r="M39" s="10">
        <v>1045.8081766535672</v>
      </c>
      <c r="N39" s="10">
        <v>158.91390864030012</v>
      </c>
      <c r="O39" s="10">
        <v>93.016105161926205</v>
      </c>
      <c r="P39" s="10">
        <v>150.69573599343684</v>
      </c>
      <c r="Q39" s="10">
        <v>740.11605381381787</v>
      </c>
      <c r="R39" s="10">
        <v>194.59050377531835</v>
      </c>
      <c r="S39" s="10">
        <v>173.55023086699694</v>
      </c>
      <c r="T39" s="10">
        <v>79.779905483269104</v>
      </c>
      <c r="U39" s="10">
        <v>257.62737679189047</v>
      </c>
      <c r="V39" s="10">
        <v>211.37059023206024</v>
      </c>
      <c r="W39" s="10">
        <v>52.998197253940504</v>
      </c>
      <c r="Y39" s="10">
        <v>17.122250592709651</v>
      </c>
      <c r="Z39" s="10">
        <v>259.56580769943162</v>
      </c>
      <c r="AA39" s="10">
        <v>71.350938546556804</v>
      </c>
      <c r="AB39" s="10">
        <v>652.24900478656832</v>
      </c>
      <c r="AC39" s="10">
        <v>22.259476597246461</v>
      </c>
      <c r="AD39" s="10">
        <v>2.5986402696909661</v>
      </c>
      <c r="AE39" s="10">
        <v>398.04565232334767</v>
      </c>
      <c r="AF39" s="10">
        <v>10.360705345735774</v>
      </c>
      <c r="AG39" s="10">
        <v>136.04598736161302</v>
      </c>
      <c r="AH39" s="10">
        <v>62.051358792527118</v>
      </c>
      <c r="AI39" s="10">
        <v>45.301660267395306</v>
      </c>
      <c r="AJ39" s="10">
        <v>193.74108002297038</v>
      </c>
      <c r="AK39" s="10">
        <v>17.267167546161403</v>
      </c>
      <c r="AL39" s="10">
        <v>105.68208074783159</v>
      </c>
      <c r="AM39" s="10">
        <v>11.580327043414735</v>
      </c>
      <c r="AN39" s="10">
        <v>432.28479524267209</v>
      </c>
      <c r="AO39" s="10">
        <v>46.307204574966782</v>
      </c>
      <c r="AP39" s="10">
        <v>160.47590864298351</v>
      </c>
      <c r="AQ39" s="10">
        <v>24.017107864005879</v>
      </c>
      <c r="AR39" s="10">
        <v>36.451817015953658</v>
      </c>
      <c r="AS39" s="10">
        <v>112.47554380345925</v>
      </c>
      <c r="AT39" s="10">
        <v>27.253343261545343</v>
      </c>
      <c r="AV39" s="10">
        <v>0.7902369561950815</v>
      </c>
      <c r="AW39" s="10">
        <v>15.327609586354775</v>
      </c>
      <c r="AX39" s="10">
        <v>0.56602513030348445</v>
      </c>
      <c r="AY39" s="10">
        <v>23.377638303069357</v>
      </c>
      <c r="AZ39" s="10">
        <v>0.28239427506343362</v>
      </c>
      <c r="BA39" s="10">
        <v>32.92653720867871</v>
      </c>
      <c r="BB39" s="10">
        <v>28.929852062962169</v>
      </c>
      <c r="BC39" s="10">
        <v>55.266076686171374</v>
      </c>
      <c r="BD39" s="10">
        <v>11.917934076914076</v>
      </c>
      <c r="BE39" s="10">
        <v>1.2005042093089588</v>
      </c>
      <c r="BF39" s="10">
        <v>15.332404305918608</v>
      </c>
      <c r="BG39" s="10">
        <v>31.41722685681702</v>
      </c>
      <c r="BH39" s="10">
        <v>0.34346597433468501</v>
      </c>
      <c r="BI39" s="10">
        <v>12.618400649385439</v>
      </c>
      <c r="BJ39" s="10">
        <v>52.832594116982143</v>
      </c>
      <c r="BK39" s="10">
        <v>117.18930103388446</v>
      </c>
      <c r="BL39" s="10">
        <v>3.8306907247623214</v>
      </c>
      <c r="BM39" s="10">
        <v>4.4534858461349272</v>
      </c>
      <c r="BN39" s="10">
        <v>8.6385244697798047</v>
      </c>
      <c r="BO39" s="10">
        <v>9.2150941635899137</v>
      </c>
      <c r="BP39" s="10">
        <v>103.5318355386523</v>
      </c>
      <c r="BQ39" s="10">
        <v>4.4765300034897164</v>
      </c>
      <c r="BS39" s="10">
        <v>0.38995829812585026</v>
      </c>
      <c r="BT39" s="10">
        <v>5.5411691944150689</v>
      </c>
      <c r="BU39" s="10">
        <v>0.4452324248509878</v>
      </c>
      <c r="BV39" s="10">
        <v>33.002918556156047</v>
      </c>
      <c r="BW39" s="10">
        <v>1.2134449347780298</v>
      </c>
      <c r="BX39" s="10">
        <v>1.0414622289760231</v>
      </c>
      <c r="BY39" s="10">
        <v>30.867867161601254</v>
      </c>
      <c r="BZ39" s="10">
        <v>1.1720276540251504</v>
      </c>
      <c r="CA39" s="10">
        <v>4.9487419744692893</v>
      </c>
      <c r="CB39" s="10">
        <v>1.1370064997755744</v>
      </c>
      <c r="CC39" s="10">
        <v>3.238066264358558</v>
      </c>
      <c r="CD39" s="10">
        <v>13.43045166804615</v>
      </c>
      <c r="CE39" s="10">
        <v>14.359837263460527</v>
      </c>
      <c r="CF39" s="10">
        <v>14.792342499726711</v>
      </c>
      <c r="CG39" s="10">
        <v>0.53263900291082678</v>
      </c>
      <c r="CH39" s="10">
        <v>13.125777760436009</v>
      </c>
      <c r="CI39" s="10">
        <v>2.4604009249525576</v>
      </c>
      <c r="CJ39" s="10">
        <v>6.3796854247888151</v>
      </c>
      <c r="CK39" s="10">
        <v>14.714922899481982</v>
      </c>
      <c r="CL39" s="10">
        <v>1.2422879915563136</v>
      </c>
      <c r="CM39" s="10">
        <v>3.2205710448338465</v>
      </c>
      <c r="CN39" s="10">
        <v>0.62257596519196401</v>
      </c>
      <c r="CP39" s="10">
        <v>88.887689970413859</v>
      </c>
      <c r="CQ39" s="10">
        <v>1010.8743736739946</v>
      </c>
      <c r="CR39" s="10">
        <v>218.13497598539274</v>
      </c>
      <c r="CS39" s="10">
        <v>12284.242640037544</v>
      </c>
      <c r="CT39" s="10">
        <v>108.63805961638153</v>
      </c>
      <c r="CU39" s="10">
        <v>127.73206995615139</v>
      </c>
      <c r="CV39" s="10">
        <v>533.37720768338272</v>
      </c>
      <c r="CW39" s="10">
        <v>110.23988858431339</v>
      </c>
      <c r="CX39" s="10">
        <v>1258.3911222780569</v>
      </c>
      <c r="CY39" s="10">
        <v>191.88522348675596</v>
      </c>
      <c r="CZ39" s="10">
        <v>214.88883840000003</v>
      </c>
      <c r="DA39" s="10">
        <v>1284.3969352014008</v>
      </c>
      <c r="DB39" s="10">
        <v>190.88437942425674</v>
      </c>
      <c r="DC39" s="10">
        <v>226.10892905886993</v>
      </c>
      <c r="DD39" s="10">
        <v>215.64129615674454</v>
      </c>
      <c r="DE39" s="10">
        <v>1302.7159278508104</v>
      </c>
      <c r="DF39" s="10">
        <v>247.18880000000001</v>
      </c>
      <c r="DG39" s="10">
        <v>344.8593107809042</v>
      </c>
      <c r="DH39" s="10">
        <v>127.15046071653677</v>
      </c>
      <c r="DI39" s="10">
        <v>304.53657596299036</v>
      </c>
      <c r="DJ39" s="10">
        <v>430.59854061900563</v>
      </c>
      <c r="DK39" s="23">
        <v>85.350646484167527</v>
      </c>
    </row>
    <row r="40" spans="1:115">
      <c r="A40" s="2">
        <v>41518</v>
      </c>
      <c r="B40" s="10">
        <v>72.880334410726377</v>
      </c>
      <c r="C40" s="10">
        <v>734.40892374249222</v>
      </c>
      <c r="D40" s="10">
        <v>149.55188343305562</v>
      </c>
      <c r="E40" s="10">
        <v>12111.622524907747</v>
      </c>
      <c r="F40" s="10">
        <v>87.646276062889967</v>
      </c>
      <c r="G40" s="10">
        <v>95.277825354525433</v>
      </c>
      <c r="H40" s="10">
        <v>69.89145968899922</v>
      </c>
      <c r="I40" s="10">
        <v>50.452164233838865</v>
      </c>
      <c r="J40" s="10">
        <v>1049.5790713101619</v>
      </c>
      <c r="K40" s="10">
        <v>117.57649117136471</v>
      </c>
      <c r="L40" s="10">
        <v>156.87348994175341</v>
      </c>
      <c r="M40" s="10">
        <v>1135.209694567739</v>
      </c>
      <c r="N40" s="10">
        <v>153.98375649204291</v>
      </c>
      <c r="O40" s="10">
        <v>96.306754825025521</v>
      </c>
      <c r="P40" s="10">
        <v>163.18466087586879</v>
      </c>
      <c r="Q40" s="10">
        <v>801.20356444663412</v>
      </c>
      <c r="R40" s="10">
        <v>202.05370730767348</v>
      </c>
      <c r="S40" s="10">
        <v>180.75001595148396</v>
      </c>
      <c r="T40" s="10">
        <v>83.144077017544674</v>
      </c>
      <c r="U40" s="10">
        <v>254.31910123880584</v>
      </c>
      <c r="V40" s="10">
        <v>210.70762800806864</v>
      </c>
      <c r="W40" s="10">
        <v>55.262369836194523</v>
      </c>
      <c r="Y40" s="10">
        <v>15.854969165266985</v>
      </c>
      <c r="Z40" s="10">
        <v>260.04756512605837</v>
      </c>
      <c r="AA40" s="10">
        <v>74.445262026673916</v>
      </c>
      <c r="AB40" s="10">
        <v>682.65809839413555</v>
      </c>
      <c r="AC40" s="10">
        <v>24.810975501930439</v>
      </c>
      <c r="AD40" s="10">
        <v>2.6429313677543758</v>
      </c>
      <c r="AE40" s="10">
        <v>421.39077334965185</v>
      </c>
      <c r="AF40" s="10">
        <v>9.8824560591093409</v>
      </c>
      <c r="AG40" s="10">
        <v>133.1764527834537</v>
      </c>
      <c r="AH40" s="10">
        <v>63.358153604940341</v>
      </c>
      <c r="AI40" s="10">
        <v>45.85298780562124</v>
      </c>
      <c r="AJ40" s="10">
        <v>195.12430054575231</v>
      </c>
      <c r="AK40" s="10">
        <v>17.716038509404349</v>
      </c>
      <c r="AL40" s="10">
        <v>112.63467510266068</v>
      </c>
      <c r="AM40" s="10">
        <v>11.878088916251054</v>
      </c>
      <c r="AN40" s="10">
        <v>462.46036382412024</v>
      </c>
      <c r="AO40" s="10">
        <v>47.191420311187514</v>
      </c>
      <c r="AP40" s="10">
        <v>167.20153651344509</v>
      </c>
      <c r="AQ40" s="10">
        <v>24.499116872374483</v>
      </c>
      <c r="AR40" s="10">
        <v>36.518645854872233</v>
      </c>
      <c r="AS40" s="10">
        <v>117.26451925162804</v>
      </c>
      <c r="AT40" s="10">
        <v>28.418991425612713</v>
      </c>
      <c r="AV40" s="10">
        <v>0.62893075814020549</v>
      </c>
      <c r="AW40" s="10">
        <v>15.72783834873826</v>
      </c>
      <c r="AX40" s="10">
        <v>0.57035258578294035</v>
      </c>
      <c r="AY40" s="10">
        <v>27.348209195341891</v>
      </c>
      <c r="AZ40" s="10">
        <v>0.25373770017576958</v>
      </c>
      <c r="BA40" s="10">
        <v>34.419209295749098</v>
      </c>
      <c r="BB40" s="10">
        <v>30.188410171811569</v>
      </c>
      <c r="BC40" s="10">
        <v>49.94957084775411</v>
      </c>
      <c r="BD40" s="10">
        <v>11.320297218754041</v>
      </c>
      <c r="BE40" s="10">
        <v>1.2452108078793152</v>
      </c>
      <c r="BF40" s="10">
        <v>15.216978154066833</v>
      </c>
      <c r="BG40" s="10">
        <v>31.620915016334912</v>
      </c>
      <c r="BH40" s="10">
        <v>0.36510313021555452</v>
      </c>
      <c r="BI40" s="10">
        <v>15.393597586421052</v>
      </c>
      <c r="BJ40" s="10">
        <v>55.632259880856509</v>
      </c>
      <c r="BK40" s="10">
        <v>127.03519074595754</v>
      </c>
      <c r="BL40" s="10">
        <v>3.6332988931377082</v>
      </c>
      <c r="BM40" s="10">
        <v>5.4433642162981464</v>
      </c>
      <c r="BN40" s="10">
        <v>8.5381806669159506</v>
      </c>
      <c r="BO40" s="10">
        <v>8.8282227091841055</v>
      </c>
      <c r="BP40" s="10">
        <v>108.17743898364162</v>
      </c>
      <c r="BQ40" s="10">
        <v>4.563486768980205</v>
      </c>
      <c r="BS40" s="10">
        <v>0.36846642065819757</v>
      </c>
      <c r="BT40" s="10">
        <v>5.5814708721403008</v>
      </c>
      <c r="BU40" s="10">
        <v>0.66563911972596812</v>
      </c>
      <c r="BV40" s="10">
        <v>33.301063403880391</v>
      </c>
      <c r="BW40" s="10">
        <v>1.1855745978508128</v>
      </c>
      <c r="BX40" s="10">
        <v>1.0780039620277719</v>
      </c>
      <c r="BY40" s="10">
        <v>31.847257228020652</v>
      </c>
      <c r="BZ40" s="10">
        <v>0.96028999564077111</v>
      </c>
      <c r="CA40" s="10">
        <v>4.994092828159717</v>
      </c>
      <c r="CB40" s="10">
        <v>1.1298398433537238</v>
      </c>
      <c r="CC40" s="10">
        <v>3.20314229855855</v>
      </c>
      <c r="CD40" s="10">
        <v>14.244122158253937</v>
      </c>
      <c r="CE40" s="10">
        <v>14.520213149994913</v>
      </c>
      <c r="CF40" s="10">
        <v>17.175666542871355</v>
      </c>
      <c r="CG40" s="10">
        <v>0.54974646754308054</v>
      </c>
      <c r="CH40" s="10">
        <v>14.434636779269525</v>
      </c>
      <c r="CI40" s="10">
        <v>2.4677068213346138</v>
      </c>
      <c r="CJ40" s="10">
        <v>6.7331456795745233</v>
      </c>
      <c r="CK40" s="10">
        <v>13.22362902568223</v>
      </c>
      <c r="CL40" s="10">
        <v>1.262767733374373</v>
      </c>
      <c r="CM40" s="10">
        <v>3.3311750533218429</v>
      </c>
      <c r="CN40" s="10">
        <v>0.61428322964547633</v>
      </c>
      <c r="CP40" s="10">
        <v>89.732700754791765</v>
      </c>
      <c r="CQ40" s="10">
        <v>1015.7657980894292</v>
      </c>
      <c r="CR40" s="10">
        <v>225.23313716523845</v>
      </c>
      <c r="CS40" s="10">
        <v>12854.929895901105</v>
      </c>
      <c r="CT40" s="10">
        <v>113.89656386284699</v>
      </c>
      <c r="CU40" s="10">
        <v>133.41796998005668</v>
      </c>
      <c r="CV40" s="10">
        <v>553.31790043848332</v>
      </c>
      <c r="CW40" s="10">
        <v>111.24448113634308</v>
      </c>
      <c r="CX40" s="10">
        <v>1199.0699141405294</v>
      </c>
      <c r="CY40" s="10">
        <v>183.30969542753809</v>
      </c>
      <c r="CZ40" s="10">
        <v>221.14659820000003</v>
      </c>
      <c r="DA40" s="10">
        <v>1376.1990322880802</v>
      </c>
      <c r="DB40" s="10">
        <v>186.58511128165773</v>
      </c>
      <c r="DC40" s="10">
        <v>241.51069405697862</v>
      </c>
      <c r="DD40" s="10">
        <v>231.24475614051943</v>
      </c>
      <c r="DE40" s="10">
        <v>1405.1337557959814</v>
      </c>
      <c r="DF40" s="10">
        <v>255.34613333333331</v>
      </c>
      <c r="DG40" s="10">
        <v>360.12806236080172</v>
      </c>
      <c r="DH40" s="10">
        <v>129.40500358251734</v>
      </c>
      <c r="DI40" s="10">
        <v>300.92873753623655</v>
      </c>
      <c r="DJ40" s="10">
        <v>439.48076129666015</v>
      </c>
      <c r="DK40" s="23">
        <v>88.859131260432918</v>
      </c>
    </row>
    <row r="41" spans="1:115">
      <c r="A41" s="2">
        <v>41609</v>
      </c>
      <c r="B41" s="10">
        <v>74.845275316434197</v>
      </c>
      <c r="C41" s="10">
        <v>747.54396491545776</v>
      </c>
      <c r="D41" s="10">
        <v>153.05645600303956</v>
      </c>
      <c r="E41" s="10">
        <v>12565.207820106556</v>
      </c>
      <c r="F41" s="10">
        <v>90.252017312368736</v>
      </c>
      <c r="G41" s="10">
        <v>88.266839619911039</v>
      </c>
      <c r="H41" s="10">
        <v>57.652161424332697</v>
      </c>
      <c r="I41" s="10">
        <v>51.681916332685752</v>
      </c>
      <c r="J41" s="10">
        <v>1076.3987843422865</v>
      </c>
      <c r="K41" s="10">
        <v>121.60113112061931</v>
      </c>
      <c r="L41" s="10">
        <v>161.76472157886138</v>
      </c>
      <c r="M41" s="10">
        <v>1150.5874195612639</v>
      </c>
      <c r="N41" s="10">
        <v>160.49598928526032</v>
      </c>
      <c r="O41" s="10">
        <v>106.98294746348677</v>
      </c>
      <c r="P41" s="10">
        <v>170.05409949751157</v>
      </c>
      <c r="Q41" s="10">
        <v>847.14538483990782</v>
      </c>
      <c r="R41" s="10">
        <v>211.21439672500429</v>
      </c>
      <c r="S41" s="10">
        <v>191.83249168096867</v>
      </c>
      <c r="T41" s="10">
        <v>81.56323923255222</v>
      </c>
      <c r="U41" s="10">
        <v>248.75165127092095</v>
      </c>
      <c r="V41" s="10">
        <v>209.85499721773144</v>
      </c>
      <c r="W41" s="10">
        <v>59.847884856070088</v>
      </c>
      <c r="Y41" s="10">
        <v>15.113456567192801</v>
      </c>
      <c r="Z41" s="10">
        <v>255.4045138341223</v>
      </c>
      <c r="AA41" s="10">
        <v>73.458437856979302</v>
      </c>
      <c r="AB41" s="10">
        <v>719.32335341846328</v>
      </c>
      <c r="AC41" s="10">
        <v>25.28565844332374</v>
      </c>
      <c r="AD41" s="10">
        <v>2.649283012796563</v>
      </c>
      <c r="AE41" s="10">
        <v>442.36894766182786</v>
      </c>
      <c r="AF41" s="10">
        <v>6.5534656504844291</v>
      </c>
      <c r="AG41" s="10">
        <v>125.84375638989999</v>
      </c>
      <c r="AH41" s="10">
        <v>64.60294909147018</v>
      </c>
      <c r="AI41" s="10">
        <v>42.110251430138163</v>
      </c>
      <c r="AJ41" s="10">
        <v>182.85626969930684</v>
      </c>
      <c r="AK41" s="10">
        <v>18.221037347282159</v>
      </c>
      <c r="AL41" s="10">
        <v>111.78531344530342</v>
      </c>
      <c r="AM41" s="10">
        <v>8.5255347883097823</v>
      </c>
      <c r="AN41" s="10">
        <v>417.41053102239914</v>
      </c>
      <c r="AO41" s="10">
        <v>40.608190868505687</v>
      </c>
      <c r="AP41" s="10">
        <v>168.51228045363712</v>
      </c>
      <c r="AQ41" s="10">
        <v>18.07195385675162</v>
      </c>
      <c r="AR41" s="10">
        <v>34.112542659174949</v>
      </c>
      <c r="AS41" s="10">
        <v>106.23999180178402</v>
      </c>
      <c r="AT41" s="10">
        <v>29.266612335419271</v>
      </c>
      <c r="AV41" s="10">
        <v>0.71479427466636425</v>
      </c>
      <c r="AW41" s="10">
        <v>15.448238952657018</v>
      </c>
      <c r="AX41" s="10">
        <v>0.48006066577837198</v>
      </c>
      <c r="AY41" s="10">
        <v>25.971069650288918</v>
      </c>
      <c r="AZ41" s="10">
        <v>0.24906546040566918</v>
      </c>
      <c r="BA41" s="10">
        <v>37.017608473981859</v>
      </c>
      <c r="BB41" s="10">
        <v>25.336097471665195</v>
      </c>
      <c r="BC41" s="10">
        <v>51.713282277628061</v>
      </c>
      <c r="BD41" s="10">
        <v>18.263264335218835</v>
      </c>
      <c r="BE41" s="10">
        <v>1.2831173977150854</v>
      </c>
      <c r="BF41" s="10">
        <v>20.419027271998349</v>
      </c>
      <c r="BG41" s="10">
        <v>39.273757238586903</v>
      </c>
      <c r="BH41" s="10">
        <v>0.66855896749966914</v>
      </c>
      <c r="BI41" s="10">
        <v>19.356176330290992</v>
      </c>
      <c r="BJ41" s="10">
        <v>60.040077630396453</v>
      </c>
      <c r="BK41" s="10">
        <v>178.71641774115415</v>
      </c>
      <c r="BL41" s="10">
        <v>5.3614136056549455</v>
      </c>
      <c r="BM41" s="10">
        <v>6.0993990470453889</v>
      </c>
      <c r="BN41" s="10">
        <v>9.7917305491518665</v>
      </c>
      <c r="BO41" s="10">
        <v>10.021356242306011</v>
      </c>
      <c r="BP41" s="10">
        <v>122.88480180642745</v>
      </c>
      <c r="BQ41" s="10">
        <v>4.6275440525657068</v>
      </c>
      <c r="BS41" s="10">
        <v>0.32226542035352557</v>
      </c>
      <c r="BT41" s="10">
        <v>5.6996832711654442</v>
      </c>
      <c r="BU41" s="10">
        <v>1.0450523475798787</v>
      </c>
      <c r="BV41" s="10">
        <v>36.877408778960181</v>
      </c>
      <c r="BW41" s="10">
        <v>1.5699264712432546</v>
      </c>
      <c r="BX41" s="10">
        <v>1.0281166866150784</v>
      </c>
      <c r="BY41" s="10">
        <v>29.347719931727969</v>
      </c>
      <c r="BZ41" s="10">
        <v>2.1392478271138486</v>
      </c>
      <c r="CA41" s="10">
        <v>4.613683760809252</v>
      </c>
      <c r="CB41" s="10">
        <v>1.5443307354247253</v>
      </c>
      <c r="CC41" s="10">
        <v>1.5645876190021077</v>
      </c>
      <c r="CD41" s="10">
        <v>18.224187004727106</v>
      </c>
      <c r="CE41" s="10">
        <v>14.05582838746359</v>
      </c>
      <c r="CF41" s="10">
        <v>17.510403888131805</v>
      </c>
      <c r="CG41" s="10">
        <v>0.56720707448600649</v>
      </c>
      <c r="CH41" s="10">
        <v>8.1102817341499076</v>
      </c>
      <c r="CI41" s="10">
        <v>2.2186654675016939</v>
      </c>
      <c r="CJ41" s="10">
        <v>5.639919547820134</v>
      </c>
      <c r="CK41" s="10">
        <v>18.129813848795635</v>
      </c>
      <c r="CL41" s="10">
        <v>1.4395854404463098</v>
      </c>
      <c r="CM41" s="10">
        <v>3.8980361565493524</v>
      </c>
      <c r="CN41" s="10">
        <v>0.56421087484354615</v>
      </c>
      <c r="CP41" s="10">
        <v>90.995791578646887</v>
      </c>
      <c r="CQ41" s="10">
        <v>1024.0964009734025</v>
      </c>
      <c r="CR41" s="10">
        <v>228.04000687337711</v>
      </c>
      <c r="CS41" s="10">
        <v>13347.379651954268</v>
      </c>
      <c r="CT41" s="10">
        <v>117.3566676873414</v>
      </c>
      <c r="CU41" s="10">
        <v>128.96184779330454</v>
      </c>
      <c r="CV41" s="10">
        <v>554.70492648955371</v>
      </c>
      <c r="CW41" s="10">
        <v>112.08791208791209</v>
      </c>
      <c r="CX41" s="10">
        <v>1225.1194888282146</v>
      </c>
      <c r="CY41" s="10">
        <v>189.0315283452293</v>
      </c>
      <c r="CZ41" s="10">
        <v>225.8585879</v>
      </c>
      <c r="DA41" s="10">
        <v>1390.9416335038848</v>
      </c>
      <c r="DB41" s="10">
        <v>193.44141398750574</v>
      </c>
      <c r="DC41" s="10">
        <v>255.63484112721298</v>
      </c>
      <c r="DD41" s="10">
        <v>239.18691899070382</v>
      </c>
      <c r="DE41" s="10">
        <v>1451.382615337611</v>
      </c>
      <c r="DF41" s="10">
        <v>259.40266666666662</v>
      </c>
      <c r="DG41" s="10">
        <v>372.08409072947131</v>
      </c>
      <c r="DH41" s="10">
        <v>127.55673748725134</v>
      </c>
      <c r="DI41" s="10">
        <v>294.32513561284821</v>
      </c>
      <c r="DJ41" s="10">
        <v>442.87782698249225</v>
      </c>
      <c r="DK41" s="23">
        <v>94.306252118898612</v>
      </c>
    </row>
    <row r="42" spans="1:115">
      <c r="A42" s="2">
        <v>41699</v>
      </c>
      <c r="B42" s="10">
        <v>60.900840393153842</v>
      </c>
      <c r="C42" s="10">
        <v>769.40725445446571</v>
      </c>
      <c r="D42" s="10">
        <v>151.45166776285393</v>
      </c>
      <c r="E42" s="10">
        <v>13046.643123320127</v>
      </c>
      <c r="F42" s="10">
        <v>92.431380681722288</v>
      </c>
      <c r="G42" s="10">
        <v>87.743196918468854</v>
      </c>
      <c r="H42" s="10">
        <v>64.916300211180101</v>
      </c>
      <c r="I42" s="10">
        <v>49.310072371201841</v>
      </c>
      <c r="J42" s="10">
        <v>1101.195235225447</v>
      </c>
      <c r="K42" s="10">
        <v>130.65230956917628</v>
      </c>
      <c r="L42" s="10">
        <v>160.18066207455976</v>
      </c>
      <c r="M42" s="10">
        <v>1157.9472732582851</v>
      </c>
      <c r="N42" s="10">
        <v>163.11507944898042</v>
      </c>
      <c r="O42" s="10">
        <v>103.68645828512943</v>
      </c>
      <c r="P42" s="10">
        <v>171.57622296248906</v>
      </c>
      <c r="Q42" s="10">
        <v>813.14724069431827</v>
      </c>
      <c r="R42" s="10">
        <v>226.25401024738088</v>
      </c>
      <c r="S42" s="10">
        <v>191.7724912800665</v>
      </c>
      <c r="T42" s="10">
        <v>81.059735189829823</v>
      </c>
      <c r="U42" s="10">
        <v>252.98446661216138</v>
      </c>
      <c r="V42" s="10">
        <v>220.8600710931762</v>
      </c>
      <c r="W42" s="10">
        <v>42.820884703196356</v>
      </c>
      <c r="Y42" s="10">
        <v>15.790921811130351</v>
      </c>
      <c r="Z42" s="10">
        <v>271.92004201176547</v>
      </c>
      <c r="AA42" s="10">
        <v>73.71617358445063</v>
      </c>
      <c r="AB42" s="10">
        <v>776.18581238988759</v>
      </c>
      <c r="AC42" s="10">
        <v>26.072069421422103</v>
      </c>
      <c r="AD42" s="10">
        <v>3.5916940067645609</v>
      </c>
      <c r="AE42" s="10">
        <v>479.53430537911294</v>
      </c>
      <c r="AF42" s="10">
        <v>7.2963492949913658</v>
      </c>
      <c r="AG42" s="10">
        <v>184.34182484121527</v>
      </c>
      <c r="AH42" s="10">
        <v>65.439133988713024</v>
      </c>
      <c r="AI42" s="10">
        <v>45.681676049101021</v>
      </c>
      <c r="AJ42" s="10">
        <v>200.02072734098277</v>
      </c>
      <c r="AK42" s="10">
        <v>17.838759932899844</v>
      </c>
      <c r="AL42" s="10">
        <v>116.4044424308574</v>
      </c>
      <c r="AM42" s="10">
        <v>10.758564595504522</v>
      </c>
      <c r="AN42" s="10">
        <v>452.2606727028604</v>
      </c>
      <c r="AO42" s="10">
        <v>47.87609731819034</v>
      </c>
      <c r="AP42" s="10">
        <v>178.19898782943764</v>
      </c>
      <c r="AQ42" s="10">
        <v>23.549384511642497</v>
      </c>
      <c r="AR42" s="10">
        <v>34.46700178582492</v>
      </c>
      <c r="AS42" s="10">
        <v>114.53171668243154</v>
      </c>
      <c r="AT42" s="10">
        <v>29.353697068493162</v>
      </c>
      <c r="AV42" s="10">
        <v>0.78799566614352545</v>
      </c>
      <c r="AW42" s="10">
        <v>19.932408903227945</v>
      </c>
      <c r="AX42" s="10">
        <v>0.39709699326518488</v>
      </c>
      <c r="AY42" s="10">
        <v>25.064772040634757</v>
      </c>
      <c r="AZ42" s="10">
        <v>0.7917668597979336</v>
      </c>
      <c r="BA42" s="10">
        <v>35.952026916163867</v>
      </c>
      <c r="BB42" s="10">
        <v>20.628482813115053</v>
      </c>
      <c r="BC42" s="10">
        <v>52.196492064637496</v>
      </c>
      <c r="BD42" s="10">
        <v>16.799685734018848</v>
      </c>
      <c r="BE42" s="10">
        <v>1.1769728462946825</v>
      </c>
      <c r="BF42" s="10">
        <v>15.056052673243105</v>
      </c>
      <c r="BG42" s="10">
        <v>31.195781094194537</v>
      </c>
      <c r="BH42" s="10">
        <v>0.56739374489417704</v>
      </c>
      <c r="BI42" s="10">
        <v>17.928239040238989</v>
      </c>
      <c r="BJ42" s="10">
        <v>58.772266145080884</v>
      </c>
      <c r="BK42" s="10">
        <v>114.73821767656996</v>
      </c>
      <c r="BL42" s="10">
        <v>5.7155767397077399</v>
      </c>
      <c r="BM42" s="10">
        <v>5.302841572547953</v>
      </c>
      <c r="BN42" s="10">
        <v>10.16558507490809</v>
      </c>
      <c r="BO42" s="10">
        <v>10.180568365027613</v>
      </c>
      <c r="BP42" s="10">
        <v>111.54655259236992</v>
      </c>
      <c r="BQ42" s="10">
        <v>4.6333948949771688</v>
      </c>
      <c r="BS42" s="10">
        <v>0.4306792732053133</v>
      </c>
      <c r="BT42" s="10">
        <v>6.5022604236199371</v>
      </c>
      <c r="BU42" s="10">
        <v>1.0207263825153581</v>
      </c>
      <c r="BV42" s="10">
        <v>33.778891849483493</v>
      </c>
      <c r="BW42" s="10">
        <v>1.4392741123024364</v>
      </c>
      <c r="BX42" s="10">
        <v>1.0150770332321741</v>
      </c>
      <c r="BY42" s="10">
        <v>34.633816069970806</v>
      </c>
      <c r="BZ42" s="10">
        <v>1.4567603671189815</v>
      </c>
      <c r="CA42" s="10">
        <v>7.4055836502339538</v>
      </c>
      <c r="CB42" s="10">
        <v>1.3497007476925154</v>
      </c>
      <c r="CC42" s="10">
        <v>3.6124536030961174</v>
      </c>
      <c r="CD42" s="10">
        <v>16.904876144425963</v>
      </c>
      <c r="CE42" s="10">
        <v>14.387899502872175</v>
      </c>
      <c r="CF42" s="10">
        <v>17.778073570279634</v>
      </c>
      <c r="CG42" s="10">
        <v>0.50117197580762962</v>
      </c>
      <c r="CH42" s="10">
        <v>20.837393723113777</v>
      </c>
      <c r="CI42" s="10">
        <v>2.3127156947210166</v>
      </c>
      <c r="CJ42" s="10">
        <v>6.4384916939891585</v>
      </c>
      <c r="CK42" s="10">
        <v>15.510288417811957</v>
      </c>
      <c r="CL42" s="10">
        <v>1.3736963689405979</v>
      </c>
      <c r="CM42" s="10">
        <v>3.2669105673266614</v>
      </c>
      <c r="CN42" s="10">
        <v>0.5194659452054573</v>
      </c>
      <c r="CP42" s="10">
        <v>77.910437143633033</v>
      </c>
      <c r="CQ42" s="10">
        <v>1067.7619657930791</v>
      </c>
      <c r="CR42" s="10">
        <v>226.5856647230851</v>
      </c>
      <c r="CS42" s="10">
        <v>13881.672599600133</v>
      </c>
      <c r="CT42" s="10">
        <v>120.73449107524476</v>
      </c>
      <c r="CU42" s="10">
        <v>128.30199487462946</v>
      </c>
      <c r="CV42" s="10">
        <v>599.7129044733789</v>
      </c>
      <c r="CW42" s="10">
        <v>110.25967409794968</v>
      </c>
      <c r="CX42" s="10">
        <v>1309.7423294509151</v>
      </c>
      <c r="CY42" s="10">
        <v>198.6181171518765</v>
      </c>
      <c r="CZ42" s="10">
        <v>224.53084440000001</v>
      </c>
      <c r="DA42" s="10">
        <v>1406.0686578378884</v>
      </c>
      <c r="DB42" s="10">
        <v>195.90913262964662</v>
      </c>
      <c r="DC42" s="10">
        <v>255.79721332650547</v>
      </c>
      <c r="DD42" s="10">
        <v>241.60822567888209</v>
      </c>
      <c r="DE42" s="10">
        <v>1400.9835247968624</v>
      </c>
      <c r="DF42" s="10">
        <v>282.15839999999997</v>
      </c>
      <c r="DG42" s="10">
        <v>381.71281237604126</v>
      </c>
      <c r="DH42" s="10">
        <v>130.28499319419237</v>
      </c>
      <c r="DI42" s="10">
        <v>299.00573313195451</v>
      </c>
      <c r="DJ42" s="10">
        <v>450.20525093530432</v>
      </c>
      <c r="DK42" s="23">
        <v>77.327442611872144</v>
      </c>
    </row>
    <row r="43" spans="1:115">
      <c r="A43" s="2">
        <v>41791</v>
      </c>
      <c r="B43" s="10">
        <v>55.301230075184137</v>
      </c>
      <c r="C43" s="10">
        <v>807.87767764074499</v>
      </c>
      <c r="D43" s="10">
        <v>156.90147363242124</v>
      </c>
      <c r="E43" s="10">
        <v>13565.251008526913</v>
      </c>
      <c r="F43" s="10">
        <v>102.54088769857691</v>
      </c>
      <c r="G43" s="10">
        <v>88.320094269943652</v>
      </c>
      <c r="H43" s="10">
        <v>77.399205589437102</v>
      </c>
      <c r="I43" s="10">
        <v>49.850761458215928</v>
      </c>
      <c r="J43" s="10">
        <v>1142.2183775981871</v>
      </c>
      <c r="K43" s="10">
        <v>131.11593563092114</v>
      </c>
      <c r="L43" s="10">
        <v>164.46738564351676</v>
      </c>
      <c r="M43" s="10">
        <v>1245.2846742975228</v>
      </c>
      <c r="N43" s="10">
        <v>171.05706335345062</v>
      </c>
      <c r="O43" s="10">
        <v>107.58646623934945</v>
      </c>
      <c r="P43" s="10">
        <v>177.21219475611494</v>
      </c>
      <c r="Q43" s="10">
        <v>897.76438089002215</v>
      </c>
      <c r="R43" s="10">
        <v>235.30633462293116</v>
      </c>
      <c r="S43" s="10">
        <v>200.43423781703055</v>
      </c>
      <c r="T43" s="10">
        <v>83.432049382617791</v>
      </c>
      <c r="U43" s="10">
        <v>255.82614023053463</v>
      </c>
      <c r="V43" s="10">
        <v>242.56049835173582</v>
      </c>
      <c r="W43" s="10">
        <v>38.087300338409484</v>
      </c>
      <c r="Y43" s="10">
        <v>17.25072821681869</v>
      </c>
      <c r="Z43" s="10">
        <v>277.98199303561233</v>
      </c>
      <c r="AA43" s="10">
        <v>73.214726735166764</v>
      </c>
      <c r="AB43" s="10">
        <v>818.94955309305919</v>
      </c>
      <c r="AC43" s="10">
        <v>29.725482964603071</v>
      </c>
      <c r="AD43" s="10">
        <v>3.7165636834854876</v>
      </c>
      <c r="AE43" s="10">
        <v>498.11244364693454</v>
      </c>
      <c r="AF43" s="10">
        <v>5.8854410459428088</v>
      </c>
      <c r="AG43" s="10">
        <v>183.60066257564017</v>
      </c>
      <c r="AH43" s="10">
        <v>69.89237346637168</v>
      </c>
      <c r="AI43" s="10">
        <v>44.187055218404168</v>
      </c>
      <c r="AJ43" s="10">
        <v>199.81744196008574</v>
      </c>
      <c r="AK43" s="10">
        <v>18.268029672599713</v>
      </c>
      <c r="AL43" s="10">
        <v>121.60437435822682</v>
      </c>
      <c r="AM43" s="10">
        <v>11.780934783004643</v>
      </c>
      <c r="AN43" s="10">
        <v>476.13863204029599</v>
      </c>
      <c r="AO43" s="10">
        <v>52.667800566898229</v>
      </c>
      <c r="AP43" s="10">
        <v>188.92984636232777</v>
      </c>
      <c r="AQ43" s="10">
        <v>24.725441429580837</v>
      </c>
      <c r="AR43" s="10">
        <v>35.484043949794383</v>
      </c>
      <c r="AS43" s="10">
        <v>121.78112728403465</v>
      </c>
      <c r="AT43" s="10">
        <v>27.824398751269033</v>
      </c>
      <c r="AV43" s="10">
        <v>0.79603236443362546</v>
      </c>
      <c r="AW43" s="10">
        <v>21.085517085207922</v>
      </c>
      <c r="AX43" s="10">
        <v>0.85331435253392873</v>
      </c>
      <c r="AY43" s="10">
        <v>26.535446879928326</v>
      </c>
      <c r="AZ43" s="10">
        <v>0.30934767667456614</v>
      </c>
      <c r="BA43" s="10">
        <v>35.682542334591425</v>
      </c>
      <c r="BB43" s="10">
        <v>23.144429908576299</v>
      </c>
      <c r="BC43" s="10">
        <v>54.0962876864061</v>
      </c>
      <c r="BD43" s="10">
        <v>17.93650686157083</v>
      </c>
      <c r="BE43" s="10">
        <v>1.4723725095907565</v>
      </c>
      <c r="BF43" s="10">
        <v>16.482148326876551</v>
      </c>
      <c r="BG43" s="10">
        <v>35.830834111761149</v>
      </c>
      <c r="BH43" s="10">
        <v>0.54619229497641186</v>
      </c>
      <c r="BI43" s="10">
        <v>20.07454710729386</v>
      </c>
      <c r="BJ43" s="10">
        <v>58.979522854422179</v>
      </c>
      <c r="BK43" s="10">
        <v>146.82307693708378</v>
      </c>
      <c r="BL43" s="10">
        <v>6.1835929550656408</v>
      </c>
      <c r="BM43" s="10">
        <v>5.385201661361541</v>
      </c>
      <c r="BN43" s="10">
        <v>9.0856118824123566</v>
      </c>
      <c r="BO43" s="10">
        <v>10.658921868170774</v>
      </c>
      <c r="BP43" s="10">
        <v>115.76152207069308</v>
      </c>
      <c r="BQ43" s="10">
        <v>4.3871036192893396</v>
      </c>
      <c r="BS43" s="10">
        <v>0.45103726192679916</v>
      </c>
      <c r="BT43" s="10">
        <v>7.1561654306974027</v>
      </c>
      <c r="BU43" s="10">
        <v>1.2110319562311243</v>
      </c>
      <c r="BV43" s="10">
        <v>37.158121002113305</v>
      </c>
      <c r="BW43" s="10">
        <v>1.3039147647228331</v>
      </c>
      <c r="BX43" s="10">
        <v>1.0410982194420981</v>
      </c>
      <c r="BY43" s="10">
        <v>37.09234041381869</v>
      </c>
      <c r="BZ43" s="10">
        <v>1.1538744464271673</v>
      </c>
      <c r="CA43" s="10">
        <v>6.5300436324001687</v>
      </c>
      <c r="CB43" s="10">
        <v>1.4185067129426006</v>
      </c>
      <c r="CC43" s="10">
        <v>3.8049107112024849</v>
      </c>
      <c r="CD43" s="10">
        <v>15.992825475659075</v>
      </c>
      <c r="CE43" s="10">
        <v>14.600292314855514</v>
      </c>
      <c r="CF43" s="10">
        <v>18.192467009953766</v>
      </c>
      <c r="CG43" s="10">
        <v>0.49254630694721158</v>
      </c>
      <c r="CH43" s="10">
        <v>23.004478077884869</v>
      </c>
      <c r="CI43" s="10">
        <v>0.59373852177168462</v>
      </c>
      <c r="CJ43" s="10">
        <v>6.6662465852208834</v>
      </c>
      <c r="CK43" s="10">
        <v>15.20688551571679</v>
      </c>
      <c r="CL43" s="10">
        <v>1.2451290462467934</v>
      </c>
      <c r="CM43" s="10">
        <v>3.8368551166671807</v>
      </c>
      <c r="CN43" s="10">
        <v>0.52385381556683619</v>
      </c>
      <c r="CP43" s="10">
        <v>73.799027918363251</v>
      </c>
      <c r="CQ43" s="10">
        <v>1114.1013531922626</v>
      </c>
      <c r="CR43" s="10">
        <v>232.18054667635306</v>
      </c>
      <c r="CS43" s="10">
        <v>14447.894129502014</v>
      </c>
      <c r="CT43" s="10">
        <v>133.87963310457738</v>
      </c>
      <c r="CU43" s="10">
        <v>128.76029850746266</v>
      </c>
      <c r="CV43" s="10">
        <v>635.74841955876661</v>
      </c>
      <c r="CW43" s="10">
        <v>110.98636463699201</v>
      </c>
      <c r="CX43" s="10">
        <v>1350.2855906677983</v>
      </c>
      <c r="CY43" s="10">
        <v>203.89918831982618</v>
      </c>
      <c r="CZ43" s="10">
        <v>228.94149989999997</v>
      </c>
      <c r="DA43" s="10">
        <v>1496.9257758450287</v>
      </c>
      <c r="DB43" s="10">
        <v>204.47157763588226</v>
      </c>
      <c r="DC43" s="10">
        <v>267.4578547148239</v>
      </c>
      <c r="DD43" s="10">
        <v>248.46519870048897</v>
      </c>
      <c r="DE43" s="10">
        <v>1543.7305679452868</v>
      </c>
      <c r="DF43" s="10">
        <v>294.75146666666672</v>
      </c>
      <c r="DG43" s="10">
        <v>401.41553242594074</v>
      </c>
      <c r="DH43" s="10">
        <v>132.44998821032777</v>
      </c>
      <c r="DI43" s="10">
        <v>303.21423509474658</v>
      </c>
      <c r="DJ43" s="10">
        <v>483.94000282313073</v>
      </c>
      <c r="DK43" s="23">
        <v>70.822656524534693</v>
      </c>
    </row>
    <row r="44" spans="1:115">
      <c r="A44" s="2">
        <v>41883</v>
      </c>
      <c r="B44" s="10">
        <v>57.00520113393943</v>
      </c>
      <c r="C44" s="10">
        <v>747.66536155612494</v>
      </c>
      <c r="D44" s="10">
        <v>150.05089159517243</v>
      </c>
      <c r="E44" s="10">
        <v>13866.761884922958</v>
      </c>
      <c r="F44" s="10">
        <v>96.094130103803522</v>
      </c>
      <c r="G44" s="10">
        <v>83.671843282819864</v>
      </c>
      <c r="H44" s="10">
        <v>69.999502441942965</v>
      </c>
      <c r="I44" s="10">
        <v>47.311302168895018</v>
      </c>
      <c r="J44" s="10">
        <v>1149.5585797714091</v>
      </c>
      <c r="K44" s="10">
        <v>135.89009255881081</v>
      </c>
      <c r="L44" s="10">
        <v>155.52277397082105</v>
      </c>
      <c r="M44" s="10">
        <v>1206.7527737434764</v>
      </c>
      <c r="N44" s="10">
        <v>172.39275313151512</v>
      </c>
      <c r="O44" s="10">
        <v>103.88944463443286</v>
      </c>
      <c r="P44" s="10">
        <v>164.86377600387482</v>
      </c>
      <c r="Q44" s="10">
        <v>811.37641272904136</v>
      </c>
      <c r="R44" s="10">
        <v>245.93342472790235</v>
      </c>
      <c r="S44" s="10">
        <v>208.95794029489792</v>
      </c>
      <c r="T44" s="10">
        <v>81.859199514199787</v>
      </c>
      <c r="U44" s="10">
        <v>256.52956594119178</v>
      </c>
      <c r="V44" s="10">
        <v>234.19830255672747</v>
      </c>
      <c r="W44" s="10">
        <v>34.771464285714295</v>
      </c>
      <c r="Y44" s="10">
        <v>16.397816357010321</v>
      </c>
      <c r="Z44" s="10">
        <v>280.97842067676589</v>
      </c>
      <c r="AA44" s="10">
        <v>74.528162159331771</v>
      </c>
      <c r="AB44" s="10">
        <v>841.22106266977312</v>
      </c>
      <c r="AC44" s="10">
        <v>31.326904028215818</v>
      </c>
      <c r="AD44" s="10">
        <v>1.9984537898305013</v>
      </c>
      <c r="AE44" s="10">
        <v>519.73501833872024</v>
      </c>
      <c r="AF44" s="10">
        <v>7.1255350986044839</v>
      </c>
      <c r="AG44" s="10">
        <v>197.24556409838598</v>
      </c>
      <c r="AH44" s="10">
        <v>71.466105163883199</v>
      </c>
      <c r="AI44" s="10">
        <v>42.57036686774849</v>
      </c>
      <c r="AJ44" s="10">
        <v>201.88415786568541</v>
      </c>
      <c r="AK44" s="10">
        <v>16.52521411070067</v>
      </c>
      <c r="AL44" s="10">
        <v>124.29076795232278</v>
      </c>
      <c r="AM44" s="10">
        <v>13.009835397910189</v>
      </c>
      <c r="AN44" s="10">
        <v>463.61248949111621</v>
      </c>
      <c r="AO44" s="10">
        <v>53.315546182423702</v>
      </c>
      <c r="AP44" s="10">
        <v>189.58142701386024</v>
      </c>
      <c r="AQ44" s="10">
        <v>23.998113944158423</v>
      </c>
      <c r="AR44" s="10">
        <v>35.521148057633155</v>
      </c>
      <c r="AS44" s="10">
        <v>128.24287836858559</v>
      </c>
      <c r="AT44" s="10">
        <v>26.519090366795368</v>
      </c>
      <c r="AV44" s="10">
        <v>0.79685974719250463</v>
      </c>
      <c r="AW44" s="10">
        <v>18.627097091003751</v>
      </c>
      <c r="AX44" s="10">
        <v>1.4055347855745033</v>
      </c>
      <c r="AY44" s="10">
        <v>21.626899396426225</v>
      </c>
      <c r="AZ44" s="10">
        <v>0.48201157059068062</v>
      </c>
      <c r="BA44" s="10">
        <v>32.724430075801621</v>
      </c>
      <c r="BB44" s="10">
        <v>28.180464012635152</v>
      </c>
      <c r="BC44" s="10">
        <v>48.578916645351192</v>
      </c>
      <c r="BD44" s="10">
        <v>19.447460988517747</v>
      </c>
      <c r="BE44" s="10">
        <v>1.4821183537294016</v>
      </c>
      <c r="BF44" s="10">
        <v>16.18030646464441</v>
      </c>
      <c r="BG44" s="10">
        <v>41.566064786571516</v>
      </c>
      <c r="BH44" s="10">
        <v>0.49272366360000958</v>
      </c>
      <c r="BI44" s="10">
        <v>18.932890455320692</v>
      </c>
      <c r="BJ44" s="10">
        <v>55.403164455171357</v>
      </c>
      <c r="BK44" s="10">
        <v>109.25062969208737</v>
      </c>
      <c r="BL44" s="10">
        <v>6.162137050572305</v>
      </c>
      <c r="BM44" s="10">
        <v>6.182238041313898</v>
      </c>
      <c r="BN44" s="10">
        <v>8.4019707275595561</v>
      </c>
      <c r="BO44" s="10">
        <v>9.910034899556619</v>
      </c>
      <c r="BP44" s="10">
        <v>113.10643205852121</v>
      </c>
      <c r="BQ44" s="10">
        <v>3.9779531930501935</v>
      </c>
      <c r="BS44" s="10">
        <v>0.40155494634812261</v>
      </c>
      <c r="BT44" s="10">
        <v>7.4681748239002523</v>
      </c>
      <c r="BU44" s="10">
        <v>1.1108357859526443</v>
      </c>
      <c r="BV44" s="10">
        <v>37.366504087639314</v>
      </c>
      <c r="BW44" s="10">
        <v>1.4676786821509695</v>
      </c>
      <c r="BX44" s="10">
        <v>1.3504794593364053</v>
      </c>
      <c r="BY44" s="10">
        <v>37.463685994955114</v>
      </c>
      <c r="BZ44" s="10">
        <v>0.98571061617472111</v>
      </c>
      <c r="CA44" s="10">
        <v>6.17643097769826</v>
      </c>
      <c r="CB44" s="10">
        <v>1.2764996785716991</v>
      </c>
      <c r="CC44" s="10">
        <v>3.3942160967860602</v>
      </c>
      <c r="CD44" s="10">
        <v>12.368648790013467</v>
      </c>
      <c r="CE44" s="10">
        <v>13.620334617644357</v>
      </c>
      <c r="CF44" s="10">
        <v>19.230167782430708</v>
      </c>
      <c r="CG44" s="10">
        <v>0.46780304092982306</v>
      </c>
      <c r="CH44" s="10">
        <v>21.425966945333144</v>
      </c>
      <c r="CI44" s="10">
        <v>0.64782537243494431</v>
      </c>
      <c r="CJ44" s="10">
        <v>7.7375398416312713</v>
      </c>
      <c r="CK44" s="10">
        <v>13.862236454240316</v>
      </c>
      <c r="CL44" s="10">
        <v>1.4789693853734907</v>
      </c>
      <c r="CM44" s="10">
        <v>3.7585248096290655</v>
      </c>
      <c r="CN44" s="10">
        <v>0.42347735907335649</v>
      </c>
      <c r="CP44" s="10">
        <v>74.601432184490378</v>
      </c>
      <c r="CQ44" s="10">
        <v>1054.7390541477948</v>
      </c>
      <c r="CR44" s="10">
        <v>227.09542432603135</v>
      </c>
      <c r="CS44" s="10">
        <v>14766.976351076797</v>
      </c>
      <c r="CT44" s="10">
        <v>129.37072438476099</v>
      </c>
      <c r="CU44" s="10">
        <v>119.74520660778839</v>
      </c>
      <c r="CV44" s="10">
        <v>655.37867078825343</v>
      </c>
      <c r="CW44" s="10">
        <v>104.00146452902541</v>
      </c>
      <c r="CX44" s="10">
        <v>1372.4280358360111</v>
      </c>
      <c r="CY44" s="10">
        <v>210.11481575499511</v>
      </c>
      <c r="CZ44" s="10">
        <v>217.66766340000001</v>
      </c>
      <c r="DA44" s="10">
        <v>1462.5716451857468</v>
      </c>
      <c r="DB44" s="10">
        <v>203.03102552346016</v>
      </c>
      <c r="DC44" s="10">
        <v>266.34327082450704</v>
      </c>
      <c r="DD44" s="10">
        <v>233.74457889788619</v>
      </c>
      <c r="DE44" s="10">
        <v>1405.6654988575781</v>
      </c>
      <c r="DF44" s="10">
        <v>306.0589333333333</v>
      </c>
      <c r="DG44" s="10">
        <v>412.45914519170333</v>
      </c>
      <c r="DH44" s="10">
        <v>128.12152064015808</v>
      </c>
      <c r="DI44" s="10">
        <v>303.43971828375504</v>
      </c>
      <c r="DJ44" s="10">
        <v>479.30613779346334</v>
      </c>
      <c r="DK44" s="23">
        <v>65.691985204633212</v>
      </c>
    </row>
    <row r="45" spans="1:115">
      <c r="A45" s="2">
        <v>41974</v>
      </c>
      <c r="B45" s="10">
        <v>57.802317446633744</v>
      </c>
      <c r="C45" s="10">
        <v>722.1380216586673</v>
      </c>
      <c r="D45" s="10">
        <v>155.72127640694455</v>
      </c>
      <c r="E45" s="10">
        <v>14463.308901047332</v>
      </c>
      <c r="F45" s="10">
        <v>83.05712056842647</v>
      </c>
      <c r="G45" s="10">
        <v>79.056993918457792</v>
      </c>
      <c r="H45" s="10">
        <v>58.175705063888238</v>
      </c>
      <c r="I45" s="10">
        <v>46.860885894183596</v>
      </c>
      <c r="J45" s="10">
        <v>1161.2861264019168</v>
      </c>
      <c r="K45" s="10">
        <v>137.53824660513598</v>
      </c>
      <c r="L45" s="10">
        <v>140.13394755142545</v>
      </c>
      <c r="M45" s="10">
        <v>1162.4838605819918</v>
      </c>
      <c r="N45" s="10">
        <v>170.85765185003257</v>
      </c>
      <c r="O45" s="10">
        <v>93.237705143877264</v>
      </c>
      <c r="P45" s="10">
        <v>158.69098137728321</v>
      </c>
      <c r="Q45" s="10">
        <v>634.56007282416113</v>
      </c>
      <c r="R45" s="10">
        <v>240.01232507895568</v>
      </c>
      <c r="S45" s="10">
        <v>200.51005502101177</v>
      </c>
      <c r="T45" s="10">
        <v>77.887998100283554</v>
      </c>
      <c r="U45" s="10">
        <v>257.62463071456926</v>
      </c>
      <c r="V45" s="10">
        <v>240.75645433028893</v>
      </c>
      <c r="W45" s="10">
        <v>29.005373311350663</v>
      </c>
      <c r="Y45" s="10">
        <v>15.292045957683859</v>
      </c>
      <c r="Z45" s="10">
        <v>286.03644721283177</v>
      </c>
      <c r="AA45" s="10">
        <v>77.299076078026573</v>
      </c>
      <c r="AB45" s="10">
        <v>786.19262915858098</v>
      </c>
      <c r="AC45" s="10">
        <v>31.409127067515016</v>
      </c>
      <c r="AD45" s="10">
        <v>2.2286946614396057</v>
      </c>
      <c r="AE45" s="10">
        <v>510.97231841403254</v>
      </c>
      <c r="AF45" s="10">
        <v>9.517014637257077</v>
      </c>
      <c r="AG45" s="10">
        <v>202.57566305472548</v>
      </c>
      <c r="AH45" s="10">
        <v>71.989163855931224</v>
      </c>
      <c r="AI45" s="10">
        <v>46.108366569406058</v>
      </c>
      <c r="AJ45" s="10">
        <v>214.36965498455444</v>
      </c>
      <c r="AK45" s="10">
        <v>18.508305785481426</v>
      </c>
      <c r="AL45" s="10">
        <v>131.25688683533141</v>
      </c>
      <c r="AM45" s="10">
        <v>12.940566066834752</v>
      </c>
      <c r="AN45" s="10">
        <v>399.64830270235279</v>
      </c>
      <c r="AO45" s="10">
        <v>51.885475643378733</v>
      </c>
      <c r="AP45" s="10">
        <v>183.93363416506909</v>
      </c>
      <c r="AQ45" s="10">
        <v>24.827697066032229</v>
      </c>
      <c r="AR45" s="10">
        <v>37.66855238207134</v>
      </c>
      <c r="AS45" s="10">
        <v>137.11149009576584</v>
      </c>
      <c r="AT45" s="10">
        <v>24.356170795814837</v>
      </c>
      <c r="AV45" s="10">
        <v>0.66726120798800681</v>
      </c>
      <c r="AW45" s="10">
        <v>18.387812131377554</v>
      </c>
      <c r="AX45" s="10">
        <v>1.2988823817869868</v>
      </c>
      <c r="AY45" s="10">
        <v>22.134894274496702</v>
      </c>
      <c r="AZ45" s="10">
        <v>9.0696303084998944E-2</v>
      </c>
      <c r="BA45" s="10">
        <v>33.059347402024997</v>
      </c>
      <c r="BB45" s="10">
        <v>33.603931498067048</v>
      </c>
      <c r="BC45" s="10">
        <v>43.238094904982553</v>
      </c>
      <c r="BD45" s="10">
        <v>20.740046420363782</v>
      </c>
      <c r="BE45" s="10">
        <v>1.3720751522917269</v>
      </c>
      <c r="BF45" s="10">
        <v>14.11439262828983</v>
      </c>
      <c r="BG45" s="10">
        <v>26.275750973721394</v>
      </c>
      <c r="BH45" s="10">
        <v>0.46874033623076811</v>
      </c>
      <c r="BI45" s="10">
        <v>18.482817871623848</v>
      </c>
      <c r="BJ45" s="10">
        <v>53.805483350012956</v>
      </c>
      <c r="BK45" s="10">
        <v>92.832554826730998</v>
      </c>
      <c r="BL45" s="10">
        <v>1.6156064015890659</v>
      </c>
      <c r="BM45" s="10">
        <v>4.8735936541516329</v>
      </c>
      <c r="BN45" s="10">
        <v>8.1220686310728691</v>
      </c>
      <c r="BO45" s="10">
        <v>7.3685268070969689</v>
      </c>
      <c r="BP45" s="10">
        <v>113.5939096917441</v>
      </c>
      <c r="BQ45" s="10">
        <v>3.2954950697526955</v>
      </c>
      <c r="BS45" s="10">
        <v>0.28356715758749862</v>
      </c>
      <c r="BT45" s="10">
        <v>6.7495906790391906</v>
      </c>
      <c r="BU45" s="10">
        <v>1.3836842283718003</v>
      </c>
      <c r="BV45" s="10">
        <v>38.086896323646187</v>
      </c>
      <c r="BW45" s="10">
        <v>1.3975276090871607</v>
      </c>
      <c r="BX45" s="10">
        <v>1.2599828496445582</v>
      </c>
      <c r="BY45" s="10">
        <v>32.439251831644903</v>
      </c>
      <c r="BZ45" s="10">
        <v>0.49117470983539846</v>
      </c>
      <c r="CA45" s="10">
        <v>6.1611275538028138</v>
      </c>
      <c r="CB45" s="10">
        <v>1.4625585184738568</v>
      </c>
      <c r="CC45" s="10">
        <v>3.3893870508785877</v>
      </c>
      <c r="CD45" s="10">
        <v>12.125713901831936</v>
      </c>
      <c r="CE45" s="10">
        <v>12.490910039700166</v>
      </c>
      <c r="CF45" s="10">
        <v>17.478766260052073</v>
      </c>
      <c r="CG45" s="10">
        <v>0.9523966693727246</v>
      </c>
      <c r="CH45" s="10">
        <v>6.6577543250345883</v>
      </c>
      <c r="CI45" s="10">
        <v>0.69432620940981216</v>
      </c>
      <c r="CJ45" s="10">
        <v>7.5933354901996646</v>
      </c>
      <c r="CK45" s="10">
        <v>13.567468911358455</v>
      </c>
      <c r="CL45" s="10">
        <v>1.3906821722263212</v>
      </c>
      <c r="CM45" s="10">
        <v>3.3140936622050674</v>
      </c>
      <c r="CN45" s="10">
        <v>0.28040574952442077</v>
      </c>
      <c r="CP45" s="10">
        <v>74.045191769893108</v>
      </c>
      <c r="CQ45" s="10">
        <v>1033.3118716819158</v>
      </c>
      <c r="CR45" s="10">
        <v>235.70291909512991</v>
      </c>
      <c r="CS45" s="10">
        <v>15309.723320804056</v>
      </c>
      <c r="CT45" s="10">
        <v>115.95447154811364</v>
      </c>
      <c r="CU45" s="10">
        <v>115.60501883156695</v>
      </c>
      <c r="CV45" s="10">
        <v>635.19120680763274</v>
      </c>
      <c r="CW45" s="10">
        <v>100.10717014625862</v>
      </c>
      <c r="CX45" s="10">
        <v>1390.7629634308089</v>
      </c>
      <c r="CY45" s="10">
        <v>212.36204413183279</v>
      </c>
      <c r="CZ45" s="10">
        <v>203.74609379999993</v>
      </c>
      <c r="DA45" s="10">
        <v>1415.2549804420996</v>
      </c>
      <c r="DB45" s="10">
        <v>202.32560801144493</v>
      </c>
      <c r="DC45" s="10">
        <v>260.4561761108846</v>
      </c>
      <c r="DD45" s="10">
        <v>226.38942746350364</v>
      </c>
      <c r="DE45" s="10">
        <v>1133.6986846782795</v>
      </c>
      <c r="DF45" s="10">
        <v>294.20773333333329</v>
      </c>
      <c r="DG45" s="10">
        <v>396.91061833043216</v>
      </c>
      <c r="DH45" s="10">
        <v>124.40523270874711</v>
      </c>
      <c r="DI45" s="10">
        <v>304.05239207596389</v>
      </c>
      <c r="DJ45" s="10">
        <v>494.77594778000395</v>
      </c>
      <c r="DK45" s="23">
        <v>56.937444926442616</v>
      </c>
    </row>
    <row r="46" spans="1:115">
      <c r="A46" s="2">
        <v>42064</v>
      </c>
      <c r="B46" s="10">
        <v>58.596801264045268</v>
      </c>
      <c r="C46" s="10">
        <v>609.69480915588122</v>
      </c>
      <c r="D46" s="10">
        <v>153.82611166124036</v>
      </c>
      <c r="E46" s="10">
        <v>15061.156586460111</v>
      </c>
      <c r="F46" s="10">
        <v>78.108596714780461</v>
      </c>
      <c r="G46" s="10">
        <v>71.089572474045326</v>
      </c>
      <c r="H46" s="10">
        <v>80.325392573679238</v>
      </c>
      <c r="I46" s="10">
        <v>44.272568754695939</v>
      </c>
      <c r="J46" s="10">
        <v>1179.4926217297239</v>
      </c>
      <c r="K46" s="10">
        <v>131.46698587042181</v>
      </c>
      <c r="L46" s="10">
        <v>137.19963278309487</v>
      </c>
      <c r="M46" s="10">
        <v>1162.7921744139735</v>
      </c>
      <c r="N46" s="10">
        <v>159.38326509125827</v>
      </c>
      <c r="O46" s="10">
        <v>86.407488105436585</v>
      </c>
      <c r="P46" s="10">
        <v>150.84262302536104</v>
      </c>
      <c r="Q46" s="10">
        <v>653.27213421538045</v>
      </c>
      <c r="R46" s="10">
        <v>246.52891628068767</v>
      </c>
      <c r="S46" s="10">
        <v>187.89309089592965</v>
      </c>
      <c r="T46" s="10">
        <v>77.634942969779388</v>
      </c>
      <c r="U46" s="10">
        <v>262.92696262715407</v>
      </c>
      <c r="V46" s="10">
        <v>222.72425743981069</v>
      </c>
      <c r="W46" s="10">
        <v>19.295716109215014</v>
      </c>
      <c r="Y46" s="10">
        <v>16.246084239086723</v>
      </c>
      <c r="Z46" s="10">
        <v>282.09894831042993</v>
      </c>
      <c r="AA46" s="10">
        <v>77.01266224314061</v>
      </c>
      <c r="AB46" s="10">
        <v>787.52290824753345</v>
      </c>
      <c r="AC46" s="10">
        <v>32.476734632331087</v>
      </c>
      <c r="AD46" s="10">
        <v>2.2933134678967098</v>
      </c>
      <c r="AE46" s="10">
        <v>508.37182989227898</v>
      </c>
      <c r="AF46" s="10">
        <v>10.84141310229227</v>
      </c>
      <c r="AG46" s="10">
        <v>206.20208686427131</v>
      </c>
      <c r="AH46" s="10">
        <v>70.987561957067925</v>
      </c>
      <c r="AI46" s="10">
        <v>47.85424568909545</v>
      </c>
      <c r="AJ46" s="10">
        <v>218.87553807916589</v>
      </c>
      <c r="AK46" s="10">
        <v>23.330119162649453</v>
      </c>
      <c r="AL46" s="10">
        <v>136.13704564851622</v>
      </c>
      <c r="AM46" s="10">
        <v>12.119532727867009</v>
      </c>
      <c r="AN46" s="10">
        <v>378.67284403183658</v>
      </c>
      <c r="AO46" s="10">
        <v>53.104771063986519</v>
      </c>
      <c r="AP46" s="10">
        <v>174.49525514339152</v>
      </c>
      <c r="AQ46" s="10">
        <v>27.948707022432544</v>
      </c>
      <c r="AR46" s="10">
        <v>38.356206054231585</v>
      </c>
      <c r="AS46" s="10">
        <v>135.97737241250107</v>
      </c>
      <c r="AT46" s="10">
        <v>23.129029546075085</v>
      </c>
      <c r="AV46" s="10">
        <v>0.63930348284256633</v>
      </c>
      <c r="AW46" s="10">
        <v>17.577012155356016</v>
      </c>
      <c r="AX46" s="10">
        <v>1.1284595328175819</v>
      </c>
      <c r="AY46" s="10">
        <v>29.950323715552294</v>
      </c>
      <c r="AZ46" s="10">
        <v>6.9826623297852358E-2</v>
      </c>
      <c r="BA46" s="10">
        <v>28.67244574805116</v>
      </c>
      <c r="BB46" s="10">
        <v>51.823425301799197</v>
      </c>
      <c r="BC46" s="10">
        <v>35.23135895155923</v>
      </c>
      <c r="BD46" s="10">
        <v>19.352906415915481</v>
      </c>
      <c r="BE46" s="10">
        <v>1.1755835951173059</v>
      </c>
      <c r="BF46" s="10">
        <v>14.859511998037306</v>
      </c>
      <c r="BG46" s="10">
        <v>27.050652398860588</v>
      </c>
      <c r="BH46" s="10">
        <v>0.30011399602346761</v>
      </c>
      <c r="BI46" s="10">
        <v>16.736677115608888</v>
      </c>
      <c r="BJ46" s="10">
        <v>48.163519193320106</v>
      </c>
      <c r="BK46" s="10">
        <v>87.673740982956346</v>
      </c>
      <c r="BL46" s="10">
        <v>1.3772870322574706</v>
      </c>
      <c r="BM46" s="10">
        <v>8.3286512123050063</v>
      </c>
      <c r="BN46" s="10">
        <v>7.7640607214020223</v>
      </c>
      <c r="BO46" s="10">
        <v>7.0865732073680041</v>
      </c>
      <c r="BP46" s="10">
        <v>106.32721300094104</v>
      </c>
      <c r="BQ46" s="10">
        <v>2.8184743310580198</v>
      </c>
      <c r="BS46" s="10">
        <v>0.22034642103695168</v>
      </c>
      <c r="BT46" s="10">
        <v>5.9077788710221455</v>
      </c>
      <c r="BU46" s="10">
        <v>1.3697215933500551</v>
      </c>
      <c r="BV46" s="10">
        <v>37.381708391298126</v>
      </c>
      <c r="BW46" s="10">
        <v>1.1924641642541234</v>
      </c>
      <c r="BX46" s="10">
        <v>1.1792497217163458</v>
      </c>
      <c r="BY46" s="10">
        <v>30.24260174868369</v>
      </c>
      <c r="BZ46" s="10">
        <v>0.38692777967940373</v>
      </c>
      <c r="CA46" s="10">
        <v>6.6292235131998787</v>
      </c>
      <c r="CB46" s="10">
        <v>1.424994991333673</v>
      </c>
      <c r="CC46" s="10">
        <v>3.0199037297723805</v>
      </c>
      <c r="CD46" s="10">
        <v>12.089386347296998</v>
      </c>
      <c r="CE46" s="10">
        <v>12.15050013564664</v>
      </c>
      <c r="CF46" s="10">
        <v>17.347314555732947</v>
      </c>
      <c r="CG46" s="10">
        <v>0.43262013541907862</v>
      </c>
      <c r="CH46" s="10">
        <v>6.5991391345203425</v>
      </c>
      <c r="CI46" s="10">
        <v>0.6476922897349906</v>
      </c>
      <c r="CJ46" s="10">
        <v>7.9622617385662959</v>
      </c>
      <c r="CK46" s="10">
        <v>12.007637161032886</v>
      </c>
      <c r="CL46" s="10">
        <v>1.3807419078981917</v>
      </c>
      <c r="CM46" s="10">
        <v>3.2336822658836581</v>
      </c>
      <c r="CN46" s="10">
        <v>0.22915366894197975</v>
      </c>
      <c r="CP46" s="10">
        <v>75.70253540701151</v>
      </c>
      <c r="CQ46" s="10">
        <v>915.27854849268931</v>
      </c>
      <c r="CR46" s="10">
        <v>233.33695503054861</v>
      </c>
      <c r="CS46" s="10">
        <v>15916.011526814495</v>
      </c>
      <c r="CT46" s="10">
        <v>111.84762213466352</v>
      </c>
      <c r="CU46" s="10">
        <v>103.23458141170954</v>
      </c>
      <c r="CV46" s="10">
        <v>670.76324951644108</v>
      </c>
      <c r="CW46" s="10">
        <v>90.732268588226844</v>
      </c>
      <c r="CX46" s="10">
        <v>1411.6768385231105</v>
      </c>
      <c r="CY46" s="10">
        <v>205.05512641394071</v>
      </c>
      <c r="CZ46" s="10">
        <v>202.93329420000001</v>
      </c>
      <c r="DA46" s="10">
        <v>1420.807751239297</v>
      </c>
      <c r="DB46" s="10">
        <v>195.16399838557783</v>
      </c>
      <c r="DC46" s="10">
        <v>256.62852542529464</v>
      </c>
      <c r="DD46" s="10">
        <v>211.55829508196723</v>
      </c>
      <c r="DE46" s="10">
        <v>1126.2178583646937</v>
      </c>
      <c r="DF46" s="10">
        <v>301.65866666666665</v>
      </c>
      <c r="DG46" s="10">
        <v>378.67925899019247</v>
      </c>
      <c r="DH46" s="10">
        <v>125.35534787464684</v>
      </c>
      <c r="DI46" s="10">
        <v>309.75048379665185</v>
      </c>
      <c r="DJ46" s="10">
        <v>468.26252511913646</v>
      </c>
      <c r="DK46" s="23">
        <v>45.472373655290099</v>
      </c>
    </row>
    <row r="47" spans="1:115">
      <c r="A47" s="2">
        <v>42156</v>
      </c>
      <c r="B47" s="10">
        <v>59.058591264222386</v>
      </c>
      <c r="C47" s="10">
        <v>624.32659225332816</v>
      </c>
      <c r="D47" s="10">
        <v>152.08313821521185</v>
      </c>
      <c r="E47" s="10">
        <v>15624.068729395447</v>
      </c>
      <c r="F47" s="10">
        <v>80.654117552411194</v>
      </c>
      <c r="G47" s="10">
        <v>74.646690464271501</v>
      </c>
      <c r="H47" s="10">
        <v>65.684823989300227</v>
      </c>
      <c r="I47" s="10">
        <v>42.905348323321107</v>
      </c>
      <c r="J47" s="10">
        <v>1153.9457593600196</v>
      </c>
      <c r="K47" s="10">
        <v>134.18218547320583</v>
      </c>
      <c r="L47" s="10">
        <v>143.73222182894693</v>
      </c>
      <c r="M47" s="10">
        <v>1154.105079988605</v>
      </c>
      <c r="N47" s="10">
        <v>161.66259665270138</v>
      </c>
      <c r="O47" s="10">
        <v>82.093017206186119</v>
      </c>
      <c r="P47" s="10">
        <v>154.18591086343119</v>
      </c>
      <c r="Q47" s="10">
        <v>683.381337190468</v>
      </c>
      <c r="R47" s="10">
        <v>256.16995737856354</v>
      </c>
      <c r="S47" s="10">
        <v>204.69551385414562</v>
      </c>
      <c r="T47" s="10">
        <v>78.202330919219463</v>
      </c>
      <c r="U47" s="10">
        <v>258.38294161925563</v>
      </c>
      <c r="V47" s="10">
        <v>239.1491887206659</v>
      </c>
      <c r="W47" s="10">
        <v>20.072819263558515</v>
      </c>
      <c r="Y47" s="10">
        <v>20.284029216357133</v>
      </c>
      <c r="Z47" s="10">
        <v>292.39224665194951</v>
      </c>
      <c r="AA47" s="10">
        <v>79.931405681827258</v>
      </c>
      <c r="AB47" s="10">
        <v>799.07120310178925</v>
      </c>
      <c r="AC47" s="10">
        <v>35.203590754437563</v>
      </c>
      <c r="AD47" s="10">
        <v>2.1950609235746232</v>
      </c>
      <c r="AE47" s="10">
        <v>541.47689068126488</v>
      </c>
      <c r="AF47" s="10">
        <v>11.072239413007621</v>
      </c>
      <c r="AG47" s="10">
        <v>206.79647163563189</v>
      </c>
      <c r="AH47" s="10">
        <v>73.553062868366567</v>
      </c>
      <c r="AI47" s="10">
        <v>48.536426029259246</v>
      </c>
      <c r="AJ47" s="10">
        <v>218.20109179505317</v>
      </c>
      <c r="AK47" s="10">
        <v>24.229282389680652</v>
      </c>
      <c r="AL47" s="10">
        <v>137.31347887079718</v>
      </c>
      <c r="AM47" s="10">
        <v>13.60076357041795</v>
      </c>
      <c r="AN47" s="10">
        <v>386.8570128468603</v>
      </c>
      <c r="AO47" s="10">
        <v>55.430049776439297</v>
      </c>
      <c r="AP47" s="10">
        <v>184.19207288122371</v>
      </c>
      <c r="AQ47" s="10">
        <v>27.708841957091895</v>
      </c>
      <c r="AR47" s="10">
        <v>37.116116029819075</v>
      </c>
      <c r="AS47" s="10">
        <v>131.20357400542153</v>
      </c>
      <c r="AT47" s="10">
        <v>22.240347028544242</v>
      </c>
      <c r="AV47" s="10">
        <v>0.14856608428014012</v>
      </c>
      <c r="AW47" s="10">
        <v>20.189233108816914</v>
      </c>
      <c r="AX47" s="10">
        <v>0.87884296877597823</v>
      </c>
      <c r="AY47" s="10">
        <v>49.53141145878174</v>
      </c>
      <c r="AZ47" s="10">
        <v>5.4967046216820581E-2</v>
      </c>
      <c r="BA47" s="10">
        <v>29.41965205015698</v>
      </c>
      <c r="BB47" s="10">
        <v>44.149275531758747</v>
      </c>
      <c r="BC47" s="10">
        <v>37.568270254876097</v>
      </c>
      <c r="BD47" s="10">
        <v>19.144723710247689</v>
      </c>
      <c r="BE47" s="10">
        <v>1.4314582771997875</v>
      </c>
      <c r="BF47" s="10">
        <v>14.657757684516971</v>
      </c>
      <c r="BG47" s="10">
        <v>34.604849703361744</v>
      </c>
      <c r="BH47" s="10">
        <v>0.32290755602693755</v>
      </c>
      <c r="BI47" s="10">
        <v>23.888481155843827</v>
      </c>
      <c r="BJ47" s="10">
        <v>50.521717367702031</v>
      </c>
      <c r="BK47" s="10">
        <v>94.050979276312006</v>
      </c>
      <c r="BL47" s="10">
        <v>1.4209883904093448</v>
      </c>
      <c r="BM47" s="10">
        <v>8.3805002080881437</v>
      </c>
      <c r="BN47" s="10">
        <v>8.1079716447777486</v>
      </c>
      <c r="BO47" s="10">
        <v>6.6961074384876129</v>
      </c>
      <c r="BP47" s="10">
        <v>118.01170227404965</v>
      </c>
      <c r="BQ47" s="10">
        <v>2.7737696260704094</v>
      </c>
      <c r="BS47" s="10">
        <v>0.23046039612992858</v>
      </c>
      <c r="BT47" s="10">
        <v>6.2106824182438132</v>
      </c>
      <c r="BU47" s="10">
        <v>1.5560789225804035</v>
      </c>
      <c r="BV47" s="10">
        <v>39.059551097635513</v>
      </c>
      <c r="BW47" s="10">
        <v>1.0953761418418</v>
      </c>
      <c r="BX47" s="10">
        <v>1.1767614283048538</v>
      </c>
      <c r="BY47" s="10">
        <v>29.66875695969901</v>
      </c>
      <c r="BZ47" s="10">
        <v>0.48525076211080886</v>
      </c>
      <c r="CA47" s="10">
        <v>6.4867101047038886</v>
      </c>
      <c r="CB47" s="10">
        <v>1.3909043923289419</v>
      </c>
      <c r="CC47" s="10">
        <v>2.6751859572768328</v>
      </c>
      <c r="CD47" s="10">
        <v>12.341779947314386</v>
      </c>
      <c r="CE47" s="10">
        <v>11.983073657831973</v>
      </c>
      <c r="CF47" s="10">
        <v>18.448644134628303</v>
      </c>
      <c r="CG47" s="10">
        <v>0.38970887582963343</v>
      </c>
      <c r="CH47" s="10">
        <v>7.0104185249763589</v>
      </c>
      <c r="CI47" s="10">
        <v>0.6550044545878646</v>
      </c>
      <c r="CJ47" s="10">
        <v>7.6769924687437978</v>
      </c>
      <c r="CK47" s="10">
        <v>12.938628283318078</v>
      </c>
      <c r="CL47" s="10">
        <v>1.5787935233267332</v>
      </c>
      <c r="CM47" s="10">
        <v>3.5924584201032559</v>
      </c>
      <c r="CN47" s="10">
        <v>0.23058802664129452</v>
      </c>
      <c r="CP47" s="10">
        <v>79.721646960989588</v>
      </c>
      <c r="CQ47" s="10">
        <v>943.11875443233839</v>
      </c>
      <c r="CR47" s="10">
        <v>234.44946578839549</v>
      </c>
      <c r="CS47" s="10">
        <v>16511.730895053654</v>
      </c>
      <c r="CT47" s="10">
        <v>117.00805149490738</v>
      </c>
      <c r="CU47" s="10">
        <v>107.43816486630796</v>
      </c>
      <c r="CV47" s="10">
        <v>680.97974716202282</v>
      </c>
      <c r="CW47" s="10">
        <v>92.031108753315635</v>
      </c>
      <c r="CX47" s="10">
        <v>1386.373664810603</v>
      </c>
      <c r="CY47" s="10">
        <v>210.55761101110113</v>
      </c>
      <c r="CZ47" s="10">
        <v>209.60159149999998</v>
      </c>
      <c r="DA47" s="10">
        <v>1419.2528014343343</v>
      </c>
      <c r="DB47" s="10">
        <v>198.19786025624094</v>
      </c>
      <c r="DC47" s="10">
        <v>261.74362136745543</v>
      </c>
      <c r="DD47" s="10">
        <v>218.69810067738081</v>
      </c>
      <c r="DE47" s="10">
        <v>1171.2997478386167</v>
      </c>
      <c r="DF47" s="10">
        <v>313.67600000000004</v>
      </c>
      <c r="DG47" s="10">
        <v>404.94507941220127</v>
      </c>
      <c r="DH47" s="10">
        <v>126.95777280440718</v>
      </c>
      <c r="DI47" s="10">
        <v>303.77395861088905</v>
      </c>
      <c r="DJ47" s="10">
        <v>491.95692342024034</v>
      </c>
      <c r="DK47" s="23">
        <v>45.317523944814461</v>
      </c>
    </row>
    <row r="48" spans="1:115">
      <c r="A48" s="2">
        <v>42248</v>
      </c>
      <c r="B48" s="10">
        <v>62.436319448470613</v>
      </c>
      <c r="C48" s="10">
        <v>493.84226262232994</v>
      </c>
      <c r="D48" s="10">
        <v>149.57182212075722</v>
      </c>
      <c r="E48" s="10">
        <v>15562.879829138132</v>
      </c>
      <c r="F48" s="10">
        <v>67.396378799234469</v>
      </c>
      <c r="G48" s="10">
        <v>75.326562146255867</v>
      </c>
      <c r="H48" s="10">
        <v>53.49162912402506</v>
      </c>
      <c r="I48" s="10">
        <v>43.778309689060421</v>
      </c>
      <c r="J48" s="10">
        <v>1132.338203507371</v>
      </c>
      <c r="K48" s="10">
        <v>128.47064679396925</v>
      </c>
      <c r="L48" s="10">
        <v>139.10273766170499</v>
      </c>
      <c r="M48" s="10">
        <v>1130.6807621097944</v>
      </c>
      <c r="N48" s="10">
        <v>138.9922893839896</v>
      </c>
      <c r="O48" s="10">
        <v>78.468194537225017</v>
      </c>
      <c r="P48" s="10">
        <v>158.23615697169026</v>
      </c>
      <c r="Q48" s="10">
        <v>612.70992535745631</v>
      </c>
      <c r="R48" s="10">
        <v>260.22186739170229</v>
      </c>
      <c r="S48" s="10">
        <v>192.03474325471828</v>
      </c>
      <c r="T48" s="10">
        <v>67.689281038716032</v>
      </c>
      <c r="U48" s="10">
        <v>246.86777800288704</v>
      </c>
      <c r="V48" s="10">
        <v>218.33072588824481</v>
      </c>
      <c r="W48" s="10">
        <v>19.171478077566185</v>
      </c>
      <c r="Y48" s="10">
        <v>18.779884405510785</v>
      </c>
      <c r="Z48" s="10">
        <v>290.79036417735767</v>
      </c>
      <c r="AA48" s="10">
        <v>81.343293750829659</v>
      </c>
      <c r="AB48" s="10">
        <v>745.88162740138841</v>
      </c>
      <c r="AC48" s="10">
        <v>33.413537116615586</v>
      </c>
      <c r="AD48" s="10">
        <v>2.3276269552679025</v>
      </c>
      <c r="AE48" s="10">
        <v>540.25544660706908</v>
      </c>
      <c r="AF48" s="10">
        <v>10.437125588796084</v>
      </c>
      <c r="AG48" s="10">
        <v>208.31585134966733</v>
      </c>
      <c r="AH48" s="10">
        <v>70.051609510722372</v>
      </c>
      <c r="AI48" s="10">
        <v>46.569300796701093</v>
      </c>
      <c r="AJ48" s="10">
        <v>188.79265871635792</v>
      </c>
      <c r="AK48" s="10">
        <v>23.475701594493277</v>
      </c>
      <c r="AL48" s="10">
        <v>137.63999984335737</v>
      </c>
      <c r="AM48" s="10">
        <v>11.406995926234318</v>
      </c>
      <c r="AN48" s="10">
        <v>356.86113340393217</v>
      </c>
      <c r="AO48" s="10">
        <v>53.895132310028195</v>
      </c>
      <c r="AP48" s="10">
        <v>180.68639029761397</v>
      </c>
      <c r="AQ48" s="10">
        <v>26.589734852763158</v>
      </c>
      <c r="AR48" s="10">
        <v>34.73307464111079</v>
      </c>
      <c r="AS48" s="10">
        <v>127.34460877106306</v>
      </c>
      <c r="AT48" s="10">
        <v>21.20628414073386</v>
      </c>
      <c r="AV48" s="10">
        <v>0.13856406082372408</v>
      </c>
      <c r="AW48" s="10">
        <v>19.394814200961285</v>
      </c>
      <c r="AX48" s="10">
        <v>1.0652967860513132</v>
      </c>
      <c r="AY48" s="10">
        <v>57.632747801363188</v>
      </c>
      <c r="AZ48" s="10">
        <v>3.5389212838997305E-2</v>
      </c>
      <c r="BA48" s="10">
        <v>29.143548629371853</v>
      </c>
      <c r="BB48" s="10">
        <v>45.470198771677239</v>
      </c>
      <c r="BC48" s="10">
        <v>36.072419256506556</v>
      </c>
      <c r="BD48" s="10">
        <v>19.1650661356116</v>
      </c>
      <c r="BE48" s="10">
        <v>1.363755106015559</v>
      </c>
      <c r="BF48" s="10">
        <v>15.668997213192405</v>
      </c>
      <c r="BG48" s="10">
        <v>28.39091742895263</v>
      </c>
      <c r="BH48" s="10">
        <v>0.37960411973612546</v>
      </c>
      <c r="BI48" s="10">
        <v>25.232146315275305</v>
      </c>
      <c r="BJ48" s="10">
        <v>54.224172105557017</v>
      </c>
      <c r="BK48" s="10">
        <v>88.022273081781861</v>
      </c>
      <c r="BL48" s="10">
        <v>1.3589550456104182</v>
      </c>
      <c r="BM48" s="10">
        <v>8.0873246624919446</v>
      </c>
      <c r="BN48" s="10">
        <v>9.3158563873277593</v>
      </c>
      <c r="BO48" s="10">
        <v>6.6545676643605756</v>
      </c>
      <c r="BP48" s="10">
        <v>122.1263316451237</v>
      </c>
      <c r="BQ48" s="10">
        <v>2.5069110933581045</v>
      </c>
      <c r="BS48" s="10">
        <v>0.1805541021829965</v>
      </c>
      <c r="BT48" s="10">
        <v>5.6266897953033563</v>
      </c>
      <c r="BU48" s="10">
        <v>1.4180902089112022</v>
      </c>
      <c r="BV48" s="10">
        <v>38.44725888204173</v>
      </c>
      <c r="BW48" s="10">
        <v>0.89241564749498103</v>
      </c>
      <c r="BX48" s="10">
        <v>1.2543516122182119</v>
      </c>
      <c r="BY48" s="10">
        <v>30.357564206905984</v>
      </c>
      <c r="BZ48" s="10">
        <v>0.11883960647192282</v>
      </c>
      <c r="CA48" s="10">
        <v>6.2511080846523122</v>
      </c>
      <c r="CB48" s="10">
        <v>1.3430974110162179</v>
      </c>
      <c r="CC48" s="10">
        <v>2.5200824284015084</v>
      </c>
      <c r="CD48" s="10">
        <v>12.038724260713938</v>
      </c>
      <c r="CE48" s="10">
        <v>12.063888424444329</v>
      </c>
      <c r="CF48" s="10">
        <v>17.354690261437053</v>
      </c>
      <c r="CG48" s="10">
        <v>0.16721438307345693</v>
      </c>
      <c r="CH48" s="10">
        <v>5.4530600650422798</v>
      </c>
      <c r="CI48" s="10">
        <v>0.5773785859924383</v>
      </c>
      <c r="CJ48" s="10">
        <v>7.2200270163551963</v>
      </c>
      <c r="CK48" s="10">
        <v>11.228385881002861</v>
      </c>
      <c r="CL48" s="10">
        <v>1.3739720479792883</v>
      </c>
      <c r="CM48" s="10">
        <v>3.4465929165267681</v>
      </c>
      <c r="CN48" s="10">
        <v>0.19466233488156126</v>
      </c>
      <c r="CP48" s="10">
        <v>81.535322016988118</v>
      </c>
      <c r="CQ48" s="10">
        <v>809.65413079595226</v>
      </c>
      <c r="CR48" s="10">
        <v>233.39850286654939</v>
      </c>
      <c r="CS48" s="10">
        <v>16404.841463222925</v>
      </c>
      <c r="CT48" s="10">
        <v>101.73772077618403</v>
      </c>
      <c r="CU48" s="10">
        <v>108.05208934311383</v>
      </c>
      <c r="CV48" s="10">
        <v>669.57483870967735</v>
      </c>
      <c r="CW48" s="10">
        <v>90.406694140834986</v>
      </c>
      <c r="CX48" s="10">
        <v>1366.0702290773022</v>
      </c>
      <c r="CY48" s="10">
        <v>201.2291088217234</v>
      </c>
      <c r="CZ48" s="10">
        <v>203.8611181</v>
      </c>
      <c r="DA48" s="10">
        <v>1359.9030625158189</v>
      </c>
      <c r="DB48" s="10">
        <v>174.91148352266333</v>
      </c>
      <c r="DC48" s="10">
        <v>258.69503095729476</v>
      </c>
      <c r="DD48" s="10">
        <v>224.03453938655505</v>
      </c>
      <c r="DE48" s="10">
        <v>1063.0463919082126</v>
      </c>
      <c r="DF48" s="10">
        <v>316.05333333333334</v>
      </c>
      <c r="DG48" s="10">
        <v>388.02848523117939</v>
      </c>
      <c r="DH48" s="10">
        <v>114.82325815980981</v>
      </c>
      <c r="DI48" s="10">
        <v>289.62939235633769</v>
      </c>
      <c r="DJ48" s="10">
        <v>471.24825922095835</v>
      </c>
      <c r="DK48" s="23">
        <v>43.079335646539711</v>
      </c>
    </row>
    <row r="49" spans="1:115">
      <c r="A49" s="2">
        <v>42339</v>
      </c>
      <c r="B49" s="10">
        <v>67.298019729376463</v>
      </c>
      <c r="C49" s="10">
        <v>516.32416320440404</v>
      </c>
      <c r="D49" s="10">
        <v>151.43426459688519</v>
      </c>
      <c r="E49" s="10">
        <v>16000.264449092918</v>
      </c>
      <c r="F49" s="10">
        <v>70.600394020320934</v>
      </c>
      <c r="G49" s="10">
        <v>72.717494964666059</v>
      </c>
      <c r="H49" s="10">
        <v>57.894991280886941</v>
      </c>
      <c r="I49" s="10">
        <v>44.864390338908017</v>
      </c>
      <c r="J49" s="10">
        <v>1142.9674210039555</v>
      </c>
      <c r="K49" s="10">
        <v>147.01780285231388</v>
      </c>
      <c r="L49" s="10">
        <v>139.2777631282674</v>
      </c>
      <c r="M49" s="10">
        <v>1154.9992909343562</v>
      </c>
      <c r="N49" s="10">
        <v>145.77802667640111</v>
      </c>
      <c r="O49" s="10">
        <v>82.231874791135652</v>
      </c>
      <c r="P49" s="10">
        <v>153.04750016335706</v>
      </c>
      <c r="Q49" s="10">
        <v>577.79046411667343</v>
      </c>
      <c r="R49" s="10">
        <v>276.28212405073788</v>
      </c>
      <c r="S49" s="10">
        <v>205.75549547460079</v>
      </c>
      <c r="T49" s="10">
        <v>60.882362513957062</v>
      </c>
      <c r="U49" s="10">
        <v>252.04301637572394</v>
      </c>
      <c r="V49" s="10">
        <v>236.1562771605256</v>
      </c>
      <c r="W49" s="10">
        <v>16.201338333333332</v>
      </c>
      <c r="Y49" s="10">
        <v>19.421965994276551</v>
      </c>
      <c r="Z49" s="10">
        <v>287.26226093739666</v>
      </c>
      <c r="AA49" s="10">
        <v>78.661066796748315</v>
      </c>
      <c r="AB49" s="10">
        <v>699.3038047024346</v>
      </c>
      <c r="AC49" s="10">
        <v>33.43394737458874</v>
      </c>
      <c r="AD49" s="10">
        <v>2.4668458989006807</v>
      </c>
      <c r="AE49" s="10">
        <v>580.11021320393991</v>
      </c>
      <c r="AF49" s="10">
        <v>8.2703035412959665</v>
      </c>
      <c r="AG49" s="10">
        <v>201.79444267266481</v>
      </c>
      <c r="AH49" s="10">
        <v>71.338221515939139</v>
      </c>
      <c r="AI49" s="10">
        <v>51.186801989736139</v>
      </c>
      <c r="AJ49" s="10">
        <v>192.80743775293888</v>
      </c>
      <c r="AK49" s="10">
        <v>23.912900320727836</v>
      </c>
      <c r="AL49" s="10">
        <v>140.00814960828234</v>
      </c>
      <c r="AM49" s="10">
        <v>10.766642500711082</v>
      </c>
      <c r="AN49" s="10">
        <v>334.76668914560025</v>
      </c>
      <c r="AO49" s="10">
        <v>53.373429995906726</v>
      </c>
      <c r="AP49" s="10">
        <v>188.25791506429661</v>
      </c>
      <c r="AQ49" s="10">
        <v>27.846835312596209</v>
      </c>
      <c r="AR49" s="10">
        <v>38.020607910711746</v>
      </c>
      <c r="AS49" s="10">
        <v>129.03944805600403</v>
      </c>
      <c r="AT49" s="10">
        <v>21.847077500000001</v>
      </c>
      <c r="AV49" s="10">
        <v>0.18443556312562243</v>
      </c>
      <c r="AW49" s="10">
        <v>18.279138227272828</v>
      </c>
      <c r="AX49" s="10">
        <v>1.9947863557667527</v>
      </c>
      <c r="AY49" s="10">
        <v>53.883743874262557</v>
      </c>
      <c r="AZ49" s="10">
        <v>9.4765299395895772E-2</v>
      </c>
      <c r="BA49" s="10">
        <v>29.335774556625864</v>
      </c>
      <c r="BB49" s="10">
        <v>44.440676198853915</v>
      </c>
      <c r="BC49" s="10">
        <v>36.397609415599938</v>
      </c>
      <c r="BD49" s="10">
        <v>20.442722425891414</v>
      </c>
      <c r="BE49" s="10">
        <v>1.4175581995481554</v>
      </c>
      <c r="BF49" s="10">
        <v>13.482142223040945</v>
      </c>
      <c r="BG49" s="10">
        <v>23.76907103141771</v>
      </c>
      <c r="BH49" s="10">
        <v>0.29942430224274275</v>
      </c>
      <c r="BI49" s="10">
        <v>24.65079190333811</v>
      </c>
      <c r="BJ49" s="10">
        <v>54.975538913660493</v>
      </c>
      <c r="BK49" s="10">
        <v>83.439174345445466</v>
      </c>
      <c r="BL49" s="10">
        <v>1.5877723143896127</v>
      </c>
      <c r="BM49" s="10">
        <v>7.9283387838484547</v>
      </c>
      <c r="BN49" s="10">
        <v>9.1846472853526056</v>
      </c>
      <c r="BO49" s="10">
        <v>4.5685279085698198</v>
      </c>
      <c r="BP49" s="10">
        <v>125.70819046236056</v>
      </c>
      <c r="BQ49" s="10">
        <v>2.2992441666666665</v>
      </c>
      <c r="BS49" s="10">
        <v>0.18023917959616292</v>
      </c>
      <c r="BT49" s="10">
        <v>5.3307495786791002</v>
      </c>
      <c r="BU49" s="10">
        <v>1.2656616494744062</v>
      </c>
      <c r="BV49" s="10">
        <v>36.340413319666034</v>
      </c>
      <c r="BW49" s="10">
        <v>0.88957644920747436</v>
      </c>
      <c r="BX49" s="10">
        <v>1.220659636204438</v>
      </c>
      <c r="BY49" s="10">
        <v>29.368981914693556</v>
      </c>
      <c r="BZ49" s="10">
        <v>0.2229456313844409</v>
      </c>
      <c r="CA49" s="10">
        <v>5.7997711631158246</v>
      </c>
      <c r="CB49" s="10">
        <v>1.2804945615934979</v>
      </c>
      <c r="CC49" s="10">
        <v>3.6627001589555235</v>
      </c>
      <c r="CD49" s="10">
        <v>10.755287701329891</v>
      </c>
      <c r="CE49" s="10">
        <v>12.557877964374802</v>
      </c>
      <c r="CF49" s="10">
        <v>17.577553208765771</v>
      </c>
      <c r="CG49" s="10">
        <v>0.11626802622921417</v>
      </c>
      <c r="CH49" s="10">
        <v>5.0449731606673112</v>
      </c>
      <c r="CI49" s="10">
        <v>0.70467363896576307</v>
      </c>
      <c r="CJ49" s="10">
        <v>7.9401376565314248</v>
      </c>
      <c r="CK49" s="10">
        <v>10.193002990902224</v>
      </c>
      <c r="CL49" s="10">
        <v>1.3541594234932433</v>
      </c>
      <c r="CM49" s="10">
        <v>3.9114028559183964</v>
      </c>
      <c r="CN49" s="10">
        <v>0.16290600000000444</v>
      </c>
      <c r="CP49" s="10">
        <v>87.0846604663748</v>
      </c>
      <c r="CQ49" s="10">
        <v>827.19631194775263</v>
      </c>
      <c r="CR49" s="10">
        <v>233.35577939887466</v>
      </c>
      <c r="CS49" s="10">
        <v>16789.792410989281</v>
      </c>
      <c r="CT49" s="10">
        <v>105.01868314351304</v>
      </c>
      <c r="CU49" s="10">
        <v>105.74077505639704</v>
      </c>
      <c r="CV49" s="10">
        <v>711.81486259837436</v>
      </c>
      <c r="CW49" s="10">
        <v>89.755248927188362</v>
      </c>
      <c r="CX49" s="10">
        <v>1371.0043572656275</v>
      </c>
      <c r="CY49" s="10">
        <v>221.05407712939467</v>
      </c>
      <c r="CZ49" s="10">
        <v>207.6094075</v>
      </c>
      <c r="DA49" s="10">
        <v>1382.3310874200426</v>
      </c>
      <c r="DB49" s="10">
        <v>182.54822926374649</v>
      </c>
      <c r="DC49" s="10">
        <v>264.46836951152187</v>
      </c>
      <c r="DD49" s="10">
        <v>218.90594960395785</v>
      </c>
      <c r="DE49" s="10">
        <v>1001.0413007683865</v>
      </c>
      <c r="DF49" s="10">
        <v>331.94799999999998</v>
      </c>
      <c r="DG49" s="10">
        <v>409.88188697927728</v>
      </c>
      <c r="DH49" s="10">
        <v>108.1068481028081</v>
      </c>
      <c r="DI49" s="10">
        <v>295.98631161849875</v>
      </c>
      <c r="DJ49" s="10">
        <v>494.81531853480863</v>
      </c>
      <c r="DK49" s="23">
        <v>40.510566000000004</v>
      </c>
    </row>
    <row r="50" spans="1:115">
      <c r="A50" s="2">
        <v>42430</v>
      </c>
      <c r="B50" s="10">
        <v>44.857907537815862</v>
      </c>
      <c r="C50" s="10">
        <v>558.3140402178966</v>
      </c>
      <c r="D50" s="10">
        <v>160.65760956347333</v>
      </c>
      <c r="E50" s="10">
        <v>16790.413796156226</v>
      </c>
      <c r="F50" s="10">
        <v>75.751519679327217</v>
      </c>
      <c r="G50" s="10">
        <v>73.512033499958065</v>
      </c>
      <c r="H50" s="10">
        <v>66.675731280207216</v>
      </c>
      <c r="I50" s="10">
        <v>47.56461478300708</v>
      </c>
      <c r="J50" s="10">
        <v>1122.8938712783663</v>
      </c>
      <c r="K50" s="10">
        <v>151.73234487492962</v>
      </c>
      <c r="L50" s="10">
        <v>146.4803737240469</v>
      </c>
      <c r="M50" s="10">
        <v>1196.6101317290784</v>
      </c>
      <c r="N50" s="10">
        <v>160.14650653267969</v>
      </c>
      <c r="O50" s="10">
        <v>75.064914188649027</v>
      </c>
      <c r="P50" s="10">
        <v>163.56507640767907</v>
      </c>
      <c r="Q50" s="10">
        <v>652.63425071194433</v>
      </c>
      <c r="R50" s="10">
        <v>281.71924555258414</v>
      </c>
      <c r="S50" s="10">
        <v>220.51806798552488</v>
      </c>
      <c r="T50" s="10">
        <v>69.709932510301883</v>
      </c>
      <c r="U50" s="10">
        <v>271.73550873582678</v>
      </c>
      <c r="V50" s="10">
        <v>253.68017210878597</v>
      </c>
      <c r="W50" s="10">
        <v>14.984783160183065</v>
      </c>
      <c r="Y50" s="10">
        <v>21.397276320161996</v>
      </c>
      <c r="Z50" s="10">
        <v>281.65031708100537</v>
      </c>
      <c r="AA50" s="10">
        <v>79.3435295482833</v>
      </c>
      <c r="AB50" s="10">
        <v>663.60731724211587</v>
      </c>
      <c r="AC50" s="10">
        <v>32.177799569787538</v>
      </c>
      <c r="AD50" s="10">
        <v>2.1755345576112437</v>
      </c>
      <c r="AE50" s="10">
        <v>558.72700830075064</v>
      </c>
      <c r="AF50" s="10">
        <v>6.4968643879673911</v>
      </c>
      <c r="AG50" s="10">
        <v>192.3323864925982</v>
      </c>
      <c r="AH50" s="10">
        <v>69.32386906627022</v>
      </c>
      <c r="AI50" s="10">
        <v>49.947589625518887</v>
      </c>
      <c r="AJ50" s="10">
        <v>194.67819884966642</v>
      </c>
      <c r="AK50" s="10">
        <v>23.982785517992085</v>
      </c>
      <c r="AL50" s="10">
        <v>146.5471872887195</v>
      </c>
      <c r="AM50" s="10">
        <v>9.531222723569968</v>
      </c>
      <c r="AN50" s="10">
        <v>313.25035235680332</v>
      </c>
      <c r="AO50" s="10">
        <v>53.547213685660573</v>
      </c>
      <c r="AP50" s="10">
        <v>195.13596839656421</v>
      </c>
      <c r="AQ50" s="10">
        <v>27.543225161854224</v>
      </c>
      <c r="AR50" s="10">
        <v>39.14254499251409</v>
      </c>
      <c r="AS50" s="10">
        <v>125.02594578104447</v>
      </c>
      <c r="AT50" s="10">
        <v>20.955206665141109</v>
      </c>
      <c r="AV50" s="10">
        <v>0.20490442656755778</v>
      </c>
      <c r="AW50" s="10">
        <v>18.919409336527696</v>
      </c>
      <c r="AX50" s="10">
        <v>2.1090981853359834</v>
      </c>
      <c r="AY50" s="10">
        <v>53.854852732076409</v>
      </c>
      <c r="AZ50" s="10">
        <v>0.22395723853510752</v>
      </c>
      <c r="BA50" s="10">
        <v>33.30669780513135</v>
      </c>
      <c r="BB50" s="10">
        <v>57.648895739929742</v>
      </c>
      <c r="BC50" s="10">
        <v>38.764305423522785</v>
      </c>
      <c r="BD50" s="10">
        <v>19.41881193819091</v>
      </c>
      <c r="BE50" s="10">
        <v>1.4573599528666243</v>
      </c>
      <c r="BF50" s="10">
        <v>14.635569125360114</v>
      </c>
      <c r="BG50" s="10">
        <v>25.395385967860921</v>
      </c>
      <c r="BH50" s="10">
        <v>0.27354562255136067</v>
      </c>
      <c r="BI50" s="10">
        <v>31.130086029867261</v>
      </c>
      <c r="BJ50" s="10">
        <v>58.969428314153895</v>
      </c>
      <c r="BK50" s="10">
        <v>101.51872211159564</v>
      </c>
      <c r="BL50" s="10">
        <v>1.573356445228421</v>
      </c>
      <c r="BM50" s="10">
        <v>7.8314456045194003</v>
      </c>
      <c r="BN50" s="10">
        <v>9.8404506821788988</v>
      </c>
      <c r="BO50" s="10">
        <v>4.6310952205085405</v>
      </c>
      <c r="BP50" s="10">
        <v>135.83067954875855</v>
      </c>
      <c r="BQ50" s="10">
        <v>2.3241847704042717</v>
      </c>
      <c r="BS50" s="10">
        <v>0.19425537162455467</v>
      </c>
      <c r="BT50" s="10">
        <v>5.3077693618726975</v>
      </c>
      <c r="BU50" s="10">
        <v>1.324154644841923</v>
      </c>
      <c r="BV50" s="10">
        <v>35.581131622321351</v>
      </c>
      <c r="BW50" s="10">
        <v>0.95946326783844349</v>
      </c>
      <c r="BX50" s="10">
        <v>1.2498727069840783</v>
      </c>
      <c r="BY50" s="10">
        <v>30.548055161444324</v>
      </c>
      <c r="BZ50" s="10">
        <v>0.21791795774047529</v>
      </c>
      <c r="CA50" s="10">
        <v>5.3177843755384266</v>
      </c>
      <c r="CB50" s="10">
        <v>1.3606108754424333</v>
      </c>
      <c r="CC50" s="10">
        <v>4.0254515250740823</v>
      </c>
      <c r="CD50" s="10">
        <v>12.90815052816485</v>
      </c>
      <c r="CE50" s="10">
        <v>13.398029231417318</v>
      </c>
      <c r="CF50" s="10">
        <v>17.167360520233199</v>
      </c>
      <c r="CG50" s="10">
        <v>0.11118130692485551</v>
      </c>
      <c r="CH50" s="10">
        <v>5.6567251080754914</v>
      </c>
      <c r="CI50" s="10">
        <v>0.70818431652686686</v>
      </c>
      <c r="CJ50" s="10">
        <v>7.4877990436631752</v>
      </c>
      <c r="CK50" s="10">
        <v>11.685180820324403</v>
      </c>
      <c r="CL50" s="10">
        <v>1.3282187403585946</v>
      </c>
      <c r="CM50" s="10">
        <v>3.8687456774742941</v>
      </c>
      <c r="CN50" s="10">
        <v>0.16707980778032994</v>
      </c>
      <c r="CP50" s="10">
        <v>66.654343656169971</v>
      </c>
      <c r="CQ50" s="10">
        <v>864.19153599730237</v>
      </c>
      <c r="CR50" s="10">
        <v>243.43439194193454</v>
      </c>
      <c r="CS50" s="10">
        <v>17543.45709775274</v>
      </c>
      <c r="CT50" s="10">
        <v>109.11273975548831</v>
      </c>
      <c r="CU50" s="10">
        <v>110.24413856968474</v>
      </c>
      <c r="CV50" s="10">
        <v>713.59969048233188</v>
      </c>
      <c r="CW50" s="10">
        <v>93.043702552237733</v>
      </c>
      <c r="CX50" s="10">
        <v>1339.9628540846938</v>
      </c>
      <c r="CY50" s="10">
        <v>223.8741847695089</v>
      </c>
      <c r="CZ50" s="10">
        <v>215.08898399999998</v>
      </c>
      <c r="DA50" s="10">
        <v>1429.5918670747706</v>
      </c>
      <c r="DB50" s="10">
        <v>197.80086690464046</v>
      </c>
      <c r="DC50" s="10">
        <v>269.90954802746899</v>
      </c>
      <c r="DD50" s="10">
        <v>232.17690875232779</v>
      </c>
      <c r="DE50" s="10">
        <v>1073.0600502884188</v>
      </c>
      <c r="DF50" s="10">
        <v>337.548</v>
      </c>
      <c r="DG50" s="10">
        <v>430.97328103027166</v>
      </c>
      <c r="DH50" s="10">
        <v>118.77878917465941</v>
      </c>
      <c r="DI50" s="10">
        <v>316.83736768920801</v>
      </c>
      <c r="DJ50" s="10">
        <v>518.40554311606331</v>
      </c>
      <c r="DK50" s="23">
        <v>38.431254403508774</v>
      </c>
    </row>
    <row r="51" spans="1:115">
      <c r="A51" s="2">
        <v>42522</v>
      </c>
      <c r="B51" s="10">
        <v>45.199392360740951</v>
      </c>
      <c r="C51" s="10">
        <v>592.32666196748312</v>
      </c>
      <c r="D51" s="10">
        <v>165.80955762342282</v>
      </c>
      <c r="E51" s="10">
        <v>16558.374246538257</v>
      </c>
      <c r="F51" s="10">
        <v>78.895161160900457</v>
      </c>
      <c r="G51" s="10">
        <v>72.459347407007115</v>
      </c>
      <c r="H51" s="10">
        <v>74.031294805463091</v>
      </c>
      <c r="I51" s="10">
        <v>47.960698598621363</v>
      </c>
      <c r="J51" s="10">
        <v>1096.3042577345173</v>
      </c>
      <c r="K51" s="10">
        <v>160.55735257705669</v>
      </c>
      <c r="L51" s="10">
        <v>145.24922481609522</v>
      </c>
      <c r="M51" s="10">
        <v>1190.7721771727154</v>
      </c>
      <c r="N51" s="10">
        <v>156.30409268155762</v>
      </c>
      <c r="O51" s="10">
        <v>66.734584842354366</v>
      </c>
      <c r="P51" s="10">
        <v>154.75469123536061</v>
      </c>
      <c r="Q51" s="10">
        <v>731.45384182172415</v>
      </c>
      <c r="R51" s="10">
        <v>294.28378751848686</v>
      </c>
      <c r="S51" s="10">
        <v>224.56743787728317</v>
      </c>
      <c r="T51" s="10">
        <v>69.94388321725171</v>
      </c>
      <c r="U51" s="10">
        <v>276.18997170025585</v>
      </c>
      <c r="V51" s="10">
        <v>260.65701535791203</v>
      </c>
      <c r="W51" s="10">
        <v>15.495332066398387</v>
      </c>
      <c r="Y51" s="10">
        <v>26.287269769868843</v>
      </c>
      <c r="Z51" s="10">
        <v>295.72095628770984</v>
      </c>
      <c r="AA51" s="10">
        <v>79.280946217213753</v>
      </c>
      <c r="AB51" s="10">
        <v>649.78130525956306</v>
      </c>
      <c r="AC51" s="10">
        <v>33.183615591359938</v>
      </c>
      <c r="AD51" s="10">
        <v>2.0697842936549442</v>
      </c>
      <c r="AE51" s="10">
        <v>561.16586486974234</v>
      </c>
      <c r="AF51" s="10">
        <v>6.8173575965289865</v>
      </c>
      <c r="AG51" s="10">
        <v>185.50748266161386</v>
      </c>
      <c r="AH51" s="10">
        <v>69.922383237252333</v>
      </c>
      <c r="AI51" s="10">
        <v>52.821068382962302</v>
      </c>
      <c r="AJ51" s="10">
        <v>203.01697694013646</v>
      </c>
      <c r="AK51" s="10">
        <v>23.459187428319588</v>
      </c>
      <c r="AL51" s="10">
        <v>147.98929425812673</v>
      </c>
      <c r="AM51" s="10">
        <v>9.3362033733071588</v>
      </c>
      <c r="AN51" s="10">
        <v>283.82669581197018</v>
      </c>
      <c r="AO51" s="10">
        <v>55.430883523665074</v>
      </c>
      <c r="AP51" s="10">
        <v>201.25214602037718</v>
      </c>
      <c r="AQ51" s="10">
        <v>25.32438219609303</v>
      </c>
      <c r="AR51" s="10">
        <v>41.317855453918739</v>
      </c>
      <c r="AS51" s="10">
        <v>130.5025933674417</v>
      </c>
      <c r="AT51" s="10">
        <v>20.24265865593561</v>
      </c>
      <c r="AV51" s="10">
        <v>0.2773201555392471</v>
      </c>
      <c r="AW51" s="10">
        <v>19.912555660992421</v>
      </c>
      <c r="AX51" s="10">
        <v>2.0203591365944762</v>
      </c>
      <c r="AY51" s="10">
        <v>47.886826390930565</v>
      </c>
      <c r="AZ51" s="10">
        <v>0.19022295133475878</v>
      </c>
      <c r="BA51" s="10">
        <v>32.839570208237859</v>
      </c>
      <c r="BB51" s="10">
        <v>68.454553164600256</v>
      </c>
      <c r="BC51" s="10">
        <v>38.107047074155673</v>
      </c>
      <c r="BD51" s="10">
        <v>19.426282169918938</v>
      </c>
      <c r="BE51" s="10">
        <v>1.4916878915419831</v>
      </c>
      <c r="BF51" s="10">
        <v>14.188067826182976</v>
      </c>
      <c r="BG51" s="10">
        <v>25.621700489110218</v>
      </c>
      <c r="BH51" s="10">
        <v>0.19556867587345331</v>
      </c>
      <c r="BI51" s="10">
        <v>30.857588817448022</v>
      </c>
      <c r="BJ51" s="10">
        <v>58.879112772031711</v>
      </c>
      <c r="BK51" s="10">
        <v>88.199474075037656</v>
      </c>
      <c r="BL51" s="10">
        <v>1.7363394561875773</v>
      </c>
      <c r="BM51" s="10">
        <v>5.7384806765424266</v>
      </c>
      <c r="BN51" s="10">
        <v>11.443939522577352</v>
      </c>
      <c r="BO51" s="10">
        <v>3.4629009338466523</v>
      </c>
      <c r="BP51" s="10">
        <v>135.30908727953155</v>
      </c>
      <c r="BQ51" s="10">
        <v>2.2874695935613683</v>
      </c>
      <c r="BS51" s="10">
        <v>0.2207085412367637</v>
      </c>
      <c r="BT51" s="10">
        <v>5.6154609179011068</v>
      </c>
      <c r="BU51" s="10">
        <v>1.3199825381962027</v>
      </c>
      <c r="BV51" s="10">
        <v>32.294121992207778</v>
      </c>
      <c r="BW51" s="10">
        <v>1.0018731938895247</v>
      </c>
      <c r="BX51" s="10">
        <v>1.247432008343182</v>
      </c>
      <c r="BY51" s="10">
        <v>31.194787997931158</v>
      </c>
      <c r="BZ51" s="10">
        <v>0.23290650944102964</v>
      </c>
      <c r="CA51" s="10">
        <v>5.1298435031341221</v>
      </c>
      <c r="CB51" s="10">
        <v>1.3060687827680537</v>
      </c>
      <c r="CC51" s="10">
        <v>3.9950789747595401</v>
      </c>
      <c r="CD51" s="10">
        <v>11.244207040684337</v>
      </c>
      <c r="CE51" s="10">
        <v>14.31908782083724</v>
      </c>
      <c r="CF51" s="10">
        <v>16.478570260302927</v>
      </c>
      <c r="CG51" s="10">
        <v>0.10262533542744023</v>
      </c>
      <c r="CH51" s="10">
        <v>5.4870751260021251</v>
      </c>
      <c r="CI51" s="10">
        <v>0.92418950166043801</v>
      </c>
      <c r="CJ51" s="10">
        <v>8.8451971011122588</v>
      </c>
      <c r="CK51" s="10">
        <v>12.252822075735562</v>
      </c>
      <c r="CL51" s="10">
        <v>1.356815971103233</v>
      </c>
      <c r="CM51" s="10">
        <v>3.7438169431155472</v>
      </c>
      <c r="CN51" s="10">
        <v>0.13766671629779426</v>
      </c>
      <c r="CP51" s="10">
        <v>71.984690827385805</v>
      </c>
      <c r="CQ51" s="10">
        <v>913.57563483408649</v>
      </c>
      <c r="CR51" s="10">
        <v>248.43084551542725</v>
      </c>
      <c r="CS51" s="10">
        <v>17288.336500180958</v>
      </c>
      <c r="CT51" s="10">
        <v>113.27087289748468</v>
      </c>
      <c r="CU51" s="10">
        <v>108.6161339172431</v>
      </c>
      <c r="CV51" s="10">
        <v>734.84650083773681</v>
      </c>
      <c r="CW51" s="10">
        <v>93.118009778747052</v>
      </c>
      <c r="CX51" s="10">
        <v>1306.3678660691842</v>
      </c>
      <c r="CY51" s="10">
        <v>233.27749248861906</v>
      </c>
      <c r="CZ51" s="10">
        <v>216.25344000000004</v>
      </c>
      <c r="DA51" s="10">
        <v>1430.6550616426464</v>
      </c>
      <c r="DB51" s="10">
        <v>194.2779366065879</v>
      </c>
      <c r="DC51" s="10">
        <v>262.06003817823205</v>
      </c>
      <c r="DD51" s="10">
        <v>223.07263271612692</v>
      </c>
      <c r="DE51" s="10">
        <v>1108.9670868347341</v>
      </c>
      <c r="DF51" s="10">
        <v>352.37519999999995</v>
      </c>
      <c r="DG51" s="10">
        <v>440.40326167531504</v>
      </c>
      <c r="DH51" s="10">
        <v>118.96502701165765</v>
      </c>
      <c r="DI51" s="10">
        <v>322.32754405912448</v>
      </c>
      <c r="DJ51" s="10">
        <v>530.21251294800084</v>
      </c>
      <c r="DK51" s="23">
        <v>38.163127032193159</v>
      </c>
    </row>
    <row r="52" spans="1:115">
      <c r="A52" s="2">
        <v>42614</v>
      </c>
      <c r="B52" s="10">
        <v>43.657943680664815</v>
      </c>
      <c r="C52" s="10">
        <v>580.85656016574944</v>
      </c>
      <c r="D52" s="10">
        <v>169.46904057332634</v>
      </c>
      <c r="E52" s="10">
        <v>16660.692582369655</v>
      </c>
      <c r="F52" s="10">
        <v>80.297742083406177</v>
      </c>
      <c r="G52" s="10">
        <v>74.252622740856609</v>
      </c>
      <c r="H52" s="10">
        <v>74.13031803738626</v>
      </c>
      <c r="I52" s="10">
        <v>49.083017693781187</v>
      </c>
      <c r="J52" s="10">
        <v>1071.7782265286251</v>
      </c>
      <c r="K52" s="10">
        <v>165.6734067203088</v>
      </c>
      <c r="L52" s="10">
        <v>137.47240470409901</v>
      </c>
      <c r="M52" s="10">
        <v>1251.1602027455986</v>
      </c>
      <c r="N52" s="10">
        <v>156.66538189791797</v>
      </c>
      <c r="O52" s="10">
        <v>66.500398433598306</v>
      </c>
      <c r="P52" s="10">
        <v>160.07919107656798</v>
      </c>
      <c r="Q52" s="10">
        <v>761.55750667242091</v>
      </c>
      <c r="R52" s="10">
        <v>288.16395989537864</v>
      </c>
      <c r="S52" s="10">
        <v>225.69343848615566</v>
      </c>
      <c r="T52" s="10">
        <v>80.893162509162948</v>
      </c>
      <c r="U52" s="10">
        <v>278.21999666887609</v>
      </c>
      <c r="V52" s="10">
        <v>253.32992871458737</v>
      </c>
      <c r="W52" s="10">
        <v>16.258200595137012</v>
      </c>
      <c r="Y52" s="10">
        <v>30.721279256864236</v>
      </c>
      <c r="Z52" s="10">
        <v>291.75150949073384</v>
      </c>
      <c r="AA52" s="10">
        <v>81.419703065479453</v>
      </c>
      <c r="AB52" s="10">
        <v>642.46250048359184</v>
      </c>
      <c r="AC52" s="10">
        <v>32.794585086446148</v>
      </c>
      <c r="AD52" s="10">
        <v>2.0635278886019206</v>
      </c>
      <c r="AE52" s="10">
        <v>557.33191657113207</v>
      </c>
      <c r="AF52" s="10">
        <v>6.7685468512796128</v>
      </c>
      <c r="AG52" s="10">
        <v>182.08509917775311</v>
      </c>
      <c r="AH52" s="10">
        <v>71.007907399557709</v>
      </c>
      <c r="AI52" s="10">
        <v>65.173166550431503</v>
      </c>
      <c r="AJ52" s="10">
        <v>193.21984763520541</v>
      </c>
      <c r="AK52" s="10">
        <v>24.510610911088385</v>
      </c>
      <c r="AL52" s="10">
        <v>150.67164203929519</v>
      </c>
      <c r="AM52" s="10">
        <v>9.9069816448251107</v>
      </c>
      <c r="AN52" s="10">
        <v>271.76623766722685</v>
      </c>
      <c r="AO52" s="10">
        <v>58.621597823270903</v>
      </c>
      <c r="AP52" s="10">
        <v>198.77509000270646</v>
      </c>
      <c r="AQ52" s="10">
        <v>24.88671541551231</v>
      </c>
      <c r="AR52" s="10">
        <v>42.187282980270282</v>
      </c>
      <c r="AS52" s="10">
        <v>128.23732477236413</v>
      </c>
      <c r="AT52" s="10">
        <v>19.167829605171743</v>
      </c>
      <c r="AV52" s="10">
        <v>0.58466766885068078</v>
      </c>
      <c r="AW52" s="10">
        <v>20.445534925433886</v>
      </c>
      <c r="AX52" s="10">
        <v>0.84885690266517821</v>
      </c>
      <c r="AY52" s="10">
        <v>50.058250204288854</v>
      </c>
      <c r="AZ52" s="10">
        <v>0.24849789893421356</v>
      </c>
      <c r="BA52" s="10">
        <v>33.830882586186142</v>
      </c>
      <c r="BB52" s="10">
        <v>78.033381216583734</v>
      </c>
      <c r="BC52" s="10">
        <v>34.861039262902793</v>
      </c>
      <c r="BD52" s="10">
        <v>21.735886183311973</v>
      </c>
      <c r="BE52" s="10">
        <v>1.5700891389663849</v>
      </c>
      <c r="BF52" s="10">
        <v>16.97184290877432</v>
      </c>
      <c r="BG52" s="10">
        <v>33.963169987234927</v>
      </c>
      <c r="BH52" s="10">
        <v>0.25093769833936908</v>
      </c>
      <c r="BI52" s="10">
        <v>30.781001327177531</v>
      </c>
      <c r="BJ52" s="10">
        <v>59.272012976539834</v>
      </c>
      <c r="BK52" s="10">
        <v>95.915790205938009</v>
      </c>
      <c r="BL52" s="10">
        <v>1.6634146836950066</v>
      </c>
      <c r="BM52" s="10">
        <v>4.5760078379945357</v>
      </c>
      <c r="BN52" s="10">
        <v>11.691243424137745</v>
      </c>
      <c r="BO52" s="10">
        <v>3.2450472925049705</v>
      </c>
      <c r="BP52" s="10">
        <v>143.32760008624899</v>
      </c>
      <c r="BQ52" s="10">
        <v>2.1307007514473173</v>
      </c>
      <c r="BS52" s="10">
        <v>0.31923308274199191</v>
      </c>
      <c r="BT52" s="10">
        <v>4.8831772043362243</v>
      </c>
      <c r="BU52" s="10">
        <v>1.1150273640943289</v>
      </c>
      <c r="BV52" s="10">
        <v>32.228279449579375</v>
      </c>
      <c r="BW52" s="10">
        <v>1.008371271427696</v>
      </c>
      <c r="BX52" s="10">
        <v>1.3121572015383265</v>
      </c>
      <c r="BY52" s="10">
        <v>34.661959932473678</v>
      </c>
      <c r="BZ52" s="10">
        <v>0.18264497075902852</v>
      </c>
      <c r="CA52" s="10">
        <v>4.7055435858574732</v>
      </c>
      <c r="CB52" s="10">
        <v>0.89929515630789636</v>
      </c>
      <c r="CC52" s="10">
        <v>4.3674710366951501</v>
      </c>
      <c r="CD52" s="10">
        <v>14.118688285370972</v>
      </c>
      <c r="CE52" s="10">
        <v>12.860368974019602</v>
      </c>
      <c r="CF52" s="10">
        <v>16.82531944750588</v>
      </c>
      <c r="CG52" s="10">
        <v>0.10640790132013223</v>
      </c>
      <c r="CH52" s="10">
        <v>5.6062855937426832</v>
      </c>
      <c r="CI52" s="10">
        <v>0.97049426432217278</v>
      </c>
      <c r="CJ52" s="10">
        <v>9.3451824780643058</v>
      </c>
      <c r="CK52" s="10">
        <v>13.004471790880327</v>
      </c>
      <c r="CL52" s="10">
        <v>1.3318805511440037</v>
      </c>
      <c r="CM52" s="10">
        <v>3.6806249834591256</v>
      </c>
      <c r="CN52" s="10">
        <v>0.13917949208801206</v>
      </c>
      <c r="CP52" s="10">
        <v>75.283123689121723</v>
      </c>
      <c r="CQ52" s="10">
        <v>897.93678178625339</v>
      </c>
      <c r="CR52" s="10">
        <v>252.8526279055653</v>
      </c>
      <c r="CS52" s="10">
        <v>17385.441612507115</v>
      </c>
      <c r="CT52" s="10">
        <v>114.34919634021423</v>
      </c>
      <c r="CU52" s="10">
        <v>111.459190417183</v>
      </c>
      <c r="CV52" s="10">
        <v>744.15757575757573</v>
      </c>
      <c r="CW52" s="10">
        <v>90.895248778722618</v>
      </c>
      <c r="CX52" s="10">
        <v>1280.3047554755476</v>
      </c>
      <c r="CY52" s="10">
        <v>239.15069841514079</v>
      </c>
      <c r="CZ52" s="10">
        <v>223.98488519999998</v>
      </c>
      <c r="DA52" s="10">
        <v>1492.4619086534099</v>
      </c>
      <c r="DB52" s="10">
        <v>194.28729948136532</v>
      </c>
      <c r="DC52" s="10">
        <v>264.77836124757692</v>
      </c>
      <c r="DD52" s="10">
        <v>229.36459359925306</v>
      </c>
      <c r="DE52" s="10">
        <v>1134.8458201393285</v>
      </c>
      <c r="DF52" s="10">
        <v>349.41946666666672</v>
      </c>
      <c r="DG52" s="10">
        <v>438.38971880492096</v>
      </c>
      <c r="DH52" s="10">
        <v>130.47559313969333</v>
      </c>
      <c r="DI52" s="10">
        <v>324.98420749279535</v>
      </c>
      <c r="DJ52" s="10">
        <v>528.57547855665962</v>
      </c>
      <c r="DK52" s="23">
        <v>37.695910443844085</v>
      </c>
    </row>
    <row r="53" spans="1:115">
      <c r="A53" s="2">
        <v>42705</v>
      </c>
      <c r="B53" s="10">
        <v>44.991875794221762</v>
      </c>
      <c r="C53" s="10">
        <v>593.72924133738547</v>
      </c>
      <c r="D53" s="10">
        <v>170.95180859578852</v>
      </c>
      <c r="E53" s="10">
        <v>16412.852685846559</v>
      </c>
      <c r="F53" s="10">
        <v>76.255398340400177</v>
      </c>
      <c r="G53" s="10">
        <v>67.935057546763531</v>
      </c>
      <c r="H53" s="10">
        <v>82.827829811511535</v>
      </c>
      <c r="I53" s="10">
        <v>44.764308884008678</v>
      </c>
      <c r="J53" s="10">
        <v>1069.1748304766966</v>
      </c>
      <c r="K53" s="10">
        <v>166.82821220921562</v>
      </c>
      <c r="L53" s="10">
        <v>136.95219297636854</v>
      </c>
      <c r="M53" s="10">
        <v>1129.661807166186</v>
      </c>
      <c r="N53" s="10">
        <v>149.55088047331631</v>
      </c>
      <c r="O53" s="10">
        <v>65.080517807735376</v>
      </c>
      <c r="P53" s="10">
        <v>154.69153052070433</v>
      </c>
      <c r="Q53" s="10">
        <v>810.2835535988728</v>
      </c>
      <c r="R53" s="10">
        <v>286.72399923709605</v>
      </c>
      <c r="S53" s="10">
        <v>202.62985632528009</v>
      </c>
      <c r="T53" s="10">
        <v>83.035555976071194</v>
      </c>
      <c r="U53" s="10">
        <v>267.61600971849379</v>
      </c>
      <c r="V53" s="10">
        <v>221.88558571370345</v>
      </c>
      <c r="W53" s="10">
        <v>17.343317940419269</v>
      </c>
      <c r="Y53" s="10">
        <v>32.047053907706101</v>
      </c>
      <c r="Z53" s="10">
        <v>278.72350850420383</v>
      </c>
      <c r="AA53" s="10">
        <v>80.408425802281599</v>
      </c>
      <c r="AB53" s="10">
        <v>641.86089128065669</v>
      </c>
      <c r="AC53" s="10">
        <v>31.580562184585492</v>
      </c>
      <c r="AD53" s="10">
        <v>2.4078113937407308</v>
      </c>
      <c r="AE53" s="10">
        <v>559.27574445247058</v>
      </c>
      <c r="AF53" s="10">
        <v>5.9602922728013716</v>
      </c>
      <c r="AG53" s="10">
        <v>172.31400205521419</v>
      </c>
      <c r="AH53" s="10">
        <v>71.558517403474113</v>
      </c>
      <c r="AI53" s="10">
        <v>64.571958574972584</v>
      </c>
      <c r="AJ53" s="10">
        <v>193.80782435575327</v>
      </c>
      <c r="AK53" s="10">
        <v>26.416965068422968</v>
      </c>
      <c r="AL53" s="10">
        <v>150.24831381447714</v>
      </c>
      <c r="AM53" s="10">
        <v>8.6068119707804414</v>
      </c>
      <c r="AN53" s="10">
        <v>264.87845663197572</v>
      </c>
      <c r="AO53" s="10">
        <v>54.456865930430411</v>
      </c>
      <c r="AP53" s="10">
        <v>197.82120744386387</v>
      </c>
      <c r="AQ53" s="10">
        <v>26.309372376704918</v>
      </c>
      <c r="AR53" s="10">
        <v>41.444094882354648</v>
      </c>
      <c r="AS53" s="10">
        <v>123.08743735056417</v>
      </c>
      <c r="AT53" s="10">
        <v>16.977261796984184</v>
      </c>
      <c r="AV53" s="10">
        <v>0.63447785704332393</v>
      </c>
      <c r="AW53" s="10">
        <v>19.297428376231483</v>
      </c>
      <c r="AX53" s="10">
        <v>0.86753771680677927</v>
      </c>
      <c r="AY53" s="10">
        <v>42.572554048950423</v>
      </c>
      <c r="AZ53" s="10">
        <v>0.21869000294593952</v>
      </c>
      <c r="BA53" s="10">
        <v>34.89796407981342</v>
      </c>
      <c r="BB53" s="10">
        <v>84.407392106643854</v>
      </c>
      <c r="BC53" s="10">
        <v>34.928318302528865</v>
      </c>
      <c r="BD53" s="10">
        <v>21.683462470653723</v>
      </c>
      <c r="BE53" s="10">
        <v>1.4892248140425242</v>
      </c>
      <c r="BF53" s="10">
        <v>16.578995915690754</v>
      </c>
      <c r="BG53" s="10">
        <v>27.523020348335123</v>
      </c>
      <c r="BH53" s="10">
        <v>0.24282167379992997</v>
      </c>
      <c r="BI53" s="10">
        <v>29.338492651730451</v>
      </c>
      <c r="BJ53" s="10">
        <v>58.847763841034009</v>
      </c>
      <c r="BK53" s="10">
        <v>101.41679266571988</v>
      </c>
      <c r="BL53" s="10">
        <v>1.6746087228004531</v>
      </c>
      <c r="BM53" s="10">
        <v>5.1559521239413666</v>
      </c>
      <c r="BN53" s="10">
        <v>11.337002589673896</v>
      </c>
      <c r="BO53" s="10">
        <v>3.2121996126727739</v>
      </c>
      <c r="BP53" s="10">
        <v>147.97983560545543</v>
      </c>
      <c r="BQ53" s="10">
        <v>2.0285112920191248</v>
      </c>
      <c r="BS53" s="10">
        <v>0.31171471238804382</v>
      </c>
      <c r="BT53" s="10">
        <v>4.5889650250907259</v>
      </c>
      <c r="BU53" s="10">
        <v>1.1507649529646931</v>
      </c>
      <c r="BV53" s="10">
        <v>31.962102930792554</v>
      </c>
      <c r="BW53" s="10">
        <v>0.96573864663041808</v>
      </c>
      <c r="BX53" s="10">
        <v>1.1465845856732102</v>
      </c>
      <c r="BY53" s="10">
        <v>39.533784725582606</v>
      </c>
      <c r="BZ53" s="10">
        <v>0.30790658172479368</v>
      </c>
      <c r="CA53" s="10">
        <v>4.2314427650757409</v>
      </c>
      <c r="CB53" s="10">
        <v>0.822534855792318</v>
      </c>
      <c r="CC53" s="10">
        <v>4.4982355329681241</v>
      </c>
      <c r="CD53" s="10">
        <v>9.386415778975973</v>
      </c>
      <c r="CE53" s="10">
        <v>11.591383609249029</v>
      </c>
      <c r="CF53" s="10">
        <v>15.779244698726455</v>
      </c>
      <c r="CG53" s="10">
        <v>0.32177106321735494</v>
      </c>
      <c r="CH53" s="10">
        <v>7.039693641512585</v>
      </c>
      <c r="CI53" s="10">
        <v>0.99892610967308237</v>
      </c>
      <c r="CJ53" s="10">
        <v>8.6085687020886699</v>
      </c>
      <c r="CK53" s="10">
        <v>13.289150717503647</v>
      </c>
      <c r="CL53" s="10">
        <v>1.2530509258831755</v>
      </c>
      <c r="CM53" s="10">
        <v>2.9810253472500108</v>
      </c>
      <c r="CN53" s="10">
        <v>0.1351272317028358</v>
      </c>
      <c r="CP53" s="10">
        <v>77.985122271359231</v>
      </c>
      <c r="CQ53" s="10">
        <v>896.33914324291152</v>
      </c>
      <c r="CR53" s="10">
        <v>253.37853706784159</v>
      </c>
      <c r="CS53" s="10">
        <v>17129.248234106959</v>
      </c>
      <c r="CT53" s="10">
        <v>109.02038917456203</v>
      </c>
      <c r="CU53" s="10">
        <v>106.38741760599089</v>
      </c>
      <c r="CV53" s="10">
        <v>766.04475109620853</v>
      </c>
      <c r="CW53" s="10">
        <v>85.960826041063712</v>
      </c>
      <c r="CX53" s="10">
        <v>1267.4037377676402</v>
      </c>
      <c r="CY53" s="10">
        <v>240.69848928252458</v>
      </c>
      <c r="CZ53" s="10">
        <v>222.601383</v>
      </c>
      <c r="DA53" s="10">
        <v>1360.3790676492504</v>
      </c>
      <c r="DB53" s="10">
        <v>187.80205082478824</v>
      </c>
      <c r="DC53" s="10">
        <v>260.44656897266941</v>
      </c>
      <c r="DD53" s="10">
        <v>222.46787739573614</v>
      </c>
      <c r="DE53" s="10">
        <v>1183.618496538081</v>
      </c>
      <c r="DF53" s="10">
        <v>343.8544</v>
      </c>
      <c r="DG53" s="10">
        <v>414.21558459517399</v>
      </c>
      <c r="DH53" s="10">
        <v>133.97108165995365</v>
      </c>
      <c r="DI53" s="10">
        <v>313.52535513940438</v>
      </c>
      <c r="DJ53" s="10">
        <v>495.93388401697308</v>
      </c>
      <c r="DK53" s="23">
        <v>36.484218261125413</v>
      </c>
    </row>
    <row r="54" spans="1:115">
      <c r="A54" s="2">
        <v>42795</v>
      </c>
      <c r="B54" s="10">
        <v>44.013526766832044</v>
      </c>
      <c r="C54" s="10">
        <v>606.38545191280753</v>
      </c>
      <c r="D54" s="10">
        <v>172.28973203717626</v>
      </c>
      <c r="E54" s="10">
        <v>17152.129009039516</v>
      </c>
      <c r="F54" s="10">
        <v>79.307702841776376</v>
      </c>
      <c r="G54" s="10">
        <v>67.589251133410514</v>
      </c>
      <c r="H54" s="10">
        <v>80.317029554778983</v>
      </c>
      <c r="I54" s="10">
        <v>45.425625837970358</v>
      </c>
      <c r="J54" s="10">
        <v>1103.9362933123764</v>
      </c>
      <c r="K54" s="10">
        <v>165.09033508009838</v>
      </c>
      <c r="L54" s="10">
        <v>149.68324854641901</v>
      </c>
      <c r="M54" s="10">
        <v>1231.9592004134406</v>
      </c>
      <c r="N54" s="10">
        <v>155.49275929413272</v>
      </c>
      <c r="O54" s="10">
        <v>71.97179839056939</v>
      </c>
      <c r="P54" s="10">
        <v>167.7131358381578</v>
      </c>
      <c r="Q54" s="10">
        <v>904.64766919753299</v>
      </c>
      <c r="R54" s="10">
        <v>290.95178720108333</v>
      </c>
      <c r="S54" s="10">
        <v>215.26645539633932</v>
      </c>
      <c r="T54" s="10">
        <v>91.625763188427769</v>
      </c>
      <c r="U54" s="10">
        <v>279.22470194368645</v>
      </c>
      <c r="V54" s="10">
        <v>235.21536870847893</v>
      </c>
      <c r="W54" s="10">
        <v>17.129233947368423</v>
      </c>
      <c r="Y54" s="10">
        <v>34.790854151979417</v>
      </c>
      <c r="Z54" s="10">
        <v>277.24609610825587</v>
      </c>
      <c r="AA54" s="10">
        <v>80.801134948270331</v>
      </c>
      <c r="AB54" s="10">
        <v>653.33470454290193</v>
      </c>
      <c r="AC54" s="10">
        <v>32.501264547105883</v>
      </c>
      <c r="AD54" s="10">
        <v>2.7843894875793875</v>
      </c>
      <c r="AE54" s="10">
        <v>587.82104438240742</v>
      </c>
      <c r="AF54" s="10">
        <v>5.5846275876197513</v>
      </c>
      <c r="AG54" s="10">
        <v>197.55858848805852</v>
      </c>
      <c r="AH54" s="10">
        <v>70.622604138277268</v>
      </c>
      <c r="AI54" s="10">
        <v>63.683095493557886</v>
      </c>
      <c r="AJ54" s="10">
        <v>207.77224965176202</v>
      </c>
      <c r="AK54" s="10">
        <v>26.61463139590726</v>
      </c>
      <c r="AL54" s="10">
        <v>150.92155303439725</v>
      </c>
      <c r="AM54" s="10">
        <v>7.7744006308386089</v>
      </c>
      <c r="AN54" s="10">
        <v>246.88064312826572</v>
      </c>
      <c r="AO54" s="10">
        <v>55.771556085056751</v>
      </c>
      <c r="AP54" s="10">
        <v>202.50569504294282</v>
      </c>
      <c r="AQ54" s="10">
        <v>27.81512477988904</v>
      </c>
      <c r="AR54" s="10">
        <v>42.706668311304874</v>
      </c>
      <c r="AS54" s="10">
        <v>119.21057389760374</v>
      </c>
      <c r="AT54" s="10">
        <v>16.257914366938472</v>
      </c>
      <c r="AV54" s="10">
        <v>0.78501913224788078</v>
      </c>
      <c r="AW54" s="10">
        <v>19.608968214065637</v>
      </c>
      <c r="AX54" s="10">
        <v>1.1261274398202314</v>
      </c>
      <c r="AY54" s="10">
        <v>52.021538900510869</v>
      </c>
      <c r="AZ54" s="10">
        <v>0.28294649087980567</v>
      </c>
      <c r="BA54" s="10">
        <v>38.316469696047896</v>
      </c>
      <c r="BB54" s="10">
        <v>102.22231961883581</v>
      </c>
      <c r="BC54" s="10">
        <v>35.977271986447462</v>
      </c>
      <c r="BD54" s="10">
        <v>28.680615929145805</v>
      </c>
      <c r="BE54" s="10">
        <v>1.3815374726191449</v>
      </c>
      <c r="BF54" s="10">
        <v>17.191581590141453</v>
      </c>
      <c r="BG54" s="10">
        <v>29.102916810960075</v>
      </c>
      <c r="BH54" s="10">
        <v>0.24282124189643692</v>
      </c>
      <c r="BI54" s="10">
        <v>36.097066554053981</v>
      </c>
      <c r="BJ54" s="10">
        <v>59.657148639974501</v>
      </c>
      <c r="BK54" s="10">
        <v>103.54418386195812</v>
      </c>
      <c r="BL54" s="10">
        <v>1.6799145015373369</v>
      </c>
      <c r="BM54" s="10">
        <v>4.7129958456137535</v>
      </c>
      <c r="BN54" s="10">
        <v>11.142577109822041</v>
      </c>
      <c r="BO54" s="10">
        <v>3.2444204986436871</v>
      </c>
      <c r="BP54" s="10">
        <v>144.13976861914915</v>
      </c>
      <c r="BQ54" s="10">
        <v>2.0665791660489252</v>
      </c>
      <c r="BS54" s="10">
        <v>0.35835883600849305</v>
      </c>
      <c r="BT54" s="10">
        <v>4.5408037989609262</v>
      </c>
      <c r="BU54" s="10">
        <v>1.1741201734715421</v>
      </c>
      <c r="BV54" s="10">
        <v>31.258243234032001</v>
      </c>
      <c r="BW54" s="10">
        <v>0.99861989520115513</v>
      </c>
      <c r="BX54" s="10">
        <v>1.2024219193359116</v>
      </c>
      <c r="BY54" s="10">
        <v>40.623518927890288</v>
      </c>
      <c r="BZ54" s="10">
        <v>0.307925668893688</v>
      </c>
      <c r="CA54" s="10">
        <v>4.4807122674887658</v>
      </c>
      <c r="CB54" s="10">
        <v>0.81857187893238725</v>
      </c>
      <c r="CC54" s="10">
        <v>4.6950092698816377</v>
      </c>
      <c r="CD54" s="10">
        <v>9.0843562998029128</v>
      </c>
      <c r="CE54" s="10">
        <v>11.770651052362645</v>
      </c>
      <c r="CF54" s="10">
        <v>16.756078416360339</v>
      </c>
      <c r="CG54" s="10">
        <v>0.29366237550509311</v>
      </c>
      <c r="CH54" s="10">
        <v>6.4728035639281529</v>
      </c>
      <c r="CI54" s="10">
        <v>0.82767554565590307</v>
      </c>
      <c r="CJ54" s="10">
        <v>8.7138807575994477</v>
      </c>
      <c r="CK54" s="10">
        <v>13.174409352942925</v>
      </c>
      <c r="CL54" s="10">
        <v>1.603396474231471</v>
      </c>
      <c r="CM54" s="10">
        <v>2.6703633512255465</v>
      </c>
      <c r="CN54" s="10">
        <v>9.2836868791696059E-2</v>
      </c>
      <c r="CP54" s="10">
        <v>79.947758887067835</v>
      </c>
      <c r="CQ54" s="10">
        <v>907.78132003408996</v>
      </c>
      <c r="CR54" s="10">
        <v>255.39111459873837</v>
      </c>
      <c r="CS54" s="10">
        <v>17888.743495716961</v>
      </c>
      <c r="CT54" s="10">
        <v>113.09053377496322</v>
      </c>
      <c r="CU54" s="10">
        <v>109.89253223637371</v>
      </c>
      <c r="CV54" s="10">
        <v>810.98391248391249</v>
      </c>
      <c r="CW54" s="10">
        <v>87.295451080931258</v>
      </c>
      <c r="CX54" s="10">
        <v>1334.6562099970695</v>
      </c>
      <c r="CY54" s="10">
        <v>237.91304856992718</v>
      </c>
      <c r="CZ54" s="10">
        <v>235.25293489999999</v>
      </c>
      <c r="DA54" s="10">
        <v>1477.9187231759656</v>
      </c>
      <c r="DB54" s="10">
        <v>194.12086298429907</v>
      </c>
      <c r="DC54" s="10">
        <v>275.74649639538097</v>
      </c>
      <c r="DD54" s="10">
        <v>235.438347484476</v>
      </c>
      <c r="DE54" s="10">
        <v>1261.545299751685</v>
      </c>
      <c r="DF54" s="10">
        <v>349.23093333333333</v>
      </c>
      <c r="DG54" s="10">
        <v>431.19902704249535</v>
      </c>
      <c r="DH54" s="10">
        <v>143.75787443108177</v>
      </c>
      <c r="DI54" s="10">
        <v>326.77918722786649</v>
      </c>
      <c r="DJ54" s="10">
        <v>501.23607457645738</v>
      </c>
      <c r="DK54" s="23">
        <v>35.546564349147516</v>
      </c>
    </row>
    <row r="55" spans="1:115">
      <c r="A55" s="2">
        <v>42887</v>
      </c>
      <c r="B55" s="10">
        <v>46.930816122598628</v>
      </c>
      <c r="C55" s="10">
        <v>583.50895852501094</v>
      </c>
      <c r="D55" s="10">
        <v>174.41591086279371</v>
      </c>
      <c r="E55" s="10">
        <v>17759.060027554482</v>
      </c>
      <c r="F55" s="10">
        <v>75.186526892962746</v>
      </c>
      <c r="G55" s="10">
        <v>77.267124341100924</v>
      </c>
      <c r="H55" s="10">
        <v>91.120045319910162</v>
      </c>
      <c r="I55" s="10">
        <v>48.105774465211582</v>
      </c>
      <c r="J55" s="10">
        <v>1177.0224637009846</v>
      </c>
      <c r="K55" s="10">
        <v>168.23770494382373</v>
      </c>
      <c r="L55" s="10">
        <v>160.0930408776893</v>
      </c>
      <c r="M55" s="10">
        <v>1222.0882780432521</v>
      </c>
      <c r="N55" s="10">
        <v>166.07101280393033</v>
      </c>
      <c r="O55" s="10">
        <v>83.910924450973397</v>
      </c>
      <c r="P55" s="10">
        <v>179.89739164395255</v>
      </c>
      <c r="Q55" s="10">
        <v>888.5697770583746</v>
      </c>
      <c r="R55" s="10">
        <v>289.67729092452055</v>
      </c>
      <c r="S55" s="10">
        <v>236.83175649364864</v>
      </c>
      <c r="T55" s="10">
        <v>92.568684871322787</v>
      </c>
      <c r="U55" s="10">
        <v>289.60416859329922</v>
      </c>
      <c r="V55" s="10">
        <v>269.27145504729623</v>
      </c>
      <c r="W55" s="10">
        <v>17.602416375478924</v>
      </c>
      <c r="Y55" s="10">
        <v>40.374098339945164</v>
      </c>
      <c r="Z55" s="10">
        <v>270.41125349663628</v>
      </c>
      <c r="AA55" s="10">
        <v>80.823457072702553</v>
      </c>
      <c r="AB55" s="10">
        <v>660.5443250419504</v>
      </c>
      <c r="AC55" s="10">
        <v>31.364268600252302</v>
      </c>
      <c r="AD55" s="10">
        <v>2.8950155588873461</v>
      </c>
      <c r="AE55" s="10">
        <v>592.66206216400747</v>
      </c>
      <c r="AF55" s="10">
        <v>4.9702288960883223</v>
      </c>
      <c r="AG55" s="10">
        <v>177.81237011174329</v>
      </c>
      <c r="AH55" s="10">
        <v>75.055738938712281</v>
      </c>
      <c r="AI55" s="10">
        <v>63.942952145996443</v>
      </c>
      <c r="AJ55" s="10">
        <v>212.53568985061517</v>
      </c>
      <c r="AK55" s="10">
        <v>27.41023482204259</v>
      </c>
      <c r="AL55" s="10">
        <v>153.63652751759878</v>
      </c>
      <c r="AM55" s="10">
        <v>6.9763016439844554</v>
      </c>
      <c r="AN55" s="10">
        <v>226.8887515044585</v>
      </c>
      <c r="AO55" s="10">
        <v>55.297043559763395</v>
      </c>
      <c r="AP55" s="10">
        <v>204.53417421039481</v>
      </c>
      <c r="AQ55" s="10">
        <v>28.190840602440602</v>
      </c>
      <c r="AR55" s="10">
        <v>43.451244367600005</v>
      </c>
      <c r="AS55" s="10">
        <v>116.33040041295015</v>
      </c>
      <c r="AT55" s="10">
        <v>15.957005754789272</v>
      </c>
      <c r="AV55" s="10">
        <v>1.1386649863706302</v>
      </c>
      <c r="AW55" s="10">
        <v>17.548187713862301</v>
      </c>
      <c r="AX55" s="10">
        <v>1.1953334474462205</v>
      </c>
      <c r="AY55" s="10">
        <v>61.009256571108843</v>
      </c>
      <c r="AZ55" s="10">
        <v>0.32546279872983952</v>
      </c>
      <c r="BA55" s="10">
        <v>40.929852348313744</v>
      </c>
      <c r="BB55" s="10">
        <v>140.07731425275091</v>
      </c>
      <c r="BC55" s="10">
        <v>39.726421797140127</v>
      </c>
      <c r="BD55" s="10">
        <v>31.564594369425652</v>
      </c>
      <c r="BE55" s="10">
        <v>1.3263812610979784</v>
      </c>
      <c r="BF55" s="10">
        <v>19.823418233918702</v>
      </c>
      <c r="BG55" s="10">
        <v>28.133170872132936</v>
      </c>
      <c r="BH55" s="10">
        <v>0.2100498662620221</v>
      </c>
      <c r="BI55" s="10">
        <v>36.519620632793604</v>
      </c>
      <c r="BJ55" s="10">
        <v>63.003662379589151</v>
      </c>
      <c r="BK55" s="10">
        <v>113.2475908570778</v>
      </c>
      <c r="BL55" s="10">
        <v>1.9701679045582896</v>
      </c>
      <c r="BM55" s="10">
        <v>5.406858447848415</v>
      </c>
      <c r="BN55" s="10">
        <v>11.265309054548256</v>
      </c>
      <c r="BO55" s="10">
        <v>3.5800735943629984</v>
      </c>
      <c r="BP55" s="10">
        <v>150.99375970095997</v>
      </c>
      <c r="BQ55" s="10">
        <v>2.3863423716475096</v>
      </c>
      <c r="BS55" s="10">
        <v>0.6120908606256259</v>
      </c>
      <c r="BT55" s="10">
        <v>4.2968894207527519</v>
      </c>
      <c r="BU55" s="10">
        <v>1.209651084601713</v>
      </c>
      <c r="BV55" s="10">
        <v>28.406820686023245</v>
      </c>
      <c r="BW55" s="10">
        <v>0.94502230945194832</v>
      </c>
      <c r="BX55" s="10">
        <v>1.2165211710078481</v>
      </c>
      <c r="BY55" s="10">
        <v>40.317214615323167</v>
      </c>
      <c r="BZ55" s="10">
        <v>0.35462065689573308</v>
      </c>
      <c r="CA55" s="10">
        <v>4.4730887321781658</v>
      </c>
      <c r="CB55" s="10">
        <v>0.84537764936845861</v>
      </c>
      <c r="CC55" s="10">
        <v>4.0891467423955419</v>
      </c>
      <c r="CD55" s="10">
        <v>8.259642983846831</v>
      </c>
      <c r="CE55" s="10">
        <v>11.532736042930406</v>
      </c>
      <c r="CF55" s="10">
        <v>17.189094529989191</v>
      </c>
      <c r="CG55" s="10">
        <v>0.28021812773580024</v>
      </c>
      <c r="CH55" s="10">
        <v>8.2051007527070681</v>
      </c>
      <c r="CI55" s="10">
        <v>0.80803094449112756</v>
      </c>
      <c r="CJ55" s="10">
        <v>10.352020257822737</v>
      </c>
      <c r="CK55" s="10">
        <v>12.376889926478823</v>
      </c>
      <c r="CL55" s="10">
        <v>1.4417624956780006</v>
      </c>
      <c r="CM55" s="10">
        <v>3.1102077029361794</v>
      </c>
      <c r="CN55" s="10">
        <v>7.0246030651345936E-2</v>
      </c>
      <c r="CP55" s="10">
        <v>89.055670309540048</v>
      </c>
      <c r="CQ55" s="10">
        <v>875.76528915626227</v>
      </c>
      <c r="CR55" s="10">
        <v>257.64435246754419</v>
      </c>
      <c r="CS55" s="10">
        <v>18509.020429853565</v>
      </c>
      <c r="CT55" s="10">
        <v>107.82128060139684</v>
      </c>
      <c r="CU55" s="10">
        <v>122.30851341930986</v>
      </c>
      <c r="CV55" s="10">
        <v>864.17663635199176</v>
      </c>
      <c r="CW55" s="10">
        <v>93.157045815335763</v>
      </c>
      <c r="CX55" s="10">
        <v>1390.8725169143318</v>
      </c>
      <c r="CY55" s="10">
        <v>245.46520279300245</v>
      </c>
      <c r="CZ55" s="10">
        <v>247.94855799999999</v>
      </c>
      <c r="DA55" s="10">
        <v>1471.016781749847</v>
      </c>
      <c r="DB55" s="10">
        <v>205.22403353516535</v>
      </c>
      <c r="DC55" s="10">
        <v>291.25616713135497</v>
      </c>
      <c r="DD55" s="10">
        <v>250.15757379526195</v>
      </c>
      <c r="DE55" s="10">
        <v>1236.911220172618</v>
      </c>
      <c r="DF55" s="10">
        <v>347.75253333333336</v>
      </c>
      <c r="DG55" s="10">
        <v>457.1248094097146</v>
      </c>
      <c r="DH55" s="10">
        <v>144.40172445479047</v>
      </c>
      <c r="DI55" s="10">
        <v>338.07724905094022</v>
      </c>
      <c r="DJ55" s="10">
        <v>539.70582286414253</v>
      </c>
      <c r="DK55" s="23">
        <v>36.016010532567051</v>
      </c>
    </row>
    <row r="56" spans="1:115">
      <c r="A56" s="2">
        <v>42979</v>
      </c>
      <c r="B56" s="10">
        <v>48.173911841946044</v>
      </c>
      <c r="C56" s="10">
        <v>599.9951634756145</v>
      </c>
      <c r="D56" s="10">
        <v>177.20148172946895</v>
      </c>
      <c r="E56" s="10">
        <v>18493.994789091848</v>
      </c>
      <c r="F56" s="10">
        <v>78.275169639467464</v>
      </c>
      <c r="G56" s="10">
        <v>81.787321605210153</v>
      </c>
      <c r="H56" s="10">
        <v>111.37460651989075</v>
      </c>
      <c r="I56" s="10">
        <v>50.073996108663415</v>
      </c>
      <c r="J56" s="10">
        <v>1190.4384889944843</v>
      </c>
      <c r="K56" s="10">
        <v>161.85262234268876</v>
      </c>
      <c r="L56" s="10">
        <v>161.85411139564033</v>
      </c>
      <c r="M56" s="10">
        <v>1231.9677702185229</v>
      </c>
      <c r="N56" s="10">
        <v>171.47213197582892</v>
      </c>
      <c r="O56" s="10">
        <v>79.237424258776315</v>
      </c>
      <c r="P56" s="10">
        <v>182.95169670081447</v>
      </c>
      <c r="Q56" s="10">
        <v>926.38786874395885</v>
      </c>
      <c r="R56" s="10">
        <v>284.57710897440671</v>
      </c>
      <c r="S56" s="10">
        <v>238.69118108809897</v>
      </c>
      <c r="T56" s="10">
        <v>88.755269909961669</v>
      </c>
      <c r="U56" s="10">
        <v>289.27879662245266</v>
      </c>
      <c r="V56" s="10">
        <v>275.81185992407683</v>
      </c>
      <c r="W56" s="10">
        <v>17.705410241327304</v>
      </c>
      <c r="Y56" s="10">
        <v>42.193237054377413</v>
      </c>
      <c r="Z56" s="10">
        <v>272.85063186180798</v>
      </c>
      <c r="AA56" s="10">
        <v>86.220545360963186</v>
      </c>
      <c r="AB56" s="10">
        <v>673.64798519908754</v>
      </c>
      <c r="AC56" s="10">
        <v>31.257482437079975</v>
      </c>
      <c r="AD56" s="10">
        <v>2.6835991941996982</v>
      </c>
      <c r="AE56" s="10">
        <v>597.54671824306115</v>
      </c>
      <c r="AF56" s="10">
        <v>5.1204861089460083</v>
      </c>
      <c r="AG56" s="10">
        <v>179.72388131464163</v>
      </c>
      <c r="AH56" s="10">
        <v>77.663188775582867</v>
      </c>
      <c r="AI56" s="10">
        <v>66.872777675723967</v>
      </c>
      <c r="AJ56" s="10">
        <v>189.68131343177888</v>
      </c>
      <c r="AK56" s="10">
        <v>26.203514468899197</v>
      </c>
      <c r="AL56" s="10">
        <v>164.20412319634667</v>
      </c>
      <c r="AM56" s="10">
        <v>7.1128375387553104</v>
      </c>
      <c r="AN56" s="10">
        <v>218.78675703358974</v>
      </c>
      <c r="AO56" s="10">
        <v>56.524164098409138</v>
      </c>
      <c r="AP56" s="10">
        <v>204.0147066048589</v>
      </c>
      <c r="AQ56" s="10">
        <v>28.395435409147424</v>
      </c>
      <c r="AR56" s="10">
        <v>47.834344544185313</v>
      </c>
      <c r="AS56" s="10">
        <v>117.53121872303727</v>
      </c>
      <c r="AT56" s="10">
        <v>15.579977185520363</v>
      </c>
      <c r="AV56" s="10">
        <v>1.5090088109088902</v>
      </c>
      <c r="AW56" s="10">
        <v>19.166674280811382</v>
      </c>
      <c r="AX56" s="10">
        <v>1.2734740145431134</v>
      </c>
      <c r="AY56" s="10">
        <v>70.47077875339123</v>
      </c>
      <c r="AZ56" s="10">
        <v>0.41749902243570303</v>
      </c>
      <c r="BA56" s="10">
        <v>44.059134367904633</v>
      </c>
      <c r="BB56" s="10">
        <v>140.09521158780774</v>
      </c>
      <c r="BC56" s="10">
        <v>41.158291127581272</v>
      </c>
      <c r="BD56" s="10">
        <v>35.105674294881197</v>
      </c>
      <c r="BE56" s="10">
        <v>1.0913760892328983</v>
      </c>
      <c r="BF56" s="10">
        <v>19.325182460349293</v>
      </c>
      <c r="BG56" s="10">
        <v>55.014684448055007</v>
      </c>
      <c r="BH56" s="10">
        <v>0.21237226292292583</v>
      </c>
      <c r="BI56" s="10">
        <v>37.761815983848571</v>
      </c>
      <c r="BJ56" s="10">
        <v>65.405659940834511</v>
      </c>
      <c r="BK56" s="10">
        <v>134.34433758094397</v>
      </c>
      <c r="BL56" s="10">
        <v>1.8870416985259093</v>
      </c>
      <c r="BM56" s="10">
        <v>6.7534021389172949</v>
      </c>
      <c r="BN56" s="10">
        <v>12.66739850961023</v>
      </c>
      <c r="BO56" s="10">
        <v>2.5634906508982023</v>
      </c>
      <c r="BP56" s="10">
        <v>152.96625700138472</v>
      </c>
      <c r="BQ56" s="10">
        <v>2.7087703242835595</v>
      </c>
      <c r="BS56" s="10">
        <v>0.58238484709057103</v>
      </c>
      <c r="BT56" s="10">
        <v>4.3555576570764138</v>
      </c>
      <c r="BU56" s="10">
        <v>1.1710938545913605</v>
      </c>
      <c r="BV56" s="10">
        <v>26.743232503144966</v>
      </c>
      <c r="BW56" s="10">
        <v>0.97181459685602023</v>
      </c>
      <c r="BX56" s="10">
        <v>1.2093894538735412</v>
      </c>
      <c r="BY56" s="10">
        <v>40.364385544246829</v>
      </c>
      <c r="BZ56" s="10">
        <v>0.30487594390882577</v>
      </c>
      <c r="CA56" s="10">
        <v>4.4062878877681158</v>
      </c>
      <c r="CB56" s="10">
        <v>1.7404167800436565</v>
      </c>
      <c r="CC56" s="10">
        <v>3.9945362682863568</v>
      </c>
      <c r="CD56" s="10">
        <v>8.0030731797989603</v>
      </c>
      <c r="CE56" s="10">
        <v>11.482058169936156</v>
      </c>
      <c r="CF56" s="10">
        <v>17.777717642109515</v>
      </c>
      <c r="CG56" s="10">
        <v>0.25833069705677758</v>
      </c>
      <c r="CH56" s="10">
        <v>9.3591821085881293</v>
      </c>
      <c r="CI56" s="10">
        <v>0.7516852286582496</v>
      </c>
      <c r="CJ56" s="10">
        <v>11.944567647512287</v>
      </c>
      <c r="CK56" s="10">
        <v>14.243055804145094</v>
      </c>
      <c r="CL56" s="10">
        <v>2.4700056794669227</v>
      </c>
      <c r="CM56" s="10">
        <v>3.2149203371801889</v>
      </c>
      <c r="CN56" s="10">
        <v>4.7846092006032848E-2</v>
      </c>
      <c r="CP56" s="10">
        <v>92.458542554322918</v>
      </c>
      <c r="CQ56" s="10">
        <v>896.36802727531028</v>
      </c>
      <c r="CR56" s="10">
        <v>265.86659495956661</v>
      </c>
      <c r="CS56" s="10">
        <v>19264.856785547472</v>
      </c>
      <c r="CT56" s="10">
        <v>110.92196569583916</v>
      </c>
      <c r="CU56" s="10">
        <v>129.73944462118803</v>
      </c>
      <c r="CV56" s="10">
        <v>889.38092189500651</v>
      </c>
      <c r="CW56" s="10">
        <v>96.657649289099524</v>
      </c>
      <c r="CX56" s="10">
        <v>1409.6743324917752</v>
      </c>
      <c r="CY56" s="10">
        <v>242.34760398754818</v>
      </c>
      <c r="CZ56" s="10">
        <v>252.04660779999995</v>
      </c>
      <c r="DA56" s="10">
        <v>1484.6668412781557</v>
      </c>
      <c r="DB56" s="10">
        <v>209.37007687758719</v>
      </c>
      <c r="DC56" s="10">
        <v>298.98108108108107</v>
      </c>
      <c r="DD56" s="10">
        <v>255.72852487746107</v>
      </c>
      <c r="DE56" s="10">
        <v>1288.8781454670807</v>
      </c>
      <c r="DF56" s="10">
        <v>343.74</v>
      </c>
      <c r="DG56" s="10">
        <v>461.40385747938745</v>
      </c>
      <c r="DH56" s="10">
        <v>144.06115963286442</v>
      </c>
      <c r="DI56" s="10">
        <v>342.1466374970031</v>
      </c>
      <c r="DJ56" s="10">
        <v>549.52425598567902</v>
      </c>
      <c r="DK56" s="23">
        <v>36.042003843137259</v>
      </c>
    </row>
    <row r="57" spans="1:115">
      <c r="A57" s="2">
        <v>43070</v>
      </c>
      <c r="B57" s="10">
        <v>57.119955643524378</v>
      </c>
      <c r="C57" s="10">
        <v>594.78495835371587</v>
      </c>
      <c r="D57" s="10">
        <v>182.50787921858293</v>
      </c>
      <c r="E57" s="10">
        <v>19067.987153694408</v>
      </c>
      <c r="F57" s="10">
        <v>74.468445658836259</v>
      </c>
      <c r="G57" s="10">
        <v>86.161821393338457</v>
      </c>
      <c r="H57" s="10">
        <v>129.135953974269</v>
      </c>
      <c r="I57" s="10">
        <v>51.083874498908614</v>
      </c>
      <c r="J57" s="10">
        <v>1285.0528455591927</v>
      </c>
      <c r="K57" s="10">
        <v>168.36670604574755</v>
      </c>
      <c r="L57" s="10">
        <v>166.20443386086507</v>
      </c>
      <c r="M57" s="10">
        <v>1330.066763242748</v>
      </c>
      <c r="N57" s="10">
        <v>185.43035363275601</v>
      </c>
      <c r="O57" s="10">
        <v>76.829504479061484</v>
      </c>
      <c r="P57" s="10">
        <v>194.87719511165034</v>
      </c>
      <c r="Q57" s="10">
        <v>956.43635007056275</v>
      </c>
      <c r="R57" s="10">
        <v>282.22799638762461</v>
      </c>
      <c r="S57" s="10">
        <v>249.7241578966283</v>
      </c>
      <c r="T57" s="10">
        <v>101.96842330361537</v>
      </c>
      <c r="U57" s="10">
        <v>299.75132369292402</v>
      </c>
      <c r="V57" s="10">
        <v>272.42450309726604</v>
      </c>
      <c r="W57" s="10">
        <v>16.896969455290343</v>
      </c>
      <c r="Y57" s="10">
        <v>48.500995976902651</v>
      </c>
      <c r="Z57" s="10">
        <v>269.19079386218993</v>
      </c>
      <c r="AA57" s="10">
        <v>86.819465851694702</v>
      </c>
      <c r="AB57" s="10">
        <v>690.0558724438248</v>
      </c>
      <c r="AC57" s="10">
        <v>32.507733042995021</v>
      </c>
      <c r="AD57" s="10">
        <v>2.760343616265085</v>
      </c>
      <c r="AE57" s="10">
        <v>608.74548304547216</v>
      </c>
      <c r="AF57" s="10">
        <v>5.0919637053074487</v>
      </c>
      <c r="AG57" s="10">
        <v>191.54535734532675</v>
      </c>
      <c r="AH57" s="10">
        <v>77.592161743623237</v>
      </c>
      <c r="AI57" s="10">
        <v>67.007785644572451</v>
      </c>
      <c r="AJ57" s="10">
        <v>190.7584263368866</v>
      </c>
      <c r="AK57" s="10">
        <v>27.421017799416902</v>
      </c>
      <c r="AL57" s="10">
        <v>162.85688797290766</v>
      </c>
      <c r="AM57" s="10">
        <v>7.3117908920566981</v>
      </c>
      <c r="AN57" s="10">
        <v>214.74208806743201</v>
      </c>
      <c r="AO57" s="10">
        <v>54.266835708078645</v>
      </c>
      <c r="AP57" s="10">
        <v>207.88639237865581</v>
      </c>
      <c r="AQ57" s="10">
        <v>28.484947666510326</v>
      </c>
      <c r="AR57" s="10">
        <v>49.01793697069683</v>
      </c>
      <c r="AS57" s="10">
        <v>117.91928257835733</v>
      </c>
      <c r="AT57" s="10">
        <v>15.016445616672605</v>
      </c>
      <c r="AV57" s="10">
        <v>2.2082190744757404</v>
      </c>
      <c r="AW57" s="10">
        <v>17.925406200452855</v>
      </c>
      <c r="AX57" s="10">
        <v>1.9491763143474179</v>
      </c>
      <c r="AY57" s="10">
        <v>94.488040719723529</v>
      </c>
      <c r="AZ57" s="10">
        <v>0.30702381373712329</v>
      </c>
      <c r="BA57" s="10">
        <v>47.01355594559638</v>
      </c>
      <c r="BB57" s="10">
        <v>149.83638695484322</v>
      </c>
      <c r="BC57" s="10">
        <v>42.184575232147473</v>
      </c>
      <c r="BD57" s="10">
        <v>34.41637526431672</v>
      </c>
      <c r="BE57" s="10">
        <v>1.2255271193073924</v>
      </c>
      <c r="BF57" s="10">
        <v>17.756386486166797</v>
      </c>
      <c r="BG57" s="10">
        <v>57.110569090264747</v>
      </c>
      <c r="BH57" s="10">
        <v>0.23552894752575501</v>
      </c>
      <c r="BI57" s="10">
        <v>36.795770156814086</v>
      </c>
      <c r="BJ57" s="10">
        <v>65.88773385612825</v>
      </c>
      <c r="BK57" s="10">
        <v>140.30881611032243</v>
      </c>
      <c r="BL57" s="10">
        <v>1.8713685694299178</v>
      </c>
      <c r="BM57" s="10">
        <v>16.49272100204039</v>
      </c>
      <c r="BN57" s="10">
        <v>12.891722479721798</v>
      </c>
      <c r="BO57" s="10">
        <v>2.5459414425861953</v>
      </c>
      <c r="BP57" s="10">
        <v>155.23488393914991</v>
      </c>
      <c r="BQ57" s="10">
        <v>2.9454055040969003</v>
      </c>
      <c r="BS57" s="10">
        <v>0.57295000070512225</v>
      </c>
      <c r="BT57" s="10">
        <v>4.3439665949784541</v>
      </c>
      <c r="BU57" s="10">
        <v>1.2070519712476449</v>
      </c>
      <c r="BV57" s="10">
        <v>27.519436646680504</v>
      </c>
      <c r="BW57" s="10">
        <v>1.7128521090964755</v>
      </c>
      <c r="BX57" s="10">
        <v>1.4224115890676146</v>
      </c>
      <c r="BY57" s="10">
        <v>39.379053424954776</v>
      </c>
      <c r="BZ57" s="10">
        <v>0.31149754424074416</v>
      </c>
      <c r="CA57" s="10">
        <v>4.3864104588170889</v>
      </c>
      <c r="CB57" s="10">
        <v>2.1290685545636392</v>
      </c>
      <c r="CC57" s="10">
        <v>3.521898808395683</v>
      </c>
      <c r="CD57" s="10">
        <v>8.765782665925073</v>
      </c>
      <c r="CE57" s="10">
        <v>11.475138025028127</v>
      </c>
      <c r="CF57" s="10">
        <v>17.581526637023302</v>
      </c>
      <c r="CG57" s="10">
        <v>0.26843855799712912</v>
      </c>
      <c r="CH57" s="10">
        <v>10.076999223904977</v>
      </c>
      <c r="CI57" s="10">
        <v>0.75939933486684286</v>
      </c>
      <c r="CJ57" s="10">
        <v>12.862163407697203</v>
      </c>
      <c r="CK57" s="10">
        <v>13.713935427296752</v>
      </c>
      <c r="CL57" s="10">
        <v>2.7706581795859462</v>
      </c>
      <c r="CM57" s="10">
        <v>3.2677978655942752</v>
      </c>
      <c r="CN57" s="10">
        <v>3.7506714641970973E-2</v>
      </c>
      <c r="CP57" s="10">
        <v>108.40212069560789</v>
      </c>
      <c r="CQ57" s="10">
        <v>886.24512501133711</v>
      </c>
      <c r="CR57" s="10">
        <v>272.48357335587269</v>
      </c>
      <c r="CS57" s="10">
        <v>19880.050503504637</v>
      </c>
      <c r="CT57" s="10">
        <v>108.99605462466488</v>
      </c>
      <c r="CU57" s="10">
        <v>137.35813254426753</v>
      </c>
      <c r="CV57" s="10">
        <v>927.09687739953915</v>
      </c>
      <c r="CW57" s="10">
        <v>98.671910980604281</v>
      </c>
      <c r="CX57" s="10">
        <v>1515.4009886276533</v>
      </c>
      <c r="CY57" s="10">
        <v>249.31346346324182</v>
      </c>
      <c r="CZ57" s="10">
        <v>254.4905048</v>
      </c>
      <c r="DA57" s="10">
        <v>1586.7015413358245</v>
      </c>
      <c r="DB57" s="10">
        <v>224.56203840472679</v>
      </c>
      <c r="DC57" s="10">
        <v>294.06368924580653</v>
      </c>
      <c r="DD57" s="10">
        <v>268.34515841783241</v>
      </c>
      <c r="DE57" s="10">
        <v>1321.5642534722222</v>
      </c>
      <c r="DF57" s="10">
        <v>339.12560000000002</v>
      </c>
      <c r="DG57" s="10">
        <v>486.96543468502171</v>
      </c>
      <c r="DH57" s="10">
        <v>157.05902887714424</v>
      </c>
      <c r="DI57" s="10">
        <v>354.08586028579299</v>
      </c>
      <c r="DJ57" s="10">
        <v>548.84646748036755</v>
      </c>
      <c r="DK57" s="23">
        <v>34.896327290701819</v>
      </c>
    </row>
    <row r="58" spans="1:115">
      <c r="A58" s="2">
        <v>43160</v>
      </c>
      <c r="B58" s="10">
        <v>52.209295020608735</v>
      </c>
      <c r="C58" s="10">
        <v>569.24450933505727</v>
      </c>
      <c r="D58" s="10">
        <v>188.55710563454994</v>
      </c>
      <c r="E58" s="10">
        <v>20350.313508738796</v>
      </c>
      <c r="F58" s="10">
        <v>84.69184210648497</v>
      </c>
      <c r="G58" s="10">
        <v>92.426530391480142</v>
      </c>
      <c r="H58" s="10">
        <v>137.21801581268628</v>
      </c>
      <c r="I58" s="10">
        <v>53.524206976328841</v>
      </c>
      <c r="J58" s="10">
        <v>1228.2468439798147</v>
      </c>
      <c r="K58" s="10">
        <v>164.33635900033957</v>
      </c>
      <c r="L58" s="10">
        <v>167.89476527433334</v>
      </c>
      <c r="M58" s="10">
        <v>1363.0997914468203</v>
      </c>
      <c r="N58" s="10">
        <v>203.8812955504593</v>
      </c>
      <c r="O58" s="10">
        <v>86.998746218376709</v>
      </c>
      <c r="P58" s="10">
        <v>201.24580487775123</v>
      </c>
      <c r="Q58" s="10">
        <v>998.54046010393711</v>
      </c>
      <c r="R58" s="10">
        <v>276.90039040286223</v>
      </c>
      <c r="S58" s="10">
        <v>255.45610525911457</v>
      </c>
      <c r="T58" s="10">
        <v>112.13726262849383</v>
      </c>
      <c r="U58" s="10">
        <v>316.67908677038929</v>
      </c>
      <c r="V58" s="10">
        <v>274.32851183286226</v>
      </c>
      <c r="W58" s="10">
        <v>17.932527408440091</v>
      </c>
      <c r="Y58" s="10">
        <v>50.938601847265545</v>
      </c>
      <c r="Z58" s="10">
        <v>269.12018015527065</v>
      </c>
      <c r="AA58" s="10">
        <v>87.693789354772363</v>
      </c>
      <c r="AB58" s="10">
        <v>726.81274274987106</v>
      </c>
      <c r="AC58" s="10">
        <v>29.630833185338762</v>
      </c>
      <c r="AD58" s="10">
        <v>2.5247731509507134</v>
      </c>
      <c r="AE58" s="10">
        <v>648.52840528779529</v>
      </c>
      <c r="AF58" s="10">
        <v>4.6151636839196453</v>
      </c>
      <c r="AG58" s="10">
        <v>179.16658600639278</v>
      </c>
      <c r="AH58" s="10">
        <v>77.226184197367147</v>
      </c>
      <c r="AI58" s="10">
        <v>67.853391189869569</v>
      </c>
      <c r="AJ58" s="10">
        <v>213.46798162200122</v>
      </c>
      <c r="AK58" s="10">
        <v>27.662580785694185</v>
      </c>
      <c r="AL58" s="10">
        <v>165.17627367448958</v>
      </c>
      <c r="AM58" s="10">
        <v>7.5456419090926588</v>
      </c>
      <c r="AN58" s="10">
        <v>199.14146650514439</v>
      </c>
      <c r="AO58" s="10">
        <v>57.776508152596818</v>
      </c>
      <c r="AP58" s="10">
        <v>210.87814021021973</v>
      </c>
      <c r="AQ58" s="10">
        <v>27.775494818036517</v>
      </c>
      <c r="AR58" s="10">
        <v>50.617678551270899</v>
      </c>
      <c r="AS58" s="10">
        <v>118.78057855579482</v>
      </c>
      <c r="AT58" s="10">
        <v>15.408605243406175</v>
      </c>
      <c r="AV58" s="10">
        <v>1.9191227698239834</v>
      </c>
      <c r="AW58" s="10">
        <v>18.217135259396212</v>
      </c>
      <c r="AX58" s="10">
        <v>1.5187001808609351</v>
      </c>
      <c r="AY58" s="10">
        <v>89.668624952598606</v>
      </c>
      <c r="AZ58" s="10">
        <v>1.4225787934087808</v>
      </c>
      <c r="BA58" s="10">
        <v>48.498992372908972</v>
      </c>
      <c r="BB58" s="10">
        <v>132.17779599183612</v>
      </c>
      <c r="BC58" s="10">
        <v>43.477541266558895</v>
      </c>
      <c r="BD58" s="10">
        <v>31.63169208217554</v>
      </c>
      <c r="BE58" s="10">
        <v>1.5331530480063935</v>
      </c>
      <c r="BF58" s="10">
        <v>19.767624196610001</v>
      </c>
      <c r="BG58" s="10">
        <v>38.75004274373152</v>
      </c>
      <c r="BH58" s="10">
        <v>0.20731767487505182</v>
      </c>
      <c r="BI58" s="10">
        <v>37.702105343136971</v>
      </c>
      <c r="BJ58" s="10">
        <v>71.840595498078869</v>
      </c>
      <c r="BK58" s="10">
        <v>133.83034922535677</v>
      </c>
      <c r="BL58" s="10">
        <v>1.9572583187071526</v>
      </c>
      <c r="BM58" s="10">
        <v>11.858794858747418</v>
      </c>
      <c r="BN58" s="10">
        <v>12.412221492721262</v>
      </c>
      <c r="BO58" s="10">
        <v>2.8074574094074802</v>
      </c>
      <c r="BP58" s="10">
        <v>158.8655534913909</v>
      </c>
      <c r="BQ58" s="10">
        <v>3.1366846307460441</v>
      </c>
      <c r="BS58" s="10">
        <v>0.56307058060996207</v>
      </c>
      <c r="BT58" s="10">
        <v>4.2353860220525412</v>
      </c>
      <c r="BU58" s="10">
        <v>1.2054601779315393</v>
      </c>
      <c r="BV58" s="10">
        <v>37.696782406403855</v>
      </c>
      <c r="BW58" s="10">
        <v>1.8373646806596089</v>
      </c>
      <c r="BX58" s="10">
        <v>1.4942319660612853</v>
      </c>
      <c r="BY58" s="10">
        <v>41.604512682175795</v>
      </c>
      <c r="BZ58" s="10">
        <v>0.24722920889396249</v>
      </c>
      <c r="CA58" s="10">
        <v>4.5304575392672959</v>
      </c>
      <c r="CB58" s="10">
        <v>2.5439966155837976</v>
      </c>
      <c r="CC58" s="10">
        <v>3.7744567391871158</v>
      </c>
      <c r="CD58" s="10">
        <v>8.0408113618708441</v>
      </c>
      <c r="CE58" s="10">
        <v>11.541918365978171</v>
      </c>
      <c r="CF58" s="10">
        <v>18.599204510597382</v>
      </c>
      <c r="CG58" s="10">
        <v>0.28255085562864224</v>
      </c>
      <c r="CH58" s="10">
        <v>10.01018312469543</v>
      </c>
      <c r="CI58" s="10">
        <v>0.78850979250045761</v>
      </c>
      <c r="CJ58" s="10">
        <v>14.310580926778441</v>
      </c>
      <c r="CK58" s="10">
        <v>14.236459756887896</v>
      </c>
      <c r="CL58" s="10">
        <v>3.2151612340963101</v>
      </c>
      <c r="CM58" s="10">
        <v>3.1898177930793565</v>
      </c>
      <c r="CN58" s="10">
        <v>4.2111331574988586E-2</v>
      </c>
      <c r="CP58" s="10">
        <v>105.63009021830823</v>
      </c>
      <c r="CQ58" s="10">
        <v>860.81721077177667</v>
      </c>
      <c r="CR58" s="10">
        <v>278.97505534811478</v>
      </c>
      <c r="CS58" s="10">
        <v>21204.49165884767</v>
      </c>
      <c r="CT58" s="10">
        <v>117.58261876589212</v>
      </c>
      <c r="CU58" s="10">
        <v>144.94452788140111</v>
      </c>
      <c r="CV58" s="10">
        <v>959.52872977449351</v>
      </c>
      <c r="CW58" s="10">
        <v>101.86414113570135</v>
      </c>
      <c r="CX58" s="10">
        <v>1443.5755796076503</v>
      </c>
      <c r="CY58" s="10">
        <v>245.63969286129691</v>
      </c>
      <c r="CZ58" s="10">
        <v>259.29023740000002</v>
      </c>
      <c r="DA58" s="10">
        <v>1623.3586271744239</v>
      </c>
      <c r="DB58" s="10">
        <v>243.29311237700671</v>
      </c>
      <c r="DC58" s="10">
        <v>308.47632974660064</v>
      </c>
      <c r="DD58" s="10">
        <v>280.9145931405514</v>
      </c>
      <c r="DE58" s="10">
        <v>1341.5224589591337</v>
      </c>
      <c r="DF58" s="10">
        <v>337.42266666666666</v>
      </c>
      <c r="DG58" s="10">
        <v>492.50362125486015</v>
      </c>
      <c r="DH58" s="10">
        <v>166.5614386961395</v>
      </c>
      <c r="DI58" s="10">
        <v>373.31938396516398</v>
      </c>
      <c r="DJ58" s="10">
        <v>555.16446167312733</v>
      </c>
      <c r="DK58" s="23">
        <v>36.519928614167299</v>
      </c>
    </row>
    <row r="59" spans="1:115">
      <c r="A59" s="2">
        <v>43252</v>
      </c>
      <c r="B59" s="10">
        <v>49.839472678907995</v>
      </c>
      <c r="C59" s="10">
        <v>502.21449392172019</v>
      </c>
      <c r="D59" s="10">
        <v>177.66134309068349</v>
      </c>
      <c r="E59" s="10">
        <v>19524.470006984262</v>
      </c>
      <c r="F59" s="10">
        <v>80.497066066375396</v>
      </c>
      <c r="G59" s="10">
        <v>86.076106402988444</v>
      </c>
      <c r="H59" s="10">
        <v>149.36083083080337</v>
      </c>
      <c r="I59" s="10">
        <v>50.409541660950133</v>
      </c>
      <c r="J59" s="10">
        <v>1157.1436188953164</v>
      </c>
      <c r="K59" s="10">
        <v>167.88169575474279</v>
      </c>
      <c r="L59" s="10">
        <v>162.45742963190688</v>
      </c>
      <c r="M59" s="10">
        <v>1308.1288091360666</v>
      </c>
      <c r="N59" s="10">
        <v>202.27770996671941</v>
      </c>
      <c r="O59" s="10">
        <v>80.602809379245087</v>
      </c>
      <c r="P59" s="10">
        <v>182.16399931427</v>
      </c>
      <c r="Q59" s="10">
        <v>934.16972207782646</v>
      </c>
      <c r="R59" s="10">
        <v>287.71672290658466</v>
      </c>
      <c r="S59" s="10">
        <v>249.66981128168405</v>
      </c>
      <c r="T59" s="10">
        <v>92.376456422778816</v>
      </c>
      <c r="U59" s="10">
        <v>305.14554086553045</v>
      </c>
      <c r="V59" s="10">
        <v>249.40457414543212</v>
      </c>
      <c r="W59" s="10">
        <v>17.862684536846125</v>
      </c>
      <c r="Y59" s="10">
        <v>61.267480001132625</v>
      </c>
      <c r="Z59" s="10">
        <v>266.79747485299782</v>
      </c>
      <c r="AA59" s="10">
        <v>87.56164374392543</v>
      </c>
      <c r="AB59" s="10">
        <v>744.27678668670978</v>
      </c>
      <c r="AC59" s="10">
        <v>29.207944859000452</v>
      </c>
      <c r="AD59" s="10">
        <v>3.2823922809290598</v>
      </c>
      <c r="AE59" s="10">
        <v>648.18836032002071</v>
      </c>
      <c r="AF59" s="10">
        <v>5.4326517903000227</v>
      </c>
      <c r="AG59" s="10">
        <v>166.24414263864983</v>
      </c>
      <c r="AH59" s="10">
        <v>79.572874509137932</v>
      </c>
      <c r="AI59" s="10">
        <v>65.677594715721796</v>
      </c>
      <c r="AJ59" s="10">
        <v>227.62416707285306</v>
      </c>
      <c r="AK59" s="10">
        <v>27.004356870132998</v>
      </c>
      <c r="AL59" s="10">
        <v>162.94403852182919</v>
      </c>
      <c r="AM59" s="10">
        <v>7.1661698827100535</v>
      </c>
      <c r="AN59" s="10">
        <v>185.74886543112726</v>
      </c>
      <c r="AO59" s="10">
        <v>56.99966995529735</v>
      </c>
      <c r="AP59" s="10">
        <v>210.66414040582879</v>
      </c>
      <c r="AQ59" s="10">
        <v>27.369983906555532</v>
      </c>
      <c r="AR59" s="10">
        <v>50.69276025734834</v>
      </c>
      <c r="AS59" s="10">
        <v>119.75250644602285</v>
      </c>
      <c r="AT59" s="10">
        <v>15.055778657502863</v>
      </c>
      <c r="AV59" s="10">
        <v>2.3146617898255122</v>
      </c>
      <c r="AW59" s="10">
        <v>16.428669887542803</v>
      </c>
      <c r="AX59" s="10">
        <v>1.4210781083657507</v>
      </c>
      <c r="AY59" s="10">
        <v>69.875119862424569</v>
      </c>
      <c r="AZ59" s="10">
        <v>1.2375126487278747</v>
      </c>
      <c r="BA59" s="10">
        <v>47.975575105169554</v>
      </c>
      <c r="BB59" s="10">
        <v>118.60696595404684</v>
      </c>
      <c r="BC59" s="10">
        <v>41.959117961318135</v>
      </c>
      <c r="BD59" s="10">
        <v>28.038329240753086</v>
      </c>
      <c r="BE59" s="10">
        <v>1.5070343110779387</v>
      </c>
      <c r="BF59" s="10">
        <v>19.965117248098814</v>
      </c>
      <c r="BG59" s="10">
        <v>31.561236717262581</v>
      </c>
      <c r="BH59" s="10">
        <v>0.32136841785359449</v>
      </c>
      <c r="BI59" s="10">
        <v>38.025642937087603</v>
      </c>
      <c r="BJ59" s="10">
        <v>69.822334127246933</v>
      </c>
      <c r="BK59" s="10">
        <v>132.49594797998313</v>
      </c>
      <c r="BL59" s="10">
        <v>1.9265476814812521</v>
      </c>
      <c r="BM59" s="10">
        <v>16.053519875014739</v>
      </c>
      <c r="BN59" s="10">
        <v>12.134654864567786</v>
      </c>
      <c r="BO59" s="10">
        <v>2.5156760845641428</v>
      </c>
      <c r="BP59" s="10">
        <v>153.74159266466765</v>
      </c>
      <c r="BQ59" s="10">
        <v>3.1693772978235959</v>
      </c>
      <c r="BS59" s="10">
        <v>0.49082125183199787</v>
      </c>
      <c r="BT59" s="10">
        <v>4.4610602094807703</v>
      </c>
      <c r="BU59" s="10">
        <v>1.1251950307886576</v>
      </c>
      <c r="BV59" s="10">
        <v>38.250196009269942</v>
      </c>
      <c r="BW59" s="10">
        <v>1.7876077893465032</v>
      </c>
      <c r="BX59" s="10">
        <v>1.198456007489682</v>
      </c>
      <c r="BY59" s="10">
        <v>43.793498770734544</v>
      </c>
      <c r="BZ59" s="10">
        <v>0.16051940357012739</v>
      </c>
      <c r="CA59" s="10">
        <v>4.4256190320616042</v>
      </c>
      <c r="CB59" s="10">
        <v>2.388126610823071</v>
      </c>
      <c r="CC59" s="10">
        <v>3.7721664042724896</v>
      </c>
      <c r="CD59" s="10">
        <v>8.9476085184118048</v>
      </c>
      <c r="CE59" s="10">
        <v>11.047301404944868</v>
      </c>
      <c r="CF59" s="10">
        <v>17.619094428575671</v>
      </c>
      <c r="CG59" s="10">
        <v>0.27538129115765742</v>
      </c>
      <c r="CH59" s="10">
        <v>15.433122254849309</v>
      </c>
      <c r="CI59" s="10">
        <v>0.73945945663669566</v>
      </c>
      <c r="CJ59" s="10">
        <v>15.861612686556629</v>
      </c>
      <c r="CK59" s="10">
        <v>11.913082694274969</v>
      </c>
      <c r="CL59" s="10">
        <v>3.0352048108282532</v>
      </c>
      <c r="CM59" s="10">
        <v>3.2549197367553973</v>
      </c>
      <c r="CN59" s="10">
        <v>3.9631248568154476E-2</v>
      </c>
      <c r="CP59" s="23">
        <v>113.91243572169813</v>
      </c>
      <c r="CQ59" s="23">
        <v>789.90169887174159</v>
      </c>
      <c r="CR59" s="23">
        <v>267.76925997376333</v>
      </c>
      <c r="CS59" s="23">
        <v>20376.872109542666</v>
      </c>
      <c r="CT59" s="23">
        <v>112.73013136345023</v>
      </c>
      <c r="CU59" s="23">
        <v>138.53252979657674</v>
      </c>
      <c r="CV59" s="23">
        <v>959.94965587560546</v>
      </c>
      <c r="CW59" s="23">
        <v>97.961830816138416</v>
      </c>
      <c r="CX59" s="23">
        <v>1355.8517098067809</v>
      </c>
      <c r="CY59" s="23">
        <v>251.34973118578174</v>
      </c>
      <c r="CZ59" s="23">
        <v>251.87230799999998</v>
      </c>
      <c r="DA59" s="23">
        <v>1576.261821444594</v>
      </c>
      <c r="DB59" s="23">
        <v>240.65073665965087</v>
      </c>
      <c r="DC59" s="23">
        <v>299.19158526673755</v>
      </c>
      <c r="DD59" s="23">
        <v>259.42788461538464</v>
      </c>
      <c r="DE59" s="23">
        <v>1267.8476577437862</v>
      </c>
      <c r="DF59" s="23">
        <v>347.38239999999996</v>
      </c>
      <c r="DG59" s="23">
        <v>492.24908424908421</v>
      </c>
      <c r="DH59" s="23">
        <v>143.7941778881771</v>
      </c>
      <c r="DI59" s="23">
        <v>361.38918201827119</v>
      </c>
      <c r="DJ59" s="23">
        <v>526.15359299287798</v>
      </c>
      <c r="DK59" s="23">
        <v>36.127471740740738</v>
      </c>
    </row>
    <row r="60" spans="1:115">
      <c r="A60" s="2">
        <v>43344</v>
      </c>
      <c r="B60" s="10">
        <v>40.16030953794629</v>
      </c>
      <c r="C60" s="10">
        <v>497.07748951003481</v>
      </c>
      <c r="D60" s="10">
        <v>179.29842890563276</v>
      </c>
      <c r="E60" s="10">
        <v>18907.093519900431</v>
      </c>
      <c r="F60" s="10">
        <v>79.25121473894194</v>
      </c>
      <c r="G60" s="10">
        <v>89.861802065705547</v>
      </c>
      <c r="H60" s="10">
        <v>149.09969919389832</v>
      </c>
      <c r="I60" s="10">
        <v>52.963338495099251</v>
      </c>
      <c r="J60" s="10">
        <v>1073.4105687189694</v>
      </c>
      <c r="K60" s="10">
        <v>168.54513190031244</v>
      </c>
      <c r="L60" s="10">
        <v>165.26390566526581</v>
      </c>
      <c r="M60" s="10">
        <v>1335.4073554686918</v>
      </c>
      <c r="N60" s="10">
        <v>198.24862223333992</v>
      </c>
      <c r="O60" s="10">
        <v>92.661018501082268</v>
      </c>
      <c r="P60" s="10">
        <v>190.07914795269863</v>
      </c>
      <c r="Q60" s="10">
        <v>911.72028740895121</v>
      </c>
      <c r="R60" s="10">
        <v>287.25816714574358</v>
      </c>
      <c r="S60" s="10">
        <v>253.85128501636646</v>
      </c>
      <c r="T60" s="10">
        <v>88.451198563275227</v>
      </c>
      <c r="U60" s="10">
        <v>316.58046519735871</v>
      </c>
      <c r="V60" s="10">
        <v>191.83413638998528</v>
      </c>
      <c r="W60" s="10">
        <v>17.104637678445229</v>
      </c>
      <c r="Y60" s="10">
        <v>66.919439413324071</v>
      </c>
      <c r="Z60" s="10">
        <v>265.53875796688737</v>
      </c>
      <c r="AA60" s="10">
        <v>86.813249798939452</v>
      </c>
      <c r="AB60" s="10">
        <v>727.90034008701025</v>
      </c>
      <c r="AC60" s="10">
        <v>29.343872174403671</v>
      </c>
      <c r="AD60" s="10">
        <v>3.2908705563779459</v>
      </c>
      <c r="AE60" s="10">
        <v>637.30727800890429</v>
      </c>
      <c r="AF60" s="10">
        <v>6.1380840096851195</v>
      </c>
      <c r="AG60" s="10">
        <v>159.7096222044342</v>
      </c>
      <c r="AH60" s="10">
        <v>79.864462348657639</v>
      </c>
      <c r="AI60" s="10">
        <v>63.588561199346238</v>
      </c>
      <c r="AJ60" s="10">
        <v>240.37859624312981</v>
      </c>
      <c r="AK60" s="10">
        <v>26.987312043877768</v>
      </c>
      <c r="AL60" s="10">
        <v>165.10867702071928</v>
      </c>
      <c r="AM60" s="10">
        <v>8.0825457097477003</v>
      </c>
      <c r="AN60" s="10">
        <v>173.19337309491684</v>
      </c>
      <c r="AO60" s="10">
        <v>58.015591225085792</v>
      </c>
      <c r="AP60" s="10">
        <v>209.46611737652364</v>
      </c>
      <c r="AQ60" s="10">
        <v>31.783559649191169</v>
      </c>
      <c r="AR60" s="10">
        <v>49.573853033239338</v>
      </c>
      <c r="AS60" s="10">
        <v>116.65747932133262</v>
      </c>
      <c r="AT60" s="10">
        <v>14.994294537102473</v>
      </c>
      <c r="AV60" s="10">
        <v>2.5861935129828737</v>
      </c>
      <c r="AW60" s="10">
        <v>16.681030481367895</v>
      </c>
      <c r="AX60" s="10">
        <v>1.3288952303686772</v>
      </c>
      <c r="AY60" s="10">
        <v>77.496189741765164</v>
      </c>
      <c r="AZ60" s="10">
        <v>1.2156188866076625</v>
      </c>
      <c r="BA60" s="10">
        <v>50.052248143170303</v>
      </c>
      <c r="BB60" s="10">
        <v>107.48334718100224</v>
      </c>
      <c r="BC60" s="10">
        <v>40.084847196881007</v>
      </c>
      <c r="BD60" s="10">
        <v>26.64725191256418</v>
      </c>
      <c r="BE60" s="10">
        <v>1.5823113467704624</v>
      </c>
      <c r="BF60" s="10">
        <v>18.89313936845895</v>
      </c>
      <c r="BG60" s="10">
        <v>26.935833208991067</v>
      </c>
      <c r="BH60" s="10">
        <v>0.4397873324761945</v>
      </c>
      <c r="BI60" s="10">
        <v>35.909950656440003</v>
      </c>
      <c r="BJ60" s="10">
        <v>68.915637576791966</v>
      </c>
      <c r="BK60" s="10">
        <v>139.91853500826548</v>
      </c>
      <c r="BL60" s="10">
        <v>1.7660929216889754</v>
      </c>
      <c r="BM60" s="10">
        <v>18.738546218904318</v>
      </c>
      <c r="BN60" s="10">
        <v>11.693154182135267</v>
      </c>
      <c r="BO60" s="10">
        <v>3.1966820724433718</v>
      </c>
      <c r="BP60" s="10">
        <v>154.03057812884649</v>
      </c>
      <c r="BQ60" s="10">
        <v>3.6120950459363956</v>
      </c>
      <c r="BS60" s="10">
        <v>0.45262361891398939</v>
      </c>
      <c r="BT60" s="10">
        <v>4.5155405050928046</v>
      </c>
      <c r="BU60" s="10">
        <v>1.1991509327839607</v>
      </c>
      <c r="BV60" s="10">
        <v>35.017073192063805</v>
      </c>
      <c r="BW60" s="10">
        <v>1.7726861884188829</v>
      </c>
      <c r="BX60" s="10">
        <v>1.2777122752160111</v>
      </c>
      <c r="BY60" s="10">
        <v>40.523574440926524</v>
      </c>
      <c r="BZ60" s="10">
        <v>0.15591712571303873</v>
      </c>
      <c r="CA60" s="10">
        <v>3.7824903108198598</v>
      </c>
      <c r="CB60" s="10">
        <v>2.399886888685733</v>
      </c>
      <c r="CC60" s="10">
        <v>6.6168679669290107</v>
      </c>
      <c r="CD60" s="10">
        <v>10.793134397676443</v>
      </c>
      <c r="CE60" s="10">
        <v>10.700561447907889</v>
      </c>
      <c r="CF60" s="10">
        <v>17.381755195405191</v>
      </c>
      <c r="CG60" s="10">
        <v>0.27996320490385074</v>
      </c>
      <c r="CH60" s="10">
        <v>19.156552772665862</v>
      </c>
      <c r="CI60" s="10">
        <v>0.78014870748164089</v>
      </c>
      <c r="CJ60" s="10">
        <v>17.551980581388179</v>
      </c>
      <c r="CK60" s="10">
        <v>11.22970772075422</v>
      </c>
      <c r="CL60" s="10">
        <v>4.5418006350276432</v>
      </c>
      <c r="CM60" s="10">
        <v>3.5313920956654385</v>
      </c>
      <c r="CN60" s="10">
        <v>3.3959003533567955E-2</v>
      </c>
      <c r="CP60" s="23">
        <v>110.11856608316722</v>
      </c>
      <c r="CQ60" s="23">
        <v>783.81281846338288</v>
      </c>
      <c r="CR60" s="23">
        <v>268.63972486772485</v>
      </c>
      <c r="CS60" s="23">
        <v>19747.50712292127</v>
      </c>
      <c r="CT60" s="23">
        <v>111.58339198837216</v>
      </c>
      <c r="CU60" s="23">
        <v>144.48263304046981</v>
      </c>
      <c r="CV60" s="23">
        <v>934.4138988247314</v>
      </c>
      <c r="CW60" s="23">
        <v>99.342186827378413</v>
      </c>
      <c r="CX60" s="23">
        <v>1263.5499331467877</v>
      </c>
      <c r="CY60" s="23">
        <v>252.39179248442628</v>
      </c>
      <c r="CZ60" s="23">
        <v>254.36247420000001</v>
      </c>
      <c r="DA60" s="23">
        <v>1613.5149193184891</v>
      </c>
      <c r="DB60" s="23">
        <v>236.37628305760177</v>
      </c>
      <c r="DC60" s="23">
        <v>311.06140137364673</v>
      </c>
      <c r="DD60" s="23">
        <v>267.35729444414216</v>
      </c>
      <c r="DE60" s="23">
        <v>1243.9887482847994</v>
      </c>
      <c r="DF60" s="23">
        <v>347.82</v>
      </c>
      <c r="DG60" s="23">
        <v>499.6079291931826</v>
      </c>
      <c r="DH60" s="23">
        <v>143.15762011535588</v>
      </c>
      <c r="DI60" s="23">
        <v>373.89280093806906</v>
      </c>
      <c r="DJ60" s="23">
        <v>466.0535859358298</v>
      </c>
      <c r="DK60" s="23">
        <v>35.744986265017666</v>
      </c>
    </row>
    <row r="61" spans="1:115">
      <c r="A61" s="2">
        <v>43435</v>
      </c>
      <c r="B61" s="10">
        <v>30.842790770956952</v>
      </c>
      <c r="C61" s="10">
        <v>547.23021206503427</v>
      </c>
      <c r="D61" s="10">
        <v>174.97962017638994</v>
      </c>
      <c r="E61" s="10">
        <v>19119.059813055395</v>
      </c>
      <c r="F61" s="10">
        <v>71.473939663602266</v>
      </c>
      <c r="G61" s="10">
        <v>87.658896327720825</v>
      </c>
      <c r="H61" s="10">
        <v>154.17399398902103</v>
      </c>
      <c r="I61" s="10">
        <v>53.427139235611712</v>
      </c>
      <c r="J61" s="10">
        <v>1123.8831632989636</v>
      </c>
      <c r="K61" s="10">
        <v>178.70845456469485</v>
      </c>
      <c r="L61" s="10">
        <v>156.76910850569777</v>
      </c>
      <c r="M61" s="10">
        <v>1353.8323866687163</v>
      </c>
      <c r="N61" s="10">
        <v>200.33083416565839</v>
      </c>
      <c r="O61" s="10">
        <v>87.623484357848724</v>
      </c>
      <c r="P61" s="10">
        <v>184.19066969939522</v>
      </c>
      <c r="Q61" s="10">
        <v>893.81224692359001</v>
      </c>
      <c r="R61" s="10">
        <v>291.2955550934127</v>
      </c>
      <c r="S61" s="10">
        <v>258.88145997396356</v>
      </c>
      <c r="T61" s="10">
        <v>84.356318648578068</v>
      </c>
      <c r="U61" s="10">
        <v>322.37846860323572</v>
      </c>
      <c r="V61" s="10">
        <v>211.6452342630979</v>
      </c>
      <c r="W61" s="10">
        <v>17.041533038642111</v>
      </c>
      <c r="Y61" s="10">
        <v>55.547399611340282</v>
      </c>
      <c r="Z61" s="10">
        <v>261.70756800549157</v>
      </c>
      <c r="AA61" s="10">
        <v>87.403476561056266</v>
      </c>
      <c r="AB61" s="10">
        <v>704.35325632165984</v>
      </c>
      <c r="AC61" s="10">
        <v>29.72744091233578</v>
      </c>
      <c r="AD61" s="10">
        <v>3.5261887907224332</v>
      </c>
      <c r="AE61" s="10">
        <v>637.47655939350557</v>
      </c>
      <c r="AF61" s="10">
        <v>5.5821935075000546</v>
      </c>
      <c r="AG61" s="10">
        <v>158.80147988224738</v>
      </c>
      <c r="AH61" s="10">
        <v>83.554388190063577</v>
      </c>
      <c r="AI61" s="10">
        <v>64.496555104958048</v>
      </c>
      <c r="AJ61" s="10">
        <v>234.61621555457427</v>
      </c>
      <c r="AK61" s="10">
        <v>27.617599501436477</v>
      </c>
      <c r="AL61" s="10">
        <v>167.49347864648419</v>
      </c>
      <c r="AM61" s="10">
        <v>6.7441566131911825</v>
      </c>
      <c r="AN61" s="10">
        <v>136.56222544890082</v>
      </c>
      <c r="AO61" s="10">
        <v>57.775661947453827</v>
      </c>
      <c r="AP61" s="10">
        <v>214.06248857198756</v>
      </c>
      <c r="AQ61" s="10">
        <v>32.554496557612488</v>
      </c>
      <c r="AR61" s="10">
        <v>49.751407230927605</v>
      </c>
      <c r="AS61" s="10">
        <v>117.57703145495125</v>
      </c>
      <c r="AT61" s="10">
        <v>14.499414196460819</v>
      </c>
      <c r="AV61" s="10">
        <v>2.0888702833013091</v>
      </c>
      <c r="AW61" s="10">
        <v>18.32514466393383</v>
      </c>
      <c r="AX61" s="10">
        <v>1.5778103647625823</v>
      </c>
      <c r="AY61" s="10">
        <v>75.18477964014501</v>
      </c>
      <c r="AZ61" s="10">
        <v>1.4339732363945938</v>
      </c>
      <c r="BA61" s="10">
        <v>51.76116239596265</v>
      </c>
      <c r="BB61" s="10">
        <v>114.59118086030648</v>
      </c>
      <c r="BC61" s="10">
        <v>40.265515528831664</v>
      </c>
      <c r="BD61" s="10">
        <v>23.394847006644305</v>
      </c>
      <c r="BE61" s="10">
        <v>1.9814984758830294</v>
      </c>
      <c r="BF61" s="10">
        <v>18.71787676577862</v>
      </c>
      <c r="BG61" s="10">
        <v>26.85988704683599</v>
      </c>
      <c r="BH61" s="10">
        <v>0.45471762191159376</v>
      </c>
      <c r="BI61" s="10">
        <v>35.602606344807938</v>
      </c>
      <c r="BJ61" s="10">
        <v>71.327748243513057</v>
      </c>
      <c r="BK61" s="10">
        <v>149.74690889153698</v>
      </c>
      <c r="BL61" s="10">
        <v>1.7901989944470196</v>
      </c>
      <c r="BM61" s="10">
        <v>20.457689907902473</v>
      </c>
      <c r="BN61" s="10">
        <v>11.343340811960802</v>
      </c>
      <c r="BO61" s="10">
        <v>4.2228313522833716</v>
      </c>
      <c r="BP61" s="10">
        <v>151.64608500044326</v>
      </c>
      <c r="BQ61" s="10">
        <v>3.5513803141928495</v>
      </c>
      <c r="BS61" s="10">
        <v>0.46376783749377148</v>
      </c>
      <c r="BT61" s="10">
        <v>4.6088006494608713</v>
      </c>
      <c r="BU61" s="10">
        <v>0.85904287551109526</v>
      </c>
      <c r="BV61" s="10">
        <v>36.906726108108998</v>
      </c>
      <c r="BW61" s="10">
        <v>1.6811966915522862</v>
      </c>
      <c r="BX61" s="10">
        <v>1.4731417849798163</v>
      </c>
      <c r="BY61" s="10">
        <v>43.087727079607504</v>
      </c>
      <c r="BZ61" s="10">
        <v>8.3808380722608433E-2</v>
      </c>
      <c r="CA61" s="10">
        <v>3.8819093994898211</v>
      </c>
      <c r="CB61" s="10">
        <v>2.8516468917258635</v>
      </c>
      <c r="CC61" s="10">
        <v>6.6146304235655506</v>
      </c>
      <c r="CD61" s="10">
        <v>10.738566389997022</v>
      </c>
      <c r="CE61" s="10">
        <v>11.348207899105221</v>
      </c>
      <c r="CF61" s="10">
        <v>16.919802897834913</v>
      </c>
      <c r="CG61" s="10">
        <v>0.38683896093644421</v>
      </c>
      <c r="CH61" s="10">
        <v>19.047353441600336</v>
      </c>
      <c r="CI61" s="10">
        <v>0.77698396468644182</v>
      </c>
      <c r="CJ61" s="10">
        <v>18.066708556697339</v>
      </c>
      <c r="CK61" s="10">
        <v>10.743965720979068</v>
      </c>
      <c r="CL61" s="10">
        <v>4.7709599938306297</v>
      </c>
      <c r="CM61" s="10">
        <v>3.2515964865059459</v>
      </c>
      <c r="CN61" s="10">
        <v>2.9691959191042727E-2</v>
      </c>
      <c r="CP61" s="23">
        <v>88.942828503092315</v>
      </c>
      <c r="CQ61" s="23">
        <v>831.87172538392053</v>
      </c>
      <c r="CR61" s="23">
        <v>264.81994997771989</v>
      </c>
      <c r="CS61" s="23">
        <v>19935.504575125309</v>
      </c>
      <c r="CT61" s="23">
        <v>104.31655050388493</v>
      </c>
      <c r="CU61" s="23">
        <v>144.41938929938573</v>
      </c>
      <c r="CV61" s="23">
        <v>949.32946132244058</v>
      </c>
      <c r="CW61" s="23">
        <v>99.358656652666042</v>
      </c>
      <c r="CX61" s="23">
        <v>1309.9613995873451</v>
      </c>
      <c r="CY61" s="23">
        <v>267.09598812236732</v>
      </c>
      <c r="CZ61" s="23">
        <v>246.59817079999999</v>
      </c>
      <c r="DA61" s="23">
        <v>1626.0470556601235</v>
      </c>
      <c r="DB61" s="23">
        <v>239.75135918811168</v>
      </c>
      <c r="DC61" s="23">
        <v>307.63937224697577</v>
      </c>
      <c r="DD61" s="23">
        <v>262.6494135170359</v>
      </c>
      <c r="DE61" s="23">
        <v>1199.1687347056281</v>
      </c>
      <c r="DF61" s="23">
        <v>351.63839999999999</v>
      </c>
      <c r="DG61" s="23">
        <v>511.46834701055093</v>
      </c>
      <c r="DH61" s="23">
        <v>138.99812173913043</v>
      </c>
      <c r="DI61" s="23">
        <v>381.12366718027732</v>
      </c>
      <c r="DJ61" s="23">
        <v>484.11994720499837</v>
      </c>
      <c r="DK61" s="23">
        <v>35.122019508486822</v>
      </c>
    </row>
    <row r="62" spans="1:115">
      <c r="A62" s="2">
        <v>43525</v>
      </c>
      <c r="B62" s="23">
        <v>29.40561657294619</v>
      </c>
      <c r="C62" s="23">
        <v>541.96378201078255</v>
      </c>
      <c r="D62" s="23">
        <v>180.21279542493147</v>
      </c>
      <c r="E62" s="23">
        <v>20318.215730258307</v>
      </c>
      <c r="F62" s="23">
        <v>74.727136304377424</v>
      </c>
      <c r="G62" s="23">
        <v>84.29828673923825</v>
      </c>
      <c r="H62" s="23">
        <v>161.15150355529161</v>
      </c>
      <c r="I62" s="23">
        <v>54.11718722406453</v>
      </c>
      <c r="J62" s="10">
        <v>1168.1149147628591</v>
      </c>
      <c r="K62" s="10">
        <v>183.02209137422309</v>
      </c>
      <c r="L62" s="10">
        <v>168.24367852607313</v>
      </c>
      <c r="M62" s="10">
        <v>1353.2611714868399</v>
      </c>
      <c r="N62" s="10">
        <v>205.2338274145591</v>
      </c>
      <c r="O62" s="10">
        <v>94.576159834463468</v>
      </c>
      <c r="P62" s="10">
        <v>180.07544128708642</v>
      </c>
      <c r="Q62" s="10">
        <v>952.4522558937166</v>
      </c>
      <c r="R62" s="10">
        <v>299.29826650700511</v>
      </c>
      <c r="S62" s="10">
        <v>267.38364915444595</v>
      </c>
      <c r="T62" s="10">
        <v>90.742844462557912</v>
      </c>
      <c r="U62" s="10">
        <v>332.54142890709159</v>
      </c>
      <c r="V62" s="10">
        <v>214.21318542122373</v>
      </c>
      <c r="W62" s="10">
        <v>16.911033834862387</v>
      </c>
      <c r="Y62" s="10">
        <v>62.746622820031433</v>
      </c>
      <c r="Z62" s="10">
        <v>267.67058727655444</v>
      </c>
      <c r="AA62" s="10">
        <v>89.117874407224065</v>
      </c>
      <c r="AB62" s="10">
        <v>716.89012418622326</v>
      </c>
      <c r="AC62" s="10">
        <v>27.922724374057204</v>
      </c>
      <c r="AD62" s="10">
        <v>2.7261110665233534</v>
      </c>
      <c r="AE62" s="10">
        <v>647.85117462786172</v>
      </c>
      <c r="AF62" s="10">
        <v>5.2020441807991702</v>
      </c>
      <c r="AG62" s="10">
        <v>160.8285123159921</v>
      </c>
      <c r="AH62" s="10">
        <v>84.98725087167611</v>
      </c>
      <c r="AI62" s="10">
        <v>66.60599563200941</v>
      </c>
      <c r="AJ62" s="10">
        <v>199.30448741206123</v>
      </c>
      <c r="AK62" s="10">
        <v>28.81607121154051</v>
      </c>
      <c r="AL62" s="10">
        <v>170.29455411235725</v>
      </c>
      <c r="AM62" s="10">
        <v>6.2436493629109497</v>
      </c>
      <c r="AN62" s="10">
        <v>137.52382442840593</v>
      </c>
      <c r="AO62" s="10">
        <v>60.794233273247002</v>
      </c>
      <c r="AP62" s="10">
        <v>227.38034468965816</v>
      </c>
      <c r="AQ62" s="10">
        <v>33.250467024460065</v>
      </c>
      <c r="AR62" s="10">
        <v>50.888444584003757</v>
      </c>
      <c r="AS62" s="10">
        <v>119.49963791851397</v>
      </c>
      <c r="AT62" s="10">
        <v>14.05800266972477</v>
      </c>
      <c r="AV62" s="10">
        <v>2.2630537035967611</v>
      </c>
      <c r="AW62" s="10">
        <v>20.179714636721716</v>
      </c>
      <c r="AX62" s="10">
        <v>1.2120215174276578</v>
      </c>
      <c r="AY62" s="10">
        <v>81.731136878006964</v>
      </c>
      <c r="AZ62" s="10">
        <v>1.3150098892794226</v>
      </c>
      <c r="BA62" s="10">
        <v>52.313596043654115</v>
      </c>
      <c r="BB62" s="10">
        <v>98.513275790909702</v>
      </c>
      <c r="BC62" s="10">
        <v>40.446720809694668</v>
      </c>
      <c r="BD62" s="10">
        <v>23.959118538689417</v>
      </c>
      <c r="BE62" s="10">
        <v>2.0774650757085613</v>
      </c>
      <c r="BF62" s="10">
        <v>18.50204507401963</v>
      </c>
      <c r="BG62" s="10">
        <v>43.011542385784111</v>
      </c>
      <c r="BH62" s="10">
        <v>0.44519781832952865</v>
      </c>
      <c r="BI62" s="10">
        <v>34.073046781489424</v>
      </c>
      <c r="BJ62" s="10">
        <v>72.805477085364302</v>
      </c>
      <c r="BK62" s="10">
        <v>162.02695654728254</v>
      </c>
      <c r="BL62" s="10">
        <v>1.869923733557697</v>
      </c>
      <c r="BM62" s="10">
        <v>12.510010754419712</v>
      </c>
      <c r="BN62" s="10">
        <v>11.620623916927338</v>
      </c>
      <c r="BO62" s="10">
        <v>4.0652621012563444</v>
      </c>
      <c r="BP62" s="10">
        <v>148.81176634316273</v>
      </c>
      <c r="BQ62" s="10">
        <v>3.446338743119266</v>
      </c>
      <c r="BS62" s="10">
        <v>0.45976420220187419</v>
      </c>
      <c r="BT62" s="10">
        <v>4.7257477154031982</v>
      </c>
      <c r="BU62" s="10">
        <v>0.9415486187028963</v>
      </c>
      <c r="BV62" s="10">
        <v>34.12075724804015</v>
      </c>
      <c r="BW62" s="10">
        <v>1.6572272718281134</v>
      </c>
      <c r="BX62" s="10">
        <v>1.2477341199329075</v>
      </c>
      <c r="BY62" s="10">
        <v>42.961176870630638</v>
      </c>
      <c r="BZ62" s="10">
        <v>0.10859520977936654</v>
      </c>
      <c r="CA62" s="10">
        <v>4.2269016941939057</v>
      </c>
      <c r="CB62" s="10">
        <v>3.0706235264685642</v>
      </c>
      <c r="CC62" s="10">
        <v>6.1829509678978845</v>
      </c>
      <c r="CD62" s="10">
        <v>32.121151283370494</v>
      </c>
      <c r="CE62" s="10">
        <v>11.14494276164778</v>
      </c>
      <c r="CF62" s="10">
        <v>17.170855655662976</v>
      </c>
      <c r="CG62" s="10">
        <v>0.29417330464872293</v>
      </c>
      <c r="CH62" s="10">
        <v>22.506587725064122</v>
      </c>
      <c r="CI62" s="10">
        <v>0.79197648619010974</v>
      </c>
      <c r="CJ62" s="10">
        <v>19.161573246449933</v>
      </c>
      <c r="CK62" s="10">
        <v>10.767812490573524</v>
      </c>
      <c r="CL62" s="10">
        <v>4.8746305336384808</v>
      </c>
      <c r="CM62" s="10">
        <v>3.3941888219577834</v>
      </c>
      <c r="CN62" s="10">
        <v>2.1038587155962407E-2</v>
      </c>
      <c r="CP62" s="23">
        <v>94.875057298776255</v>
      </c>
      <c r="CQ62" s="23">
        <v>834.53983163946191</v>
      </c>
      <c r="CR62" s="23">
        <v>271.48423996828609</v>
      </c>
      <c r="CS62" s="23">
        <v>21150.957748570578</v>
      </c>
      <c r="CT62" s="23">
        <v>105.62209783954216</v>
      </c>
      <c r="CU62" s="23">
        <v>140.58572796934862</v>
      </c>
      <c r="CV62" s="23">
        <v>950.47713084469365</v>
      </c>
      <c r="CW62" s="23">
        <v>99.874547424337734</v>
      </c>
      <c r="CX62" s="23">
        <v>1357.1294473117346</v>
      </c>
      <c r="CY62" s="23">
        <v>273.15743084807633</v>
      </c>
      <c r="CZ62" s="23">
        <v>259.53467020000005</v>
      </c>
      <c r="DA62" s="23">
        <v>1627.6983525680557</v>
      </c>
      <c r="DB62" s="23">
        <v>245.64003920607692</v>
      </c>
      <c r="DC62" s="23">
        <v>316.1146163839731</v>
      </c>
      <c r="DD62" s="23">
        <v>259.41874104001039</v>
      </c>
      <c r="DE62" s="23">
        <v>1274.5096245944692</v>
      </c>
      <c r="DF62" s="23">
        <v>362.75439999999992</v>
      </c>
      <c r="DG62" s="23">
        <v>526.43557784497375</v>
      </c>
      <c r="DH62" s="23">
        <v>146.38174789451884</v>
      </c>
      <c r="DI62" s="23">
        <v>392.36976612599017</v>
      </c>
      <c r="DJ62" s="23">
        <v>485.91877850485821</v>
      </c>
      <c r="DK62" s="23">
        <v>34.436413834862385</v>
      </c>
    </row>
    <row r="63" spans="1:115">
      <c r="A63" s="2">
        <v>43617</v>
      </c>
      <c r="B63" s="23">
        <v>25.22289025776136</v>
      </c>
      <c r="C63" s="23">
        <v>561.71879661164644</v>
      </c>
      <c r="D63" s="23">
        <v>186.80894433129808</v>
      </c>
      <c r="E63" s="23">
        <v>20128.536824075873</v>
      </c>
      <c r="F63" s="23">
        <v>73.108298667406331</v>
      </c>
      <c r="G63" s="23">
        <v>85.745616725530112</v>
      </c>
      <c r="H63" s="23">
        <v>172.48158106025096</v>
      </c>
      <c r="I63" s="23">
        <v>56.536109850025284</v>
      </c>
      <c r="J63" s="10">
        <v>1202.603532921338</v>
      </c>
      <c r="K63" s="10">
        <v>191.34518589566315</v>
      </c>
      <c r="L63" s="10">
        <v>174.71960198456773</v>
      </c>
      <c r="M63" s="10">
        <v>1355.9891065647548</v>
      </c>
      <c r="N63" s="10">
        <v>203.45354376886982</v>
      </c>
      <c r="O63" s="10">
        <v>99.926152503511602</v>
      </c>
      <c r="P63" s="10">
        <v>187.37406627644657</v>
      </c>
      <c r="Q63" s="10">
        <v>998.23078644849147</v>
      </c>
      <c r="R63" s="10">
        <v>308.21144920142683</v>
      </c>
      <c r="S63" s="10">
        <v>279.48919815663442</v>
      </c>
      <c r="T63" s="10">
        <v>92.818144171426979</v>
      </c>
      <c r="U63" s="10">
        <v>347.39723527555304</v>
      </c>
      <c r="V63" s="10">
        <v>211.96768491198858</v>
      </c>
      <c r="W63" s="10">
        <v>17.252964685135652</v>
      </c>
      <c r="Y63" s="10">
        <v>57.302461115193935</v>
      </c>
      <c r="Z63" s="10">
        <v>270.56598116094011</v>
      </c>
      <c r="AA63" s="10">
        <v>92.308696717337114</v>
      </c>
      <c r="AB63" s="10">
        <v>740.87839982836294</v>
      </c>
      <c r="AC63" s="10">
        <v>28.720899578564431</v>
      </c>
      <c r="AD63" s="10">
        <v>2.563380933845167</v>
      </c>
      <c r="AE63" s="10">
        <v>653.01604600518669</v>
      </c>
      <c r="AF63" s="10">
        <v>5.1115867482105779</v>
      </c>
      <c r="AG63" s="10">
        <v>177.4268049485193</v>
      </c>
      <c r="AH63" s="10">
        <v>84.643272560813614</v>
      </c>
      <c r="AI63" s="10">
        <v>67.059680588617695</v>
      </c>
      <c r="AJ63" s="10">
        <v>238.71536250899823</v>
      </c>
      <c r="AK63" s="10">
        <v>28.623360000665468</v>
      </c>
      <c r="AL63" s="10">
        <v>172.17248903062486</v>
      </c>
      <c r="AM63" s="10">
        <v>5.1907870383396331</v>
      </c>
      <c r="AN63" s="10">
        <v>124.39997448585902</v>
      </c>
      <c r="AO63" s="10">
        <v>67.863132827146444</v>
      </c>
      <c r="AP63" s="10">
        <v>226.2945178959794</v>
      </c>
      <c r="AQ63" s="10">
        <v>33.599611036530057</v>
      </c>
      <c r="AR63" s="10">
        <v>51.525550352592489</v>
      </c>
      <c r="AS63" s="10">
        <v>114.38250877819162</v>
      </c>
      <c r="AT63" s="10">
        <v>13.588674011845628</v>
      </c>
      <c r="AV63" s="10">
        <v>2.0413406954548567</v>
      </c>
      <c r="AW63" s="10">
        <v>26.484610181637674</v>
      </c>
      <c r="AX63" s="10">
        <v>1.5901800822380878</v>
      </c>
      <c r="AY63" s="10">
        <v>80.810599458716936</v>
      </c>
      <c r="AZ63" s="10">
        <v>1.2952063903272477</v>
      </c>
      <c r="BA63" s="10">
        <v>53.932879432702912</v>
      </c>
      <c r="BB63" s="10">
        <v>107.62124909734902</v>
      </c>
      <c r="BC63" s="10">
        <v>42.892949817808706</v>
      </c>
      <c r="BD63" s="10">
        <v>29.917396265804587</v>
      </c>
      <c r="BE63" s="10">
        <v>2.3585859425190376</v>
      </c>
      <c r="BF63" s="10">
        <v>19.12758944814794</v>
      </c>
      <c r="BG63" s="10">
        <v>31.8382631116108</v>
      </c>
      <c r="BH63" s="10">
        <v>0.432592654239568</v>
      </c>
      <c r="BI63" s="10">
        <v>36.09034434883992</v>
      </c>
      <c r="BJ63" s="10">
        <v>73.896407681519221</v>
      </c>
      <c r="BK63" s="10">
        <v>156.86556295758507</v>
      </c>
      <c r="BL63" s="10">
        <v>1.8334033914709553</v>
      </c>
      <c r="BM63" s="10">
        <v>17.034708601917419</v>
      </c>
      <c r="BN63" s="10">
        <v>10.875732892482452</v>
      </c>
      <c r="BO63" s="10">
        <v>4.3772748851094629</v>
      </c>
      <c r="BP63" s="10">
        <v>143.42130357519275</v>
      </c>
      <c r="BQ63" s="10">
        <v>3.5858721562858245</v>
      </c>
      <c r="BS63" s="10">
        <v>0.43991972848261396</v>
      </c>
      <c r="BT63" s="10">
        <v>5.4640210595809329</v>
      </c>
      <c r="BU63" s="10">
        <v>0.98437137934935914</v>
      </c>
      <c r="BV63" s="10">
        <v>33.244728079289686</v>
      </c>
      <c r="BW63" s="10">
        <v>1.7425595240803351</v>
      </c>
      <c r="BX63" s="10">
        <v>1.5519788306512865</v>
      </c>
      <c r="BY63" s="10">
        <v>38.816991732758794</v>
      </c>
      <c r="BZ63" s="10">
        <v>0.11054338964399335</v>
      </c>
      <c r="CA63" s="10">
        <v>7.2363832211967853</v>
      </c>
      <c r="CB63" s="10">
        <v>3.1615805921646443</v>
      </c>
      <c r="CC63" s="10">
        <v>6.5021959786666237</v>
      </c>
      <c r="CD63" s="10">
        <v>13.907601234572141</v>
      </c>
      <c r="CE63" s="10">
        <v>11.319813088538018</v>
      </c>
      <c r="CF63" s="10">
        <v>16.378611613915609</v>
      </c>
      <c r="CG63" s="10">
        <v>0.39887399405240842</v>
      </c>
      <c r="CH63" s="10">
        <v>23.031973508191015</v>
      </c>
      <c r="CI63" s="10">
        <v>0.77308124662247879</v>
      </c>
      <c r="CJ63" s="10">
        <v>21.467500724116899</v>
      </c>
      <c r="CK63" s="10">
        <v>10.300727685468376</v>
      </c>
      <c r="CL63" s="10">
        <v>5.6206719873956761</v>
      </c>
      <c r="CM63" s="10">
        <v>5.0773029148165563</v>
      </c>
      <c r="CN63" s="10">
        <v>1.9815832632784414E-2</v>
      </c>
      <c r="CP63" s="23">
        <v>85.00661179689277</v>
      </c>
      <c r="CQ63" s="23">
        <v>864.23340901380516</v>
      </c>
      <c r="CR63" s="23">
        <v>281.69219251022264</v>
      </c>
      <c r="CS63" s="23">
        <v>20983.470551442242</v>
      </c>
      <c r="CT63" s="23">
        <v>104.86696416037834</v>
      </c>
      <c r="CU63" s="23">
        <v>143.79385592272948</v>
      </c>
      <c r="CV63" s="23">
        <v>971.93586789554547</v>
      </c>
      <c r="CW63" s="23">
        <v>104.65118980568856</v>
      </c>
      <c r="CX63" s="23">
        <v>1417.1841173568587</v>
      </c>
      <c r="CY63" s="23">
        <v>281.50862499116045</v>
      </c>
      <c r="CZ63" s="23">
        <v>267.40906799999999</v>
      </c>
      <c r="DA63" s="23">
        <v>1640.450333419936</v>
      </c>
      <c r="DB63" s="23">
        <v>243.82930951231288</v>
      </c>
      <c r="DC63" s="23">
        <v>324.56759749689201</v>
      </c>
      <c r="DD63" s="23">
        <v>266.86013499035784</v>
      </c>
      <c r="DE63" s="23">
        <v>1302.5282974001266</v>
      </c>
      <c r="DF63" s="23">
        <v>378.68106666666671</v>
      </c>
      <c r="DG63" s="23">
        <v>544.28592537864813</v>
      </c>
      <c r="DH63" s="23">
        <v>147.59421578590786</v>
      </c>
      <c r="DI63" s="23">
        <v>408.92073250065067</v>
      </c>
      <c r="DJ63" s="23">
        <v>474.84880018018953</v>
      </c>
      <c r="DK63" s="23">
        <v>34.447326685899888</v>
      </c>
    </row>
    <row r="64" spans="1:115">
      <c r="A64" s="2">
        <v>43709</v>
      </c>
      <c r="B64" s="23">
        <v>29.282612036035452</v>
      </c>
      <c r="C64" s="23">
        <v>526.38502321993121</v>
      </c>
      <c r="D64" s="23">
        <v>184.09582965323975</v>
      </c>
      <c r="E64" s="23">
        <v>19823.609225730193</v>
      </c>
      <c r="F64" s="23">
        <v>66.611810982316754</v>
      </c>
      <c r="G64" s="23">
        <v>77.955504682828362</v>
      </c>
      <c r="H64" s="23">
        <v>154.38941167381799</v>
      </c>
      <c r="I64" s="23">
        <v>52.100933065481058</v>
      </c>
      <c r="J64" s="10">
        <v>1220.78500117419</v>
      </c>
      <c r="K64" s="10">
        <v>193.62838272702342</v>
      </c>
      <c r="L64" s="10">
        <v>183.01123291693696</v>
      </c>
      <c r="M64" s="10">
        <v>1318.2474369044285</v>
      </c>
      <c r="N64" s="10">
        <v>203.51223012988299</v>
      </c>
      <c r="O64" s="10">
        <v>89.299253835247242</v>
      </c>
      <c r="P64" s="10">
        <v>176.17727046344629</v>
      </c>
      <c r="Q64" s="10">
        <v>1005.3236490625193</v>
      </c>
      <c r="R64" s="10">
        <v>313.1248270865284</v>
      </c>
      <c r="S64" s="10">
        <v>275.36060693668753</v>
      </c>
      <c r="T64" s="10">
        <v>89.769434002418052</v>
      </c>
      <c r="U64" s="10">
        <v>347.44756064895392</v>
      </c>
      <c r="V64" s="10">
        <v>224.49785247428642</v>
      </c>
      <c r="W64" s="10">
        <v>18.620257205980064</v>
      </c>
      <c r="Y64" s="10">
        <v>64.872323042762574</v>
      </c>
      <c r="Z64" s="10">
        <v>263.10742189058021</v>
      </c>
      <c r="AA64" s="10">
        <v>92.607270225964015</v>
      </c>
      <c r="AB64" s="10">
        <v>755.05042553087424</v>
      </c>
      <c r="AC64" s="10">
        <v>27.573506386560179</v>
      </c>
      <c r="AD64" s="10">
        <v>3.416081567964369</v>
      </c>
      <c r="AE64" s="10">
        <v>662.23433877869843</v>
      </c>
      <c r="AF64" s="10">
        <v>5.6757161708423167</v>
      </c>
      <c r="AG64" s="10">
        <v>188.0071885097675</v>
      </c>
      <c r="AH64" s="10">
        <v>86.076410880961305</v>
      </c>
      <c r="AI64" s="10">
        <v>65.350675103444289</v>
      </c>
      <c r="AJ64" s="10">
        <v>238.20367077849835</v>
      </c>
      <c r="AK64" s="10">
        <v>26.202093495284721</v>
      </c>
      <c r="AL64" s="10">
        <v>178.81122900828825</v>
      </c>
      <c r="AM64" s="10">
        <v>4.2107151129034444</v>
      </c>
      <c r="AN64" s="10">
        <v>121.13174585443528</v>
      </c>
      <c r="AO64" s="10">
        <v>68.965369405233645</v>
      </c>
      <c r="AP64" s="10">
        <v>229.49864470387055</v>
      </c>
      <c r="AQ64" s="10">
        <v>33.373722527657378</v>
      </c>
      <c r="AR64" s="10">
        <v>54.073519847383359</v>
      </c>
      <c r="AS64" s="10">
        <v>112.90175707565695</v>
      </c>
      <c r="AT64" s="10">
        <v>13.305456707641197</v>
      </c>
      <c r="AV64" s="10">
        <v>2.1013051699908156</v>
      </c>
      <c r="AW64" s="10">
        <v>26.634285688037384</v>
      </c>
      <c r="AX64" s="10">
        <v>1.6453885872882805</v>
      </c>
      <c r="AY64" s="10">
        <v>76.834944915969899</v>
      </c>
      <c r="AZ64" s="10">
        <v>1.3099576597425537</v>
      </c>
      <c r="BA64" s="10">
        <v>52.570556562902276</v>
      </c>
      <c r="BB64" s="10">
        <v>107.32702734982888</v>
      </c>
      <c r="BC64" s="10">
        <v>39.567212520492241</v>
      </c>
      <c r="BD64" s="10">
        <v>30.171133762126342</v>
      </c>
      <c r="BE64" s="10">
        <v>2.296900882903961</v>
      </c>
      <c r="BF64" s="10">
        <v>18.649818476883965</v>
      </c>
      <c r="BG64" s="10">
        <v>30.134871687524143</v>
      </c>
      <c r="BH64" s="10">
        <v>0.28909301788172354</v>
      </c>
      <c r="BI64" s="10">
        <v>33.379841130247307</v>
      </c>
      <c r="BJ64" s="10">
        <v>73.71194463643549</v>
      </c>
      <c r="BK64" s="10">
        <v>163.90284277919685</v>
      </c>
      <c r="BL64" s="10">
        <v>1.7777481677998597</v>
      </c>
      <c r="BM64" s="10">
        <v>10.445675736500496</v>
      </c>
      <c r="BN64" s="10">
        <v>9.2581776292555986</v>
      </c>
      <c r="BO64" s="10">
        <v>1.739839874022443</v>
      </c>
      <c r="BP64" s="10">
        <v>134.11455113173432</v>
      </c>
      <c r="BQ64" s="10">
        <v>3.5831800033222589</v>
      </c>
      <c r="BS64" s="10">
        <v>0.14572171415819257</v>
      </c>
      <c r="BT64" s="10">
        <v>6.4810355855436192</v>
      </c>
      <c r="BU64" s="10">
        <v>1.2502726954526084</v>
      </c>
      <c r="BV64" s="10">
        <v>32.022122566335057</v>
      </c>
      <c r="BW64" s="10">
        <v>2.0492485285048341</v>
      </c>
      <c r="BX64" s="10">
        <v>1.7224710134446397</v>
      </c>
      <c r="BY64" s="10">
        <v>46.220989603928729</v>
      </c>
      <c r="BZ64" s="10">
        <v>7.8463930958008632E-2</v>
      </c>
      <c r="CA64" s="10">
        <v>4.7597578300003853</v>
      </c>
      <c r="CB64" s="10">
        <v>3.3961560805802065</v>
      </c>
      <c r="CC64" s="10">
        <v>5.9411431027348272</v>
      </c>
      <c r="CD64" s="10">
        <v>23.166821164576557</v>
      </c>
      <c r="CE64" s="10">
        <v>11.330951639730552</v>
      </c>
      <c r="CF64" s="10">
        <v>15.965255743373724</v>
      </c>
      <c r="CG64" s="10">
        <v>0.3013197872147515</v>
      </c>
      <c r="CH64" s="10">
        <v>23.948623527071135</v>
      </c>
      <c r="CI64" s="10">
        <v>0.76272200710478133</v>
      </c>
      <c r="CJ64" s="10">
        <v>20.652504028139425</v>
      </c>
      <c r="CK64" s="10">
        <v>9.4868788934389698</v>
      </c>
      <c r="CL64" s="10">
        <v>5.3241999225273142</v>
      </c>
      <c r="CM64" s="10">
        <v>4.7562146581761624</v>
      </c>
      <c r="CN64" s="10">
        <v>1.6630797342196413E-2</v>
      </c>
      <c r="CP64" s="23">
        <v>96.401961962947027</v>
      </c>
      <c r="CQ64" s="23">
        <v>822.60776638409243</v>
      </c>
      <c r="CR64" s="23">
        <v>279.59876116194465</v>
      </c>
      <c r="CS64" s="23">
        <v>20687.516718743373</v>
      </c>
      <c r="CT64" s="23">
        <v>97.544523557124322</v>
      </c>
      <c r="CU64" s="23">
        <v>135.66461382713965</v>
      </c>
      <c r="CV64" s="23">
        <v>970.17176740627406</v>
      </c>
      <c r="CW64" s="23">
        <v>97.422325687773622</v>
      </c>
      <c r="CX64" s="23">
        <v>1443.7230812760843</v>
      </c>
      <c r="CY64" s="23">
        <v>285.39785057146889</v>
      </c>
      <c r="CZ64" s="23">
        <v>272.95286960000004</v>
      </c>
      <c r="DA64" s="23">
        <v>1609.7528005350275</v>
      </c>
      <c r="DB64" s="23">
        <v>241.33436828277999</v>
      </c>
      <c r="DC64" s="23">
        <v>317.45557971715652</v>
      </c>
      <c r="DD64" s="23">
        <v>254.40124999999998</v>
      </c>
      <c r="DE64" s="23">
        <v>1314.3068612232225</v>
      </c>
      <c r="DF64" s="23">
        <v>384.63066666666668</v>
      </c>
      <c r="DG64" s="23">
        <v>535.95743140519801</v>
      </c>
      <c r="DH64" s="23">
        <v>141.88821305277</v>
      </c>
      <c r="DI64" s="23">
        <v>408.58512029288704</v>
      </c>
      <c r="DJ64" s="23">
        <v>476.27037533985384</v>
      </c>
      <c r="DK64" s="23">
        <v>35.525524714285716</v>
      </c>
    </row>
    <row r="65" spans="1:115">
      <c r="A65" s="2">
        <v>43800</v>
      </c>
      <c r="B65" s="23">
        <v>29.611552931843384</v>
      </c>
      <c r="C65" s="23">
        <v>567.95052096958784</v>
      </c>
      <c r="D65" s="23">
        <v>182.51831159925794</v>
      </c>
      <c r="E65" s="23">
        <v>20320.101722049796</v>
      </c>
      <c r="F65" s="23">
        <v>71.278607910698526</v>
      </c>
      <c r="G65" s="23">
        <v>77.792161175510088</v>
      </c>
      <c r="H65" s="23">
        <v>140.3396193390563</v>
      </c>
      <c r="I65" s="23">
        <v>55.063179362319673</v>
      </c>
      <c r="J65" s="10">
        <v>1276.8996418839765</v>
      </c>
      <c r="K65" s="10">
        <v>201.74344809110957</v>
      </c>
      <c r="L65" s="10">
        <v>184.92770724927669</v>
      </c>
      <c r="M65" s="10">
        <v>1387.0439658340629</v>
      </c>
      <c r="N65" s="10">
        <v>213.2485343219754</v>
      </c>
      <c r="O65" s="10">
        <v>94.966071574921855</v>
      </c>
      <c r="P65" s="10">
        <v>186.88248391799559</v>
      </c>
      <c r="Q65" s="10">
        <v>1052.0644072264708</v>
      </c>
      <c r="R65" s="10">
        <v>321.71927925177204</v>
      </c>
      <c r="S65" s="10">
        <v>296.21209353444578</v>
      </c>
      <c r="T65" s="10">
        <v>97.153459563947393</v>
      </c>
      <c r="U65" s="10">
        <v>353.83044685267288</v>
      </c>
      <c r="V65" s="10">
        <v>222.12808585347665</v>
      </c>
      <c r="W65" s="10">
        <v>18.58868832932589</v>
      </c>
      <c r="Y65" s="10">
        <v>52.266239103217359</v>
      </c>
      <c r="Z65" s="10">
        <v>262.83896687960248</v>
      </c>
      <c r="AA65" s="10">
        <v>91.986526694511525</v>
      </c>
      <c r="AB65" s="10">
        <v>752.30417735385277</v>
      </c>
      <c r="AC65" s="10">
        <v>27.339320949146217</v>
      </c>
      <c r="AD65" s="10">
        <v>3.0241251334034467</v>
      </c>
      <c r="AE65" s="10">
        <v>648.33089849823489</v>
      </c>
      <c r="AF65" s="10">
        <v>6.0819152313452651</v>
      </c>
      <c r="AG65" s="10">
        <v>190.8169621756972</v>
      </c>
      <c r="AH65" s="10">
        <v>87.062452040255849</v>
      </c>
      <c r="AI65" s="10">
        <v>67.98454961787678</v>
      </c>
      <c r="AJ65" s="10">
        <v>258.01029246083829</v>
      </c>
      <c r="AK65" s="10">
        <v>28.68113497455251</v>
      </c>
      <c r="AL65" s="10">
        <v>179.70597984423446</v>
      </c>
      <c r="AM65" s="10">
        <v>4.9170591576534868</v>
      </c>
      <c r="AN65" s="10">
        <v>117.29047600444001</v>
      </c>
      <c r="AO65" s="10">
        <v>71.56971329135456</v>
      </c>
      <c r="AP65" s="10">
        <v>244.58398036065554</v>
      </c>
      <c r="AQ65" s="10">
        <v>32.82526429126812</v>
      </c>
      <c r="AR65" s="10">
        <v>55.281882161042184</v>
      </c>
      <c r="AS65" s="10">
        <v>109.78688273746201</v>
      </c>
      <c r="AT65" s="10">
        <v>13.246014265779303</v>
      </c>
      <c r="AV65" s="10">
        <v>1.6427043460771527</v>
      </c>
      <c r="AW65" s="10">
        <v>26.566569049417211</v>
      </c>
      <c r="AX65" s="10">
        <v>1.750813524465989</v>
      </c>
      <c r="AY65" s="10">
        <v>82.372899136056134</v>
      </c>
      <c r="AZ65" s="10">
        <v>1.4573276216879216</v>
      </c>
      <c r="BA65" s="10">
        <v>57.452310517654048</v>
      </c>
      <c r="BB65" s="10">
        <v>129.40552938379216</v>
      </c>
      <c r="BC65" s="10">
        <v>41.849183939669643</v>
      </c>
      <c r="BD65" s="10">
        <v>33.11946383744818</v>
      </c>
      <c r="BE65" s="10">
        <v>3.2732222663066097</v>
      </c>
      <c r="BF65" s="10">
        <v>21.54043581547112</v>
      </c>
      <c r="BG65" s="10">
        <v>26.603937617919932</v>
      </c>
      <c r="BH65" s="10">
        <v>0.2335963365836134</v>
      </c>
      <c r="BI65" s="10">
        <v>34.655620073371473</v>
      </c>
      <c r="BJ65" s="10">
        <v>75.002483761656606</v>
      </c>
      <c r="BK65" s="10">
        <v>167.59700643703545</v>
      </c>
      <c r="BL65" s="10">
        <v>2.2600576435407116</v>
      </c>
      <c r="BM65" s="10">
        <v>10.795521296646605</v>
      </c>
      <c r="BN65" s="10">
        <v>9.5819487383957078</v>
      </c>
      <c r="BO65" s="10">
        <v>1.8795042335285339</v>
      </c>
      <c r="BP65" s="10">
        <v>133.90615210987409</v>
      </c>
      <c r="BQ65" s="10">
        <v>4.0043213774151987</v>
      </c>
      <c r="BS65" s="10">
        <v>0.12447588978165691</v>
      </c>
      <c r="BT65" s="10">
        <v>4.973240441606805</v>
      </c>
      <c r="BU65" s="10">
        <v>1.3741835340247028</v>
      </c>
      <c r="BV65" s="10">
        <v>32.372659274008953</v>
      </c>
      <c r="BW65" s="10">
        <v>2.014949002517481</v>
      </c>
      <c r="BX65" s="10">
        <v>1.6253070680436323</v>
      </c>
      <c r="BY65" s="10">
        <v>59.452140784566893</v>
      </c>
      <c r="BZ65" s="10">
        <v>8.4445087483771886E-2</v>
      </c>
      <c r="CA65" s="10">
        <v>9.2049288197731443</v>
      </c>
      <c r="CB65" s="10">
        <v>3.6750572296928907</v>
      </c>
      <c r="CC65" s="10">
        <v>6.0300251173753949</v>
      </c>
      <c r="CD65" s="10">
        <v>13.615757736435235</v>
      </c>
      <c r="CE65" s="10">
        <v>11.086581648501166</v>
      </c>
      <c r="CF65" s="10">
        <v>16.914183197260563</v>
      </c>
      <c r="CG65" s="10">
        <v>0.34177072437643119</v>
      </c>
      <c r="CH65" s="10">
        <v>25.497262326884737</v>
      </c>
      <c r="CI65" s="10">
        <v>0.81254981333264498</v>
      </c>
      <c r="CJ65" s="10">
        <v>21.926071079035886</v>
      </c>
      <c r="CK65" s="10">
        <v>10.341349711645629</v>
      </c>
      <c r="CL65" s="10">
        <v>5.4891974617833288</v>
      </c>
      <c r="CM65" s="10">
        <v>5.2015130336610014</v>
      </c>
      <c r="CN65" s="10">
        <v>1.8408330184636057E-2</v>
      </c>
      <c r="CP65" s="23">
        <v>83.644972270919553</v>
      </c>
      <c r="CQ65" s="23">
        <v>862.32929734021434</v>
      </c>
      <c r="CR65" s="23">
        <v>277.62983535226016</v>
      </c>
      <c r="CS65" s="23">
        <v>21187.151457813714</v>
      </c>
      <c r="CT65" s="23">
        <v>102.09020548405014</v>
      </c>
      <c r="CU65" s="23">
        <v>139.89390389461121</v>
      </c>
      <c r="CV65" s="23">
        <v>977.52818800565024</v>
      </c>
      <c r="CW65" s="23">
        <v>103.07872362081835</v>
      </c>
      <c r="CX65" s="23">
        <v>1510.0409967168951</v>
      </c>
      <c r="CY65" s="23">
        <v>295.75417962736492</v>
      </c>
      <c r="CZ65" s="23">
        <v>280.48271779999999</v>
      </c>
      <c r="DA65" s="23">
        <v>1685.2739536492563</v>
      </c>
      <c r="DB65" s="23">
        <v>253.24984728161269</v>
      </c>
      <c r="DC65" s="23">
        <v>326.24185468978834</v>
      </c>
      <c r="DD65" s="23">
        <v>267.14379756168211</v>
      </c>
      <c r="DE65" s="23">
        <v>1362.449151994831</v>
      </c>
      <c r="DF65" s="23">
        <v>396.36159999999995</v>
      </c>
      <c r="DG65" s="23">
        <v>573.51766627078382</v>
      </c>
      <c r="DH65" s="23">
        <v>149.90202230525685</v>
      </c>
      <c r="DI65" s="23">
        <v>416.48103070902692</v>
      </c>
      <c r="DJ65" s="23">
        <v>471.02263373447374</v>
      </c>
      <c r="DK65" s="23">
        <v>35.857432302705028</v>
      </c>
    </row>
    <row r="66" spans="1:115">
      <c r="A66" s="2">
        <v>43891</v>
      </c>
      <c r="B66" s="23">
        <v>33.862095749436698</v>
      </c>
      <c r="C66" s="23">
        <v>444.25136957300617</v>
      </c>
      <c r="D66" s="23">
        <v>166.69201863907486</v>
      </c>
      <c r="E66" s="23">
        <v>21028.594378584417</v>
      </c>
      <c r="F66" s="23">
        <v>56.002686776754373</v>
      </c>
      <c r="G66" s="23">
        <v>64.503982524927039</v>
      </c>
      <c r="H66" s="23">
        <v>129.60266264359728</v>
      </c>
      <c r="I66" s="23">
        <v>51.200159106104635</v>
      </c>
      <c r="J66" s="10">
        <v>1275.6070250011026</v>
      </c>
      <c r="K66" s="10">
        <v>170.6141260745658</v>
      </c>
      <c r="L66" s="10">
        <v>174.51040736227699</v>
      </c>
      <c r="M66" s="10">
        <v>1355.6810201885999</v>
      </c>
      <c r="N66" s="10">
        <v>203.96218209760752</v>
      </c>
      <c r="O66" s="10">
        <v>68.483519415251166</v>
      </c>
      <c r="P66" s="10">
        <v>177.95600841038157</v>
      </c>
      <c r="Q66" s="10">
        <v>891.65985146624337</v>
      </c>
      <c r="R66" s="10">
        <v>358.2412117994491</v>
      </c>
      <c r="S66" s="10">
        <v>280.95494009177895</v>
      </c>
      <c r="T66" s="10">
        <v>71.733538482963283</v>
      </c>
      <c r="U66" s="10">
        <v>337.17232458921671</v>
      </c>
      <c r="V66" s="10">
        <v>223.81983166767978</v>
      </c>
      <c r="W66" s="10">
        <v>15.725338568781183</v>
      </c>
      <c r="Y66" s="10">
        <v>49.449684215975658</v>
      </c>
      <c r="Z66" s="10">
        <v>272.00247263073265</v>
      </c>
      <c r="AA66" s="10">
        <v>93.1182373830991</v>
      </c>
      <c r="AB66" s="10">
        <v>788.19817650019968</v>
      </c>
      <c r="AC66" s="10">
        <v>28.468217077458622</v>
      </c>
      <c r="AD66" s="10">
        <v>2.7295851336886052</v>
      </c>
      <c r="AE66" s="10">
        <v>701.25579692669055</v>
      </c>
      <c r="AF66" s="10">
        <v>6.80912845645065</v>
      </c>
      <c r="AG66" s="10">
        <v>173.15919729361252</v>
      </c>
      <c r="AH66" s="10">
        <v>91.868450132194795</v>
      </c>
      <c r="AI66" s="10">
        <v>64.350476633901948</v>
      </c>
      <c r="AJ66" s="10">
        <v>248.77562809898299</v>
      </c>
      <c r="AK66" s="10">
        <v>27.692078701026659</v>
      </c>
      <c r="AL66" s="10">
        <v>187.20091798913367</v>
      </c>
      <c r="AM66" s="10">
        <v>4.5318017995066837</v>
      </c>
      <c r="AN66" s="10">
        <v>127.78156417920367</v>
      </c>
      <c r="AO66" s="10">
        <v>75.616060552865292</v>
      </c>
      <c r="AP66" s="10">
        <v>241.32903494028224</v>
      </c>
      <c r="AQ66" s="10">
        <v>33.978425268559008</v>
      </c>
      <c r="AR66" s="10">
        <v>53.67868958209246</v>
      </c>
      <c r="AS66" s="10">
        <v>107.30353720121887</v>
      </c>
      <c r="AT66" s="10">
        <v>13.092384408410551</v>
      </c>
      <c r="AV66" s="10">
        <v>1.6821902830779984</v>
      </c>
      <c r="AW66" s="10">
        <v>25.541959163001483</v>
      </c>
      <c r="AX66" s="10">
        <v>1.6176518946072038</v>
      </c>
      <c r="AY66" s="10">
        <v>88.340633559744305</v>
      </c>
      <c r="AZ66" s="10">
        <v>1.3645079151566346</v>
      </c>
      <c r="BA66" s="10">
        <v>57.361456579895957</v>
      </c>
      <c r="BB66" s="10">
        <v>142.40247064443938</v>
      </c>
      <c r="BC66" s="10">
        <v>41.506127172976797</v>
      </c>
      <c r="BD66" s="10">
        <v>30.197835630563024</v>
      </c>
      <c r="BE66" s="10">
        <v>3.9263270579973666</v>
      </c>
      <c r="BF66" s="10">
        <v>22.779723838357445</v>
      </c>
      <c r="BG66" s="10">
        <v>35.561828512582615</v>
      </c>
      <c r="BH66" s="10">
        <v>0.22295789484045447</v>
      </c>
      <c r="BI66" s="10">
        <v>34.602722488036356</v>
      </c>
      <c r="BJ66" s="10">
        <v>75.498785060586115</v>
      </c>
      <c r="BK66" s="10">
        <v>136.53986510174892</v>
      </c>
      <c r="BL66" s="10">
        <v>2.2285806201238021</v>
      </c>
      <c r="BM66" s="10">
        <v>10.644829665789958</v>
      </c>
      <c r="BN66" s="10">
        <v>9.5276697865528419</v>
      </c>
      <c r="BO66" s="10">
        <v>1.9220992435864503</v>
      </c>
      <c r="BP66" s="10">
        <v>131.12496831163668</v>
      </c>
      <c r="BQ66" s="10">
        <v>3.8082985630791164</v>
      </c>
      <c r="BS66" s="10">
        <v>0.11960143899176701</v>
      </c>
      <c r="BT66" s="10">
        <v>4.7527520343063507</v>
      </c>
      <c r="BU66" s="10">
        <v>1.4335655559826419</v>
      </c>
      <c r="BV66" s="10">
        <v>30.215924282766451</v>
      </c>
      <c r="BW66" s="10">
        <v>1.6432561142460838</v>
      </c>
      <c r="BX66" s="10">
        <v>2.1347596687970736</v>
      </c>
      <c r="BY66" s="10">
        <v>50.029978876182014</v>
      </c>
      <c r="BZ66" s="10">
        <v>0.10101905539951161</v>
      </c>
      <c r="CA66" s="10">
        <v>7.3326019319900944</v>
      </c>
      <c r="CB66" s="10">
        <v>3.4524256898458701</v>
      </c>
      <c r="CC66" s="10">
        <v>5.0787076654636074</v>
      </c>
      <c r="CD66" s="10">
        <v>15.833420686280967</v>
      </c>
      <c r="CE66" s="10">
        <v>10.18739490327139</v>
      </c>
      <c r="CF66" s="10">
        <v>14.410996809205962</v>
      </c>
      <c r="CG66" s="10">
        <v>0.41980997719838342</v>
      </c>
      <c r="CH66" s="10">
        <v>23.715580181660329</v>
      </c>
      <c r="CI66" s="10">
        <v>0.75468036089518442</v>
      </c>
      <c r="CJ66" s="10">
        <v>20.933060958076396</v>
      </c>
      <c r="CK66" s="10">
        <v>10.451287447604919</v>
      </c>
      <c r="CL66" s="10">
        <v>5.2978057488888002</v>
      </c>
      <c r="CM66" s="10">
        <v>5.3163277534942495</v>
      </c>
      <c r="CN66" s="10">
        <v>1.4659799002130214E-2</v>
      </c>
      <c r="CP66" s="23">
        <v>85.113571687482121</v>
      </c>
      <c r="CQ66" s="23">
        <v>746.54855340104666</v>
      </c>
      <c r="CR66" s="23">
        <v>262.86147347276381</v>
      </c>
      <c r="CS66" s="23">
        <v>21935.349112927128</v>
      </c>
      <c r="CT66" s="23">
        <v>87.478667883615714</v>
      </c>
      <c r="CU66" s="23">
        <v>126.72978390730867</v>
      </c>
      <c r="CV66" s="23">
        <v>1023.2909090909092</v>
      </c>
      <c r="CW66" s="23">
        <v>99.616433790931595</v>
      </c>
      <c r="CX66" s="23">
        <v>1486.2966598572682</v>
      </c>
      <c r="CY66" s="23">
        <v>269.86132895460383</v>
      </c>
      <c r="CZ66" s="23">
        <v>266.71931549999999</v>
      </c>
      <c r="DA66" s="23">
        <v>1655.8518974864464</v>
      </c>
      <c r="DB66" s="23">
        <v>242.06461359674603</v>
      </c>
      <c r="DC66" s="23">
        <v>304.69815670162717</v>
      </c>
      <c r="DD66" s="23">
        <v>258.40640524767275</v>
      </c>
      <c r="DE66" s="23">
        <v>1179.6968609288563</v>
      </c>
      <c r="DF66" s="23">
        <v>436.84053333333338</v>
      </c>
      <c r="DG66" s="23">
        <v>553.86186565592755</v>
      </c>
      <c r="DH66" s="23">
        <v>125.69092098568005</v>
      </c>
      <c r="DI66" s="23">
        <v>398.07091916378442</v>
      </c>
      <c r="DJ66" s="23">
        <v>467.56466493402957</v>
      </c>
      <c r="DK66" s="23">
        <v>32.64068133927298</v>
      </c>
    </row>
    <row r="67" spans="1:115">
      <c r="A67" s="2">
        <v>43983</v>
      </c>
      <c r="B67" s="23">
        <v>40.689432787482644</v>
      </c>
      <c r="C67" s="23">
        <v>444.99433983787293</v>
      </c>
      <c r="D67" s="23">
        <v>189.10843532599765</v>
      </c>
      <c r="E67" s="23">
        <v>21685.441738486785</v>
      </c>
      <c r="F67" s="23">
        <v>62.16232211423754</v>
      </c>
      <c r="G67" s="23">
        <v>68.408326045838933</v>
      </c>
      <c r="H67" s="23">
        <v>97.351813485657644</v>
      </c>
      <c r="I67" s="23">
        <v>53.882258392980177</v>
      </c>
      <c r="J67" s="10">
        <v>1247.3170498365612</v>
      </c>
      <c r="K67" s="10">
        <v>191.92762996490745</v>
      </c>
      <c r="L67" s="10">
        <v>180.83417098865576</v>
      </c>
      <c r="M67" s="10">
        <v>1424.0057420531341</v>
      </c>
      <c r="N67" s="10">
        <v>199.49467597628509</v>
      </c>
      <c r="O67" s="10">
        <v>70.037172898685498</v>
      </c>
      <c r="P67" s="10">
        <v>179.82912143705198</v>
      </c>
      <c r="Q67" s="10">
        <v>992.12663811632274</v>
      </c>
      <c r="R67" s="10">
        <v>379.59664344475431</v>
      </c>
      <c r="S67" s="10">
        <v>293.37826607822245</v>
      </c>
      <c r="T67" s="10">
        <v>74.314521613913755</v>
      </c>
      <c r="U67" s="10">
        <v>357.80156766139493</v>
      </c>
      <c r="V67" s="10">
        <v>256.45247105501625</v>
      </c>
      <c r="W67" s="10">
        <v>16.000996523791677</v>
      </c>
      <c r="Y67" s="10">
        <v>43.284114685535641</v>
      </c>
      <c r="Z67" s="10">
        <v>263.38190834305021</v>
      </c>
      <c r="AA67" s="10">
        <v>95.248681142388122</v>
      </c>
      <c r="AB67" s="10">
        <v>802.8876736268785</v>
      </c>
      <c r="AC67" s="10">
        <v>32.044303368651519</v>
      </c>
      <c r="AD67" s="10">
        <v>2.8254096134720266</v>
      </c>
      <c r="AE67" s="10">
        <v>712.79525179022619</v>
      </c>
      <c r="AF67" s="10">
        <v>7.2733247201853279</v>
      </c>
      <c r="AG67" s="10">
        <v>176.91611673879677</v>
      </c>
      <c r="AH67" s="10">
        <v>93.608250147229015</v>
      </c>
      <c r="AI67" s="10">
        <v>62.752410565481966</v>
      </c>
      <c r="AJ67" s="10">
        <v>199.68003488846341</v>
      </c>
      <c r="AK67" s="10">
        <v>34.089903718216107</v>
      </c>
      <c r="AL67" s="10">
        <v>188.03208575049496</v>
      </c>
      <c r="AM67" s="10">
        <v>4.9808495514999622</v>
      </c>
      <c r="AN67" s="10">
        <v>132.32303491388689</v>
      </c>
      <c r="AO67" s="10">
        <v>74.313939846959954</v>
      </c>
      <c r="AP67" s="10">
        <v>244.08054927433565</v>
      </c>
      <c r="AQ67" s="10">
        <v>33.086598201947893</v>
      </c>
      <c r="AR67" s="10">
        <v>57.531635110288931</v>
      </c>
      <c r="AS67" s="10">
        <v>102.08667307386975</v>
      </c>
      <c r="AT67" s="10">
        <v>11.951353697264892</v>
      </c>
      <c r="AV67" s="10">
        <v>1.4938543104160003</v>
      </c>
      <c r="AW67" s="10">
        <v>24.787102965990751</v>
      </c>
      <c r="AX67" s="10">
        <v>1.6667204219263154</v>
      </c>
      <c r="AY67" s="10">
        <v>97.249151761553932</v>
      </c>
      <c r="AZ67" s="10">
        <v>1.398615237160665</v>
      </c>
      <c r="BA67" s="10">
        <v>58.188606699749883</v>
      </c>
      <c r="BB67" s="10">
        <v>151.22128306357948</v>
      </c>
      <c r="BC67" s="10">
        <v>41.146391631138258</v>
      </c>
      <c r="BD67" s="10">
        <v>35.200910782117546</v>
      </c>
      <c r="BE67" s="10">
        <v>4.9281031638970845</v>
      </c>
      <c r="BF67" s="10">
        <v>23.099998684056409</v>
      </c>
      <c r="BG67" s="10">
        <v>49.923751325588682</v>
      </c>
      <c r="BH67" s="10">
        <v>0.17309505021775221</v>
      </c>
      <c r="BI67" s="10">
        <v>32.01177624045112</v>
      </c>
      <c r="BJ67" s="10">
        <v>79.84729644807166</v>
      </c>
      <c r="BK67" s="10">
        <v>151.30883076967928</v>
      </c>
      <c r="BL67" s="10">
        <v>2.5258339167650989</v>
      </c>
      <c r="BM67" s="10">
        <v>9.8920068813464006</v>
      </c>
      <c r="BN67" s="10">
        <v>10.020912585966965</v>
      </c>
      <c r="BO67" s="10">
        <v>2.5343426294677074</v>
      </c>
      <c r="BP67" s="10">
        <v>125.39100609395557</v>
      </c>
      <c r="BQ67" s="10">
        <v>3.9814592281753454</v>
      </c>
      <c r="BS67" s="10">
        <v>0.11144127271060444</v>
      </c>
      <c r="BT67" s="10">
        <v>4.8756210392906532</v>
      </c>
      <c r="BU67" s="10">
        <v>1.3363865405272848</v>
      </c>
      <c r="BV67" s="10">
        <v>31.555838271822338</v>
      </c>
      <c r="BW67" s="10">
        <v>1.8172208446059812</v>
      </c>
      <c r="BX67" s="10">
        <v>2.1989566903130608</v>
      </c>
      <c r="BY67" s="10">
        <v>46.983560845263327</v>
      </c>
      <c r="BZ67" s="10">
        <v>7.6891316168826052E-2</v>
      </c>
      <c r="CA67" s="10">
        <v>6.5565352711209073</v>
      </c>
      <c r="CB67" s="10">
        <v>3.3440953143733694</v>
      </c>
      <c r="CC67" s="10">
        <v>3.881125261805856</v>
      </c>
      <c r="CD67" s="10">
        <v>46.982076055340826</v>
      </c>
      <c r="CE67" s="10">
        <v>10.487652358084732</v>
      </c>
      <c r="CF67" s="10">
        <v>14.879633765005714</v>
      </c>
      <c r="CG67" s="10">
        <v>0.31811315926644568</v>
      </c>
      <c r="CH67" s="10">
        <v>24.455291768374195</v>
      </c>
      <c r="CI67" s="10">
        <v>0.76598279152065185</v>
      </c>
      <c r="CJ67" s="10">
        <v>18.542803950419415</v>
      </c>
      <c r="CK67" s="10">
        <v>9.264097974251829</v>
      </c>
      <c r="CL67" s="10">
        <v>5.3344875534306286</v>
      </c>
      <c r="CM67" s="10">
        <v>5.2110721153858464</v>
      </c>
      <c r="CN67" s="10">
        <v>1.4143089171985146E-2</v>
      </c>
      <c r="CP67" s="23">
        <v>85.578843056144891</v>
      </c>
      <c r="CQ67" s="23">
        <v>738.03897218620455</v>
      </c>
      <c r="CR67" s="23">
        <v>287.36022343083937</v>
      </c>
      <c r="CS67" s="23">
        <v>22617.13440214704</v>
      </c>
      <c r="CT67" s="23">
        <v>97.422461564655706</v>
      </c>
      <c r="CU67" s="23">
        <v>131.6212990493739</v>
      </c>
      <c r="CV67" s="23">
        <v>1008.3519091847267</v>
      </c>
      <c r="CW67" s="23">
        <v>102.37886606047259</v>
      </c>
      <c r="CX67" s="23">
        <v>1465.9906126285964</v>
      </c>
      <c r="CY67" s="23">
        <v>293.80807859040692</v>
      </c>
      <c r="CZ67" s="23">
        <v>270.56770549999999</v>
      </c>
      <c r="DA67" s="23">
        <v>1720.591604322527</v>
      </c>
      <c r="DB67" s="23">
        <v>244.24532710280369</v>
      </c>
      <c r="DC67" s="23">
        <v>304.96066865463729</v>
      </c>
      <c r="DD67" s="23">
        <v>264.97538059589004</v>
      </c>
      <c r="DE67" s="23">
        <v>1300.2137955682631</v>
      </c>
      <c r="DF67" s="23">
        <v>457.20240000000001</v>
      </c>
      <c r="DG67" s="23">
        <v>565.89362618432392</v>
      </c>
      <c r="DH67" s="23">
        <v>126.68613037608044</v>
      </c>
      <c r="DI67" s="23">
        <v>423.20203295458219</v>
      </c>
      <c r="DJ67" s="23">
        <v>489.14122233822741</v>
      </c>
      <c r="DK67" s="23">
        <v>31.9479525384039</v>
      </c>
    </row>
    <row r="68" spans="1:115">
      <c r="A68" s="2">
        <v>44075</v>
      </c>
      <c r="B68" s="23">
        <v>43.079311644808065</v>
      </c>
      <c r="C68" s="23">
        <v>448.33556101332584</v>
      </c>
      <c r="D68" s="23">
        <v>199.12552433788434</v>
      </c>
      <c r="E68" s="23">
        <v>22872.490018638993</v>
      </c>
      <c r="F68" s="23">
        <v>58.940780770962547</v>
      </c>
      <c r="G68" s="23">
        <v>69.974704001035676</v>
      </c>
      <c r="H68" s="23">
        <v>155.22578408012961</v>
      </c>
      <c r="I68" s="23">
        <v>58.623287926466837</v>
      </c>
      <c r="J68" s="10">
        <v>1289.6967497781561</v>
      </c>
      <c r="K68" s="10">
        <v>183.48621751670191</v>
      </c>
      <c r="L68" s="10">
        <v>185.95112118040583</v>
      </c>
      <c r="M68" s="10">
        <v>1504.1504334950907</v>
      </c>
      <c r="N68" s="10">
        <v>203.83179905731362</v>
      </c>
      <c r="O68" s="10">
        <v>68.828062993311946</v>
      </c>
      <c r="P68" s="10">
        <v>184.77936329061725</v>
      </c>
      <c r="Q68" s="10">
        <v>899.22767330317185</v>
      </c>
      <c r="R68" s="10">
        <v>387.1499593315807</v>
      </c>
      <c r="S68" s="10">
        <v>303.49117719862983</v>
      </c>
      <c r="T68" s="10">
        <v>71.803701799195593</v>
      </c>
      <c r="U68" s="10">
        <v>350.08449887653677</v>
      </c>
      <c r="V68" s="10">
        <v>236.17918933388219</v>
      </c>
      <c r="W68" s="10">
        <v>14.952912512367488</v>
      </c>
      <c r="Y68" s="10">
        <v>38.610222479419292</v>
      </c>
      <c r="Z68" s="10">
        <v>260.8618856450002</v>
      </c>
      <c r="AA68" s="10">
        <v>94.917312733265874</v>
      </c>
      <c r="AB68" s="10">
        <v>808.24439199762605</v>
      </c>
      <c r="AC68" s="10">
        <v>32.205964093879658</v>
      </c>
      <c r="AD68" s="10">
        <v>2.8033963068787178</v>
      </c>
      <c r="AE68" s="10">
        <v>696.20932739443845</v>
      </c>
      <c r="AF68" s="10">
        <v>7.2370857555652002</v>
      </c>
      <c r="AG68" s="10">
        <v>170.32011834528043</v>
      </c>
      <c r="AH68" s="10">
        <v>92.689909279255019</v>
      </c>
      <c r="AI68" s="10">
        <v>63.826789059679214</v>
      </c>
      <c r="AJ68" s="10">
        <v>201.09459954541046</v>
      </c>
      <c r="AK68" s="10">
        <v>35.898516205835705</v>
      </c>
      <c r="AL68" s="10">
        <v>183.86169972952476</v>
      </c>
      <c r="AM68" s="10">
        <v>4.0455251800335752</v>
      </c>
      <c r="AN68" s="10">
        <v>126.8264923925482</v>
      </c>
      <c r="AO68" s="10">
        <v>81.474793912493453</v>
      </c>
      <c r="AP68" s="10">
        <v>243.69929261493127</v>
      </c>
      <c r="AQ68" s="10">
        <v>33.036330758619378</v>
      </c>
      <c r="AR68" s="10">
        <v>56.799487191375398</v>
      </c>
      <c r="AS68" s="10">
        <v>99.533120129450637</v>
      </c>
      <c r="AT68" s="10">
        <v>10.755439081272083</v>
      </c>
      <c r="AV68" s="10">
        <v>1.35422662075219</v>
      </c>
      <c r="AW68" s="10">
        <v>26.432854532004121</v>
      </c>
      <c r="AX68" s="10">
        <v>1.6100997171092599</v>
      </c>
      <c r="AY68" s="10">
        <v>103.39458875760413</v>
      </c>
      <c r="AZ68" s="10">
        <v>1.945902409184433</v>
      </c>
      <c r="BA68" s="10">
        <v>61.130480788802217</v>
      </c>
      <c r="BB68" s="10">
        <v>150.57943869038655</v>
      </c>
      <c r="BC68" s="10">
        <v>41.569848885082962</v>
      </c>
      <c r="BD68" s="10">
        <v>38.341946407250667</v>
      </c>
      <c r="BE68" s="10">
        <v>5.6497789191587735</v>
      </c>
      <c r="BF68" s="10">
        <v>23.904906747501482</v>
      </c>
      <c r="BG68" s="10">
        <v>54.328197272974819</v>
      </c>
      <c r="BH68" s="10">
        <v>0.18455583464714093</v>
      </c>
      <c r="BI68" s="10">
        <v>33.656969461397665</v>
      </c>
      <c r="BJ68" s="10">
        <v>83.303844760026436</v>
      </c>
      <c r="BK68" s="10">
        <v>151.42470262626773</v>
      </c>
      <c r="BL68" s="10">
        <v>2.2535595230077399</v>
      </c>
      <c r="BM68" s="10">
        <v>8.6152786576257956</v>
      </c>
      <c r="BN68" s="10">
        <v>11.201451344874339</v>
      </c>
      <c r="BO68" s="10">
        <v>2.1049230672962032</v>
      </c>
      <c r="BP68" s="10">
        <v>122.82584724347429</v>
      </c>
      <c r="BQ68" s="10">
        <v>3.9180747985865718</v>
      </c>
      <c r="BS68" s="10">
        <v>0.1041748498554147</v>
      </c>
      <c r="BT68" s="10">
        <v>5.1226595925930312</v>
      </c>
      <c r="BU68" s="10">
        <v>1.3778882378731412</v>
      </c>
      <c r="BV68" s="10">
        <v>33.704218913876801</v>
      </c>
      <c r="BW68" s="10">
        <v>1.9546354887900261</v>
      </c>
      <c r="BX68" s="10">
        <v>1.9827223156505269</v>
      </c>
      <c r="BY68" s="10">
        <v>54.063623209658374</v>
      </c>
      <c r="BZ68" s="10">
        <v>0.12531050931403342</v>
      </c>
      <c r="CA68" s="10">
        <v>5.2804168847987185</v>
      </c>
      <c r="CB68" s="10">
        <v>3.4596996609400357</v>
      </c>
      <c r="CC68" s="10">
        <v>4.6544442124134697</v>
      </c>
      <c r="CD68" s="10">
        <v>50.424289994347816</v>
      </c>
      <c r="CE68" s="10">
        <v>10.410005660650087</v>
      </c>
      <c r="CF68" s="10">
        <v>14.829678158950287</v>
      </c>
      <c r="CG68" s="10">
        <v>0.35225388712494521</v>
      </c>
      <c r="CH68" s="10">
        <v>22.321457983232989</v>
      </c>
      <c r="CI68" s="10">
        <v>0.75155389958476126</v>
      </c>
      <c r="CJ68" s="10">
        <v>20.32191731905553</v>
      </c>
      <c r="CK68" s="10">
        <v>8.2680520665257085</v>
      </c>
      <c r="CL68" s="10">
        <v>5.4488633077760813</v>
      </c>
      <c r="CM68" s="10">
        <v>5.8823537185899823</v>
      </c>
      <c r="CN68" s="10">
        <v>7.4545477031868757E-3</v>
      </c>
      <c r="CP68" s="23">
        <v>83.147935594834962</v>
      </c>
      <c r="CQ68" s="23">
        <v>740.7529607829232</v>
      </c>
      <c r="CR68" s="23">
        <v>297.03082502613262</v>
      </c>
      <c r="CS68" s="23">
        <v>23817.8332183081</v>
      </c>
      <c r="CT68" s="23">
        <v>95.047282762816664</v>
      </c>
      <c r="CU68" s="23">
        <v>135.89130341236714</v>
      </c>
      <c r="CV68" s="23">
        <v>1056.078173374613</v>
      </c>
      <c r="CW68" s="23">
        <v>107.55553307642903</v>
      </c>
      <c r="CX68" s="23">
        <v>1503.6392314154859</v>
      </c>
      <c r="CY68" s="23">
        <v>285.28560537605574</v>
      </c>
      <c r="CZ68" s="23">
        <v>278.3372612</v>
      </c>
      <c r="DA68" s="23">
        <v>1809.9975203078238</v>
      </c>
      <c r="DB68" s="23">
        <v>250.32487675844655</v>
      </c>
      <c r="DC68" s="23">
        <v>301.17641034318467</v>
      </c>
      <c r="DD68" s="23">
        <v>272.48098711780221</v>
      </c>
      <c r="DE68" s="23">
        <v>1199.8003263052208</v>
      </c>
      <c r="DF68" s="23">
        <v>471.62986666666666</v>
      </c>
      <c r="DG68" s="23">
        <v>576.12766579024242</v>
      </c>
      <c r="DH68" s="23">
        <v>124.30953596921502</v>
      </c>
      <c r="DI68" s="23">
        <v>414.43777244298445</v>
      </c>
      <c r="DJ68" s="23">
        <v>464.42051042539708</v>
      </c>
      <c r="DK68" s="23">
        <v>29.63388093992933</v>
      </c>
    </row>
    <row r="69" spans="1:115">
      <c r="A69" s="2">
        <v>44166</v>
      </c>
      <c r="B69" s="23">
        <v>44.419296194502834</v>
      </c>
      <c r="C69" s="23">
        <v>509.42566396754563</v>
      </c>
      <c r="D69" s="23">
        <v>214.38086814077195</v>
      </c>
      <c r="E69" s="23">
        <v>23963.357490705454</v>
      </c>
      <c r="F69" s="23">
        <v>73.30117276113819</v>
      </c>
      <c r="G69" s="23">
        <v>77.458399236818636</v>
      </c>
      <c r="H69" s="23">
        <v>106.40083187006337</v>
      </c>
      <c r="I69" s="23">
        <v>64.63899439383411</v>
      </c>
      <c r="J69" s="10">
        <v>1347.6678958767689</v>
      </c>
      <c r="K69" s="10">
        <v>188.29868804760662</v>
      </c>
      <c r="L69" s="10">
        <v>208.27699694177136</v>
      </c>
      <c r="M69" s="10">
        <v>1650.1023866295907</v>
      </c>
      <c r="N69" s="10">
        <v>212.59604455168588</v>
      </c>
      <c r="O69" s="10">
        <v>85.524288657488128</v>
      </c>
      <c r="P69" s="10">
        <v>192.51143358037945</v>
      </c>
      <c r="Q69" s="10">
        <v>1015.9701911491961</v>
      </c>
      <c r="R69" s="10">
        <v>395.13270573381453</v>
      </c>
      <c r="S69" s="10">
        <v>325.49282173592223</v>
      </c>
      <c r="T69" s="10">
        <v>83.397555043222951</v>
      </c>
      <c r="U69" s="10">
        <v>377.30989620782367</v>
      </c>
      <c r="V69" s="10">
        <v>257.96049662018794</v>
      </c>
      <c r="W69" s="10">
        <v>14.713511471524582</v>
      </c>
      <c r="Y69" s="10">
        <v>37.127017483551242</v>
      </c>
      <c r="Z69" s="10">
        <v>254.91669790356306</v>
      </c>
      <c r="AA69" s="10">
        <v>92.193945633484589</v>
      </c>
      <c r="AB69" s="10">
        <v>791.69514372323454</v>
      </c>
      <c r="AC69" s="10">
        <v>31.60453797339725</v>
      </c>
      <c r="AD69" s="10">
        <v>2.7900921785359474</v>
      </c>
      <c r="AE69" s="10">
        <v>681.59066601323718</v>
      </c>
      <c r="AF69" s="10">
        <v>6.8622017908880366</v>
      </c>
      <c r="AG69" s="10">
        <v>167.92355157994331</v>
      </c>
      <c r="AH69" s="10">
        <v>91.43705166729697</v>
      </c>
      <c r="AI69" s="10">
        <v>67.967561217227114</v>
      </c>
      <c r="AJ69" s="10">
        <v>209.63348078907532</v>
      </c>
      <c r="AK69" s="10">
        <v>35.670287153977249</v>
      </c>
      <c r="AL69" s="10">
        <v>182.90104610932775</v>
      </c>
      <c r="AM69" s="10">
        <v>4.467003906169797</v>
      </c>
      <c r="AN69" s="10">
        <v>128.51511382675488</v>
      </c>
      <c r="AO69" s="10">
        <v>90.370134517807074</v>
      </c>
      <c r="AP69" s="10">
        <v>238.62333069194293</v>
      </c>
      <c r="AQ69" s="10">
        <v>33.866559690274087</v>
      </c>
      <c r="AR69" s="10">
        <v>62.09630459219764</v>
      </c>
      <c r="AS69" s="10">
        <v>101.12262573383488</v>
      </c>
      <c r="AT69" s="10">
        <v>10.477875975592502</v>
      </c>
      <c r="AV69" s="10">
        <v>1.3261963440954134</v>
      </c>
      <c r="AW69" s="10">
        <v>24.547598653944501</v>
      </c>
      <c r="AX69" s="10">
        <v>2.0665965983591978</v>
      </c>
      <c r="AY69" s="10">
        <v>109.01374568365306</v>
      </c>
      <c r="AZ69" s="10">
        <v>2.1971159700940941</v>
      </c>
      <c r="BA69" s="10">
        <v>63.830990517915922</v>
      </c>
      <c r="BB69" s="10">
        <v>160.85665795013429</v>
      </c>
      <c r="BC69" s="10">
        <v>44.098803587938477</v>
      </c>
      <c r="BD69" s="10">
        <v>35.862945427632852</v>
      </c>
      <c r="BE69" s="10">
        <v>5.8623292320432618</v>
      </c>
      <c r="BF69" s="10">
        <v>25.900315116550544</v>
      </c>
      <c r="BG69" s="10">
        <v>55.344658047917186</v>
      </c>
      <c r="BH69" s="10">
        <v>0.19309527309982757</v>
      </c>
      <c r="BI69" s="10">
        <v>33.333627924945127</v>
      </c>
      <c r="BJ69" s="10">
        <v>88.876915987791506</v>
      </c>
      <c r="BK69" s="10">
        <v>166.34477323386466</v>
      </c>
      <c r="BL69" s="10">
        <v>1.9181164879061372</v>
      </c>
      <c r="BM69" s="10">
        <v>33.662589354612912</v>
      </c>
      <c r="BN69" s="10">
        <v>12.638274497525327</v>
      </c>
      <c r="BO69" s="10">
        <v>1.8160250512192153</v>
      </c>
      <c r="BP69" s="10">
        <v>126.44520499243794</v>
      </c>
      <c r="BQ69" s="10">
        <v>4.0292919915104362</v>
      </c>
      <c r="BS69" s="10">
        <v>7.5080854609902214E-2</v>
      </c>
      <c r="BT69" s="10">
        <v>5.355093743286492</v>
      </c>
      <c r="BU69" s="10">
        <v>1.5787066061818531</v>
      </c>
      <c r="BV69" s="10">
        <v>34.106312189458421</v>
      </c>
      <c r="BW69" s="10">
        <v>2.1183395007601309</v>
      </c>
      <c r="BX69" s="10">
        <v>2.045594047465471</v>
      </c>
      <c r="BY69" s="10">
        <v>58.88794632057008</v>
      </c>
      <c r="BZ69" s="10">
        <v>6.9700254242803794E-2</v>
      </c>
      <c r="CA69" s="10">
        <v>5.6773315934383248</v>
      </c>
      <c r="CB69" s="10">
        <v>3.2157186461052483</v>
      </c>
      <c r="CC69" s="10">
        <v>5.3548217244510141</v>
      </c>
      <c r="CD69" s="10">
        <v>47.228044909924115</v>
      </c>
      <c r="CE69" s="10">
        <v>10.778051217100492</v>
      </c>
      <c r="CF69" s="10">
        <v>15.163643793874705</v>
      </c>
      <c r="CG69" s="10">
        <v>0.46249454609346685</v>
      </c>
      <c r="CH69" s="10">
        <v>21.919881183795667</v>
      </c>
      <c r="CI69" s="10">
        <v>0.86597659380550862</v>
      </c>
      <c r="CJ69" s="10">
        <v>19.125425829654183</v>
      </c>
      <c r="CK69" s="10">
        <v>9.0813035335785379</v>
      </c>
      <c r="CL69" s="10">
        <v>5.5440623932579438</v>
      </c>
      <c r="CM69" s="10">
        <v>6.1664855729224541</v>
      </c>
      <c r="CN69" s="10">
        <v>7.5639430491714066E-3</v>
      </c>
      <c r="CP69" s="23">
        <v>82.947590876759392</v>
      </c>
      <c r="CQ69" s="23">
        <v>794.24505426833969</v>
      </c>
      <c r="CR69" s="23">
        <v>310.22011697879759</v>
      </c>
      <c r="CS69" s="23">
        <v>24898.1726923018</v>
      </c>
      <c r="CT69" s="23">
        <v>109.22116620538966</v>
      </c>
      <c r="CU69" s="23">
        <v>146.12507598073597</v>
      </c>
      <c r="CV69" s="23">
        <v>1007.7361021540049</v>
      </c>
      <c r="CW69" s="23">
        <v>115.66970002690343</v>
      </c>
      <c r="CX69" s="23">
        <v>1557.1317244777833</v>
      </c>
      <c r="CY69" s="23">
        <v>288.8137875930521</v>
      </c>
      <c r="CZ69" s="23">
        <v>307.49969500000003</v>
      </c>
      <c r="DA69" s="23">
        <v>1962.3085703765073</v>
      </c>
      <c r="DB69" s="23">
        <v>259.23747819586345</v>
      </c>
      <c r="DC69" s="23">
        <v>316.9226064856357</v>
      </c>
      <c r="DD69" s="23">
        <v>286.31784802043421</v>
      </c>
      <c r="DE69" s="23">
        <v>1332.7499593936113</v>
      </c>
      <c r="DF69" s="23">
        <v>488.28693333333325</v>
      </c>
      <c r="DG69" s="23">
        <v>616.90416761213226</v>
      </c>
      <c r="DH69" s="23">
        <v>138.9836927646009</v>
      </c>
      <c r="DI69" s="23">
        <v>446.76628824449847</v>
      </c>
      <c r="DJ69" s="23">
        <v>491.6948129193832</v>
      </c>
      <c r="DK69" s="23">
        <v>29.228243381676691</v>
      </c>
    </row>
    <row r="70" spans="1:115">
      <c r="A70" s="2">
        <v>44256</v>
      </c>
      <c r="B70" s="23">
        <v>42.081806452021183</v>
      </c>
      <c r="C70" s="23">
        <v>486.38832495819179</v>
      </c>
      <c r="D70" s="23">
        <v>209.9309062223665</v>
      </c>
      <c r="E70" s="23">
        <v>24716.891822344347</v>
      </c>
      <c r="F70" s="23">
        <v>67.055720043754221</v>
      </c>
      <c r="G70" s="23">
        <v>74.066714358324418</v>
      </c>
      <c r="H70" s="23">
        <v>113.89437373839793</v>
      </c>
      <c r="I70" s="23">
        <v>67.887427071202978</v>
      </c>
      <c r="J70" s="10">
        <v>1393.3007361136797</v>
      </c>
      <c r="K70" s="10">
        <v>181.24689871241398</v>
      </c>
      <c r="L70" s="10">
        <v>205.59166835171035</v>
      </c>
      <c r="M70" s="10">
        <v>1612.5483338143572</v>
      </c>
      <c r="N70" s="10">
        <v>202.53128233680351</v>
      </c>
      <c r="O70" s="10">
        <v>77.277196972601402</v>
      </c>
      <c r="P70" s="10">
        <v>184.59158634341392</v>
      </c>
      <c r="Q70" s="10">
        <v>991.18159095347539</v>
      </c>
      <c r="R70" s="10">
        <v>416.0547765257038</v>
      </c>
      <c r="S70" s="10">
        <v>296.31282778431154</v>
      </c>
      <c r="T70" s="10">
        <v>85.548903615591911</v>
      </c>
      <c r="U70" s="10">
        <v>365.09463680229578</v>
      </c>
      <c r="V70" s="10">
        <v>233.94712297832456</v>
      </c>
      <c r="W70" s="10">
        <v>15.19676695984224</v>
      </c>
      <c r="Y70" s="10">
        <v>36.973343226883884</v>
      </c>
      <c r="Z70" s="10">
        <v>253.43329006032968</v>
      </c>
      <c r="AA70" s="10">
        <v>91.4392700435058</v>
      </c>
      <c r="AB70" s="10">
        <v>839.29514136791386</v>
      </c>
      <c r="AC70" s="10">
        <v>30.431393393941235</v>
      </c>
      <c r="AD70" s="10">
        <v>2.5165946513223765</v>
      </c>
      <c r="AE70" s="10">
        <v>703.41951658662811</v>
      </c>
      <c r="AF70" s="10">
        <v>8.2769923349723911</v>
      </c>
      <c r="AG70" s="10">
        <v>180.56179247664429</v>
      </c>
      <c r="AH70" s="10">
        <v>94.556676701738581</v>
      </c>
      <c r="AI70" s="10">
        <v>67.291648853707954</v>
      </c>
      <c r="AJ70" s="10">
        <v>251.91402969870987</v>
      </c>
      <c r="AK70" s="10">
        <v>38.595858615032043</v>
      </c>
      <c r="AL70" s="10">
        <v>183.12994796364273</v>
      </c>
      <c r="AM70" s="10">
        <v>4.2162244158761695</v>
      </c>
      <c r="AN70" s="10">
        <v>131.21777543821045</v>
      </c>
      <c r="AO70" s="10">
        <v>91.827330952793289</v>
      </c>
      <c r="AP70" s="10">
        <v>243.53548205330745</v>
      </c>
      <c r="AQ70" s="10">
        <v>30.72119837900852</v>
      </c>
      <c r="AR70" s="10">
        <v>61.67794069107137</v>
      </c>
      <c r="AS70" s="10">
        <v>103.58055121754759</v>
      </c>
      <c r="AT70" s="10">
        <v>10.399538438508428</v>
      </c>
      <c r="AV70" s="10">
        <v>1.1256261942105212</v>
      </c>
      <c r="AW70" s="10">
        <v>20.785903045408862</v>
      </c>
      <c r="AX70" s="10">
        <v>1.4633409582722323</v>
      </c>
      <c r="AY70" s="10">
        <v>95.363943310400515</v>
      </c>
      <c r="AZ70" s="10">
        <v>1.9774650790580315</v>
      </c>
      <c r="BA70" s="10">
        <v>61.817369380273611</v>
      </c>
      <c r="BB70" s="10">
        <v>162.56069449459466</v>
      </c>
      <c r="BC70" s="10">
        <v>42.705471695077428</v>
      </c>
      <c r="BD70" s="10">
        <v>33.243866691980827</v>
      </c>
      <c r="BE70" s="10">
        <v>5.7030205378071877</v>
      </c>
      <c r="BF70" s="10">
        <v>25.162746537769934</v>
      </c>
      <c r="BG70" s="10">
        <v>38.989413333989276</v>
      </c>
      <c r="BH70" s="10">
        <v>0.12563980385363588</v>
      </c>
      <c r="BI70" s="10">
        <v>32.06814506842445</v>
      </c>
      <c r="BJ70" s="10">
        <v>85.329169433988824</v>
      </c>
      <c r="BK70" s="10">
        <v>155.02083060883339</v>
      </c>
      <c r="BL70" s="10">
        <v>1.9548276772672093</v>
      </c>
      <c r="BM70" s="10">
        <v>34.802855637670845</v>
      </c>
      <c r="BN70" s="10">
        <v>12.187817084034453</v>
      </c>
      <c r="BO70" s="10">
        <v>1.8598187810874316</v>
      </c>
      <c r="BP70" s="10">
        <v>122.2079444217636</v>
      </c>
      <c r="BQ70" s="10">
        <v>3.7229829921118682</v>
      </c>
      <c r="BS70" s="10">
        <v>6.1623727257018812E-2</v>
      </c>
      <c r="BT70" s="10">
        <v>5.3607108284691201</v>
      </c>
      <c r="BU70" s="10">
        <v>1.5067567783961038</v>
      </c>
      <c r="BV70" s="10">
        <v>29.93951344208503</v>
      </c>
      <c r="BW70" s="10">
        <v>1.6262928181194705</v>
      </c>
      <c r="BX70" s="10">
        <v>1.818967270541556</v>
      </c>
      <c r="BY70" s="10">
        <v>59.819434472983573</v>
      </c>
      <c r="BZ70" s="10">
        <v>7.2687856313571331E-2</v>
      </c>
      <c r="CA70" s="10">
        <v>4.9171269270687787</v>
      </c>
      <c r="CB70" s="10">
        <v>2.6422288490284167</v>
      </c>
      <c r="CC70" s="10">
        <v>5.3279778568117564</v>
      </c>
      <c r="CD70" s="10">
        <v>19.928855773548392</v>
      </c>
      <c r="CE70" s="10">
        <v>10.707546245993891</v>
      </c>
      <c r="CF70" s="10">
        <v>14.807126143103496</v>
      </c>
      <c r="CG70" s="10">
        <v>0.39800317197962443</v>
      </c>
      <c r="CH70" s="10">
        <v>19.974690714144117</v>
      </c>
      <c r="CI70" s="10">
        <v>0.87933151090238404</v>
      </c>
      <c r="CJ70" s="10">
        <v>17.495509109033193</v>
      </c>
      <c r="CK70" s="10">
        <v>9.3765645191128364</v>
      </c>
      <c r="CL70" s="10">
        <v>5.3007860223640595</v>
      </c>
      <c r="CM70" s="10">
        <v>5.1262149456930359</v>
      </c>
      <c r="CN70" s="10">
        <v>7.5260609537437517E-3</v>
      </c>
      <c r="CP70" s="23">
        <v>80.242399600372607</v>
      </c>
      <c r="CQ70" s="23">
        <v>765.96822889239945</v>
      </c>
      <c r="CR70" s="23">
        <v>304.34027400254064</v>
      </c>
      <c r="CS70" s="23">
        <v>25681.490420464746</v>
      </c>
      <c r="CT70" s="23">
        <v>101.09087133487296</v>
      </c>
      <c r="CU70" s="23">
        <v>140.21964566046196</v>
      </c>
      <c r="CV70" s="23">
        <v>1039.6940192926043</v>
      </c>
      <c r="CW70" s="23">
        <v>118.94257895756637</v>
      </c>
      <c r="CX70" s="23">
        <v>1612.0235222093736</v>
      </c>
      <c r="CY70" s="23">
        <v>284.14882480098817</v>
      </c>
      <c r="CZ70" s="23">
        <v>303.3740416</v>
      </c>
      <c r="DA70" s="23">
        <v>1923.3806326206047</v>
      </c>
      <c r="DB70" s="23">
        <v>251.96032700168308</v>
      </c>
      <c r="DC70" s="23">
        <v>307.2824161477721</v>
      </c>
      <c r="DD70" s="23">
        <v>274.53498336525854</v>
      </c>
      <c r="DE70" s="23">
        <v>1297.3948877146634</v>
      </c>
      <c r="DF70" s="23">
        <v>510.71626666666668</v>
      </c>
      <c r="DG70" s="23">
        <v>592.14667458432302</v>
      </c>
      <c r="DH70" s="23">
        <v>137.83448359774772</v>
      </c>
      <c r="DI70" s="23">
        <v>433.93318229681864</v>
      </c>
      <c r="DJ70" s="23">
        <v>464.86183356332879</v>
      </c>
      <c r="DK70" s="23">
        <v>29.326814451416279</v>
      </c>
    </row>
    <row r="71" spans="1:115">
      <c r="A71" s="2">
        <v>44348</v>
      </c>
      <c r="B71" s="23">
        <v>42.425128706143305</v>
      </c>
      <c r="C71" s="23">
        <v>571.10033908282412</v>
      </c>
      <c r="D71" s="23">
        <v>205.95209549434588</v>
      </c>
      <c r="E71" s="23">
        <v>25582.092292633337</v>
      </c>
      <c r="F71" s="23">
        <v>66.412245280185374</v>
      </c>
      <c r="G71" s="23">
        <v>80.98682416961897</v>
      </c>
      <c r="H71" s="23">
        <v>156.54477194519208</v>
      </c>
      <c r="I71" s="23">
        <v>75.383621509582511</v>
      </c>
      <c r="J71" s="10">
        <v>1355.2337591290429</v>
      </c>
      <c r="K71" s="10">
        <v>186.68999339813075</v>
      </c>
      <c r="L71" s="10">
        <v>218.93974499209034</v>
      </c>
      <c r="M71" s="10">
        <v>1658.7028099997872</v>
      </c>
      <c r="N71" s="10">
        <v>200.60542832090974</v>
      </c>
      <c r="O71" s="10">
        <v>87.746448614274172</v>
      </c>
      <c r="P71" s="10">
        <v>198.00837924793032</v>
      </c>
      <c r="Q71" s="10">
        <v>1065.3667571984888</v>
      </c>
      <c r="R71" s="10">
        <v>427.76402904679315</v>
      </c>
      <c r="S71" s="10">
        <v>333.69819898972872</v>
      </c>
      <c r="T71" s="10">
        <v>87.152202506550822</v>
      </c>
      <c r="U71" s="10">
        <v>363.38282284441709</v>
      </c>
      <c r="V71" s="10">
        <v>230.79659342182026</v>
      </c>
      <c r="W71" s="10">
        <v>16.858402297277408</v>
      </c>
      <c r="Y71" s="10">
        <v>36.871046546638183</v>
      </c>
      <c r="Z71" s="10">
        <v>254.14706228251831</v>
      </c>
      <c r="AA71" s="10">
        <v>93.009302219647211</v>
      </c>
      <c r="AB71" s="10">
        <v>844.73383988555508</v>
      </c>
      <c r="AC71" s="10">
        <v>31.646823244983082</v>
      </c>
      <c r="AD71" s="10">
        <v>2.6252299068100875</v>
      </c>
      <c r="AE71" s="10">
        <v>713.31670775175371</v>
      </c>
      <c r="AF71" s="10">
        <v>9.8219880151865979</v>
      </c>
      <c r="AG71" s="10">
        <v>185.51744636811017</v>
      </c>
      <c r="AH71" s="10">
        <v>93.393752118235042</v>
      </c>
      <c r="AI71" s="10">
        <v>69.686787054700758</v>
      </c>
      <c r="AJ71" s="10">
        <v>258.18195740957282</v>
      </c>
      <c r="AK71" s="10">
        <v>41.987579420824005</v>
      </c>
      <c r="AL71" s="10">
        <v>185.78017271957964</v>
      </c>
      <c r="AM71" s="10">
        <v>4.6870757013127911</v>
      </c>
      <c r="AN71" s="10">
        <v>133.73422124166132</v>
      </c>
      <c r="AO71" s="10">
        <v>102.67826772802066</v>
      </c>
      <c r="AP71" s="10">
        <v>270.97393937095313</v>
      </c>
      <c r="AQ71" s="10">
        <v>30.616827589468986</v>
      </c>
      <c r="AR71" s="10">
        <v>59.69520990370728</v>
      </c>
      <c r="AS71" s="10">
        <v>107.59045883476672</v>
      </c>
      <c r="AT71" s="10">
        <v>10.735184614422367</v>
      </c>
      <c r="AV71" s="10">
        <v>1.0544468282149719</v>
      </c>
      <c r="AW71" s="10">
        <v>19.959343706111841</v>
      </c>
      <c r="AX71" s="10">
        <v>1.3447200457959545</v>
      </c>
      <c r="AY71" s="10">
        <v>100.17279093789013</v>
      </c>
      <c r="AZ71" s="10">
        <v>2.6959031548537244</v>
      </c>
      <c r="BA71" s="10">
        <v>59.496270558662353</v>
      </c>
      <c r="BB71" s="10">
        <v>156.71815218981942</v>
      </c>
      <c r="BC71" s="10">
        <v>41.377397138883772</v>
      </c>
      <c r="BD71" s="10">
        <v>32.52939607196349</v>
      </c>
      <c r="BE71" s="10">
        <v>5.7457699200319086</v>
      </c>
      <c r="BF71" s="10">
        <v>27.178206426065572</v>
      </c>
      <c r="BG71" s="10">
        <v>50.606704610562957</v>
      </c>
      <c r="BH71" s="10">
        <v>0.12599713980980623</v>
      </c>
      <c r="BI71" s="10">
        <v>31.565588462785108</v>
      </c>
      <c r="BJ71" s="10">
        <v>85.475234878110257</v>
      </c>
      <c r="BK71" s="10">
        <v>153.8017943929863</v>
      </c>
      <c r="BL71" s="10">
        <v>1.976519419455004</v>
      </c>
      <c r="BM71" s="10">
        <v>13.766464951682417</v>
      </c>
      <c r="BN71" s="10">
        <v>11.835056075108577</v>
      </c>
      <c r="BO71" s="10">
        <v>2.0229134680870042</v>
      </c>
      <c r="BP71" s="10">
        <v>122.67801696798978</v>
      </c>
      <c r="BQ71" s="10">
        <v>3.50515910522443</v>
      </c>
      <c r="BS71" s="10">
        <v>6.1413438973785928E-2</v>
      </c>
      <c r="BT71" s="10">
        <v>4.8310405700018713</v>
      </c>
      <c r="BU71" s="10">
        <v>1.4712826862994584</v>
      </c>
      <c r="BV71" s="10">
        <v>30.076818404790046</v>
      </c>
      <c r="BW71" s="10">
        <v>1.8156073168021289</v>
      </c>
      <c r="BX71" s="10">
        <v>1.7363509561208659</v>
      </c>
      <c r="BY71" s="10">
        <v>62.001287387085654</v>
      </c>
      <c r="BZ71" s="10">
        <v>6.2115617119957278E-2</v>
      </c>
      <c r="CA71" s="10">
        <v>5.0878647908758552</v>
      </c>
      <c r="CB71" s="10">
        <v>2.6659440006883797</v>
      </c>
      <c r="CC71" s="10">
        <v>5.6220754271432867</v>
      </c>
      <c r="CD71" s="10">
        <v>17.357475675663778</v>
      </c>
      <c r="CE71" s="10">
        <v>10.200620566787057</v>
      </c>
      <c r="CF71" s="10">
        <v>14.9956065112383</v>
      </c>
      <c r="CG71" s="10">
        <v>0.34567667718194173</v>
      </c>
      <c r="CH71" s="10">
        <v>21.924945834820136</v>
      </c>
      <c r="CI71" s="10">
        <v>0.65238380573116017</v>
      </c>
      <c r="CJ71" s="10">
        <v>18.179962590640834</v>
      </c>
      <c r="CK71" s="10">
        <v>8.8378203502608432</v>
      </c>
      <c r="CL71" s="10">
        <v>5.377885718396989</v>
      </c>
      <c r="CM71" s="10">
        <v>5.7540412999268256</v>
      </c>
      <c r="CN71" s="10">
        <v>9.6724827078746856E-3</v>
      </c>
      <c r="CP71" s="23">
        <v>80.412035519970246</v>
      </c>
      <c r="CQ71" s="23">
        <v>850.03778564145614</v>
      </c>
      <c r="CR71" s="23">
        <v>301.77740044608851</v>
      </c>
      <c r="CS71" s="23">
        <v>26557.075741861572</v>
      </c>
      <c r="CT71" s="23">
        <v>102.57057899682431</v>
      </c>
      <c r="CU71" s="23">
        <v>144.84467559121228</v>
      </c>
      <c r="CV71" s="23">
        <v>1088.5809192738509</v>
      </c>
      <c r="CW71" s="23">
        <v>126.64512228077284</v>
      </c>
      <c r="CX71" s="23">
        <v>1578.3684663599925</v>
      </c>
      <c r="CY71" s="23">
        <v>288.49545943708608</v>
      </c>
      <c r="CZ71" s="23">
        <v>321.42681389999996</v>
      </c>
      <c r="DA71" s="23">
        <v>1984.8489476955867</v>
      </c>
      <c r="DB71" s="23">
        <v>252.91962544833061</v>
      </c>
      <c r="DC71" s="23">
        <v>320.08781630787723</v>
      </c>
      <c r="DD71" s="23">
        <v>288.51636650453531</v>
      </c>
      <c r="DE71" s="23">
        <v>1374.8277186679566</v>
      </c>
      <c r="DF71" s="23">
        <v>533.07119999999998</v>
      </c>
      <c r="DG71" s="23">
        <v>636.61856590300511</v>
      </c>
      <c r="DH71" s="23">
        <v>138.44190652138923</v>
      </c>
      <c r="DI71" s="23">
        <v>430.47883193460837</v>
      </c>
      <c r="DJ71" s="23">
        <v>466.81911052450357</v>
      </c>
      <c r="DK71" s="23">
        <v>31.10841849963208</v>
      </c>
    </row>
    <row r="72" spans="1:115">
      <c r="A72" s="2">
        <v>44440</v>
      </c>
      <c r="B72" s="23">
        <v>45.681424998785943</v>
      </c>
      <c r="C72" s="23">
        <v>567.44763539781434</v>
      </c>
      <c r="D72" s="23">
        <v>193.54095961929747</v>
      </c>
      <c r="E72" s="23">
        <v>25780.489310889836</v>
      </c>
      <c r="F72" s="23">
        <v>65.274223319190043</v>
      </c>
      <c r="G72" s="23">
        <v>77.717662835713639</v>
      </c>
      <c r="H72" s="23">
        <v>94.879796387340463</v>
      </c>
      <c r="I72" s="23">
        <v>76.997103249992207</v>
      </c>
      <c r="J72" s="10">
        <v>1368.2845087881187</v>
      </c>
      <c r="K72" s="10">
        <v>187.70979560690165</v>
      </c>
      <c r="L72" s="10">
        <v>234.60837375380001</v>
      </c>
      <c r="M72" s="10">
        <v>1609.3859238368875</v>
      </c>
      <c r="N72" s="10">
        <v>201.41241732822402</v>
      </c>
      <c r="O72" s="10">
        <v>87.119593050662573</v>
      </c>
      <c r="P72" s="10">
        <v>193.0700337592593</v>
      </c>
      <c r="Q72" s="10">
        <v>1104.3045124584207</v>
      </c>
      <c r="R72" s="10">
        <v>443.97382640613955</v>
      </c>
      <c r="S72" s="10">
        <v>340.45134572235321</v>
      </c>
      <c r="T72" s="10">
        <v>78.829784622333193</v>
      </c>
      <c r="U72" s="10">
        <v>353.97827762658744</v>
      </c>
      <c r="V72" s="10">
        <v>234.14372305033055</v>
      </c>
      <c r="W72" s="10">
        <v>18.378671187358918</v>
      </c>
      <c r="Y72" s="10">
        <v>35.055440140685889</v>
      </c>
      <c r="Z72" s="10">
        <v>240.84900715970508</v>
      </c>
      <c r="AA72" s="10">
        <v>97.670781796503874</v>
      </c>
      <c r="AB72" s="10">
        <v>843.65027100726365</v>
      </c>
      <c r="AC72" s="10">
        <v>34.236438690769162</v>
      </c>
      <c r="AD72" s="10">
        <v>2.9843863337254777</v>
      </c>
      <c r="AE72" s="10">
        <v>717.74876126677077</v>
      </c>
      <c r="AF72" s="10">
        <v>9.8167730282164527</v>
      </c>
      <c r="AG72" s="10">
        <v>190.27015077140811</v>
      </c>
      <c r="AH72" s="10">
        <v>93.040425453367192</v>
      </c>
      <c r="AI72" s="10">
        <v>67.588457906143418</v>
      </c>
      <c r="AJ72" s="10">
        <v>285.07608190007829</v>
      </c>
      <c r="AK72" s="10">
        <v>42.225678572060872</v>
      </c>
      <c r="AL72" s="10">
        <v>186.66824696955027</v>
      </c>
      <c r="AM72" s="10">
        <v>6.1551082560533645</v>
      </c>
      <c r="AN72" s="10">
        <v>138.92579836417622</v>
      </c>
      <c r="AO72" s="10">
        <v>103.59133357565661</v>
      </c>
      <c r="AP72" s="10">
        <v>259.40992555586649</v>
      </c>
      <c r="AQ72" s="10">
        <v>29.572850449939629</v>
      </c>
      <c r="AR72" s="10">
        <v>58.073221479046261</v>
      </c>
      <c r="AS72" s="10">
        <v>114.7553557546054</v>
      </c>
      <c r="AT72" s="10">
        <v>10.426722070729873</v>
      </c>
      <c r="AV72" s="10">
        <v>0.86901072638270516</v>
      </c>
      <c r="AW72" s="10">
        <v>16.08242891586076</v>
      </c>
      <c r="AX72" s="10">
        <v>1.283336015193365</v>
      </c>
      <c r="AY72" s="10">
        <v>103.6418824893739</v>
      </c>
      <c r="AZ72" s="10">
        <v>1.7477543209974744</v>
      </c>
      <c r="BA72" s="10">
        <v>57.725381312486761</v>
      </c>
      <c r="BB72" s="10">
        <v>153.18837183587817</v>
      </c>
      <c r="BC72" s="10">
        <v>41.812902173248183</v>
      </c>
      <c r="BD72" s="10">
        <v>32.18664270700399</v>
      </c>
      <c r="BE72" s="10">
        <v>5.4920616755972116</v>
      </c>
      <c r="BF72" s="10">
        <v>27.342157067650628</v>
      </c>
      <c r="BG72" s="10">
        <v>35.225180760430675</v>
      </c>
      <c r="BH72" s="10">
        <v>9.9387568102649537E-2</v>
      </c>
      <c r="BI72" s="10">
        <v>28.734360889337555</v>
      </c>
      <c r="BJ72" s="10">
        <v>83.525595122819354</v>
      </c>
      <c r="BK72" s="10">
        <v>139.36430898441307</v>
      </c>
      <c r="BL72" s="10">
        <v>1.9799746667433982</v>
      </c>
      <c r="BM72" s="10">
        <v>12.804946004093303</v>
      </c>
      <c r="BN72" s="10">
        <v>16.040513843693279</v>
      </c>
      <c r="BO72" s="10">
        <v>1.8248111926843169</v>
      </c>
      <c r="BP72" s="10">
        <v>117.22212108717518</v>
      </c>
      <c r="BQ72" s="10">
        <v>3.4533888607975918</v>
      </c>
      <c r="BS72" s="10">
        <v>5.9534969221238798E-2</v>
      </c>
      <c r="BT72" s="10">
        <v>4.6862150629952453</v>
      </c>
      <c r="BU72" s="10">
        <v>1.53768430073419</v>
      </c>
      <c r="BV72" s="10">
        <v>30.76249589354083</v>
      </c>
      <c r="BW72" s="10">
        <v>1.7545928379961406</v>
      </c>
      <c r="BX72" s="10">
        <v>1.7173015798361533</v>
      </c>
      <c r="BY72" s="10">
        <v>77.002174374434901</v>
      </c>
      <c r="BZ72" s="10">
        <v>6.0532435042844668E-2</v>
      </c>
      <c r="CA72" s="10">
        <v>5.0992337243118513</v>
      </c>
      <c r="CB72" s="10">
        <v>2.5812080029331401</v>
      </c>
      <c r="CC72" s="10">
        <v>5.2758230724059736</v>
      </c>
      <c r="CD72" s="10">
        <v>13.27016147557643</v>
      </c>
      <c r="CE72" s="10">
        <v>9.9189157675246307</v>
      </c>
      <c r="CF72" s="10">
        <v>14.458691437539098</v>
      </c>
      <c r="CG72" s="10">
        <v>0.34657031333944133</v>
      </c>
      <c r="CH72" s="10">
        <v>25.972669912616368</v>
      </c>
      <c r="CI72" s="10">
        <v>0.61193201812709619</v>
      </c>
      <c r="CJ72" s="10">
        <v>16.141364820397961</v>
      </c>
      <c r="CK72" s="10">
        <v>9.6763178632723204</v>
      </c>
      <c r="CL72" s="10">
        <v>4.965267438843723</v>
      </c>
      <c r="CM72" s="10">
        <v>4.5754011529389089</v>
      </c>
      <c r="CN72" s="10">
        <v>1.0454570353648052E-2</v>
      </c>
      <c r="CP72" s="23">
        <v>81.665410835075775</v>
      </c>
      <c r="CQ72" s="23">
        <v>829.06528653637542</v>
      </c>
      <c r="CR72" s="23">
        <v>294.0327617317289</v>
      </c>
      <c r="CS72" s="23">
        <v>26758.543960280014</v>
      </c>
      <c r="CT72" s="23">
        <v>103.01300916895282</v>
      </c>
      <c r="CU72" s="23">
        <v>140.14473206176203</v>
      </c>
      <c r="CV72" s="23">
        <v>1042.8191038644243</v>
      </c>
      <c r="CW72" s="23">
        <v>128.68731088649969</v>
      </c>
      <c r="CX72" s="23">
        <v>1595.8405359908427</v>
      </c>
      <c r="CY72" s="23">
        <v>288.82349073879919</v>
      </c>
      <c r="CZ72" s="23">
        <v>334.81481180000003</v>
      </c>
      <c r="DA72" s="23">
        <v>1942.9573479729729</v>
      </c>
      <c r="DB72" s="23">
        <v>253.65639923591218</v>
      </c>
      <c r="DC72" s="23">
        <v>316.98089234708948</v>
      </c>
      <c r="DD72" s="23">
        <v>283.09730745147147</v>
      </c>
      <c r="DE72" s="23">
        <v>1408.5672897196264</v>
      </c>
      <c r="DF72" s="23">
        <v>550.15706666666665</v>
      </c>
      <c r="DG72" s="23">
        <v>628.80758210271097</v>
      </c>
      <c r="DH72" s="23">
        <v>134.11946677923842</v>
      </c>
      <c r="DI72" s="23">
        <v>418.84157773716174</v>
      </c>
      <c r="DJ72" s="23">
        <v>470.69660104505004</v>
      </c>
      <c r="DK72" s="23">
        <v>32.269236689240032</v>
      </c>
    </row>
    <row r="73" spans="1:115">
      <c r="A73" s="2">
        <v>44531</v>
      </c>
      <c r="B73" s="23">
        <v>53.62397129308404</v>
      </c>
      <c r="C73" s="23">
        <v>600.73636745661133</v>
      </c>
      <c r="D73" s="23">
        <v>186.44533975908794</v>
      </c>
      <c r="E73" s="23">
        <v>26405.37986442653</v>
      </c>
      <c r="F73" s="23">
        <v>64.145454137673539</v>
      </c>
      <c r="G73" s="23">
        <v>79.606830252195863</v>
      </c>
      <c r="H73" s="23">
        <v>109.29678905049447</v>
      </c>
      <c r="I73" s="23">
        <v>79.611694099059619</v>
      </c>
      <c r="J73" s="10">
        <v>1393.9330207455059</v>
      </c>
      <c r="K73" s="10">
        <v>191.01496860346859</v>
      </c>
      <c r="L73" s="10">
        <v>255.36482847357212</v>
      </c>
      <c r="M73" s="10">
        <v>1641.2996986230592</v>
      </c>
      <c r="N73" s="10">
        <v>202.75178180454191</v>
      </c>
      <c r="O73" s="10">
        <v>88.26129150610835</v>
      </c>
      <c r="P73" s="10">
        <v>193.82646344441687</v>
      </c>
      <c r="Q73" s="10">
        <v>1108.3493643453446</v>
      </c>
      <c r="R73" s="10">
        <v>455.87888676050437</v>
      </c>
      <c r="S73" s="10">
        <v>348.38773948768886</v>
      </c>
      <c r="T73" s="10">
        <v>72.608493575436242</v>
      </c>
      <c r="U73" s="10">
        <v>363.4645803919808</v>
      </c>
      <c r="V73" s="10">
        <v>178.11740629026383</v>
      </c>
      <c r="W73" s="10">
        <v>17.966319563049851</v>
      </c>
      <c r="Y73" s="10">
        <v>30.125656944704897</v>
      </c>
      <c r="Z73" s="10">
        <v>226.33726609965478</v>
      </c>
      <c r="AA73" s="10">
        <v>99.213242344472036</v>
      </c>
      <c r="AB73" s="10">
        <v>823.66560746590619</v>
      </c>
      <c r="AC73" s="10">
        <v>34.756832033185162</v>
      </c>
      <c r="AD73" s="10">
        <v>3.0166492761656953</v>
      </c>
      <c r="AE73" s="10">
        <v>667.59803064304958</v>
      </c>
      <c r="AF73" s="10">
        <v>10.178265750976216</v>
      </c>
      <c r="AG73" s="10">
        <v>193.03503101435319</v>
      </c>
      <c r="AH73" s="10">
        <v>93.988683316036855</v>
      </c>
      <c r="AI73" s="10">
        <v>69.478003352375012</v>
      </c>
      <c r="AJ73" s="10">
        <v>282.31806265253948</v>
      </c>
      <c r="AK73" s="10">
        <v>44.417043897164255</v>
      </c>
      <c r="AL73" s="10">
        <v>189.1017367128843</v>
      </c>
      <c r="AM73" s="10">
        <v>6.9086971289306272</v>
      </c>
      <c r="AN73" s="10">
        <v>143.35022460480869</v>
      </c>
      <c r="AO73" s="10">
        <v>99.931400616561731</v>
      </c>
      <c r="AP73" s="10">
        <v>267.53858380668311</v>
      </c>
      <c r="AQ73" s="10">
        <v>27.923726563690138</v>
      </c>
      <c r="AR73" s="10">
        <v>58.712641335163141</v>
      </c>
      <c r="AS73" s="10">
        <v>114.28875949609483</v>
      </c>
      <c r="AT73" s="10">
        <v>11.62351993255132</v>
      </c>
      <c r="AV73" s="10">
        <v>0.77510330326691379</v>
      </c>
      <c r="AW73" s="10">
        <v>13.930994397359118</v>
      </c>
      <c r="AX73" s="10">
        <v>1.0721820334024266</v>
      </c>
      <c r="AY73" s="10">
        <v>101.67867890591079</v>
      </c>
      <c r="AZ73" s="10">
        <v>1.6601381573694196</v>
      </c>
      <c r="BA73" s="10">
        <v>57.95983149716475</v>
      </c>
      <c r="BB73" s="10">
        <v>161.64948716077308</v>
      </c>
      <c r="BC73" s="10">
        <v>42.383889174830344</v>
      </c>
      <c r="BD73" s="10">
        <v>30.554762022140331</v>
      </c>
      <c r="BE73" s="10">
        <v>5.3210897489807909</v>
      </c>
      <c r="BF73" s="10">
        <v>31.168423121918682</v>
      </c>
      <c r="BG73" s="10">
        <v>44.209441838303967</v>
      </c>
      <c r="BH73" s="10">
        <v>0.15094323444516944</v>
      </c>
      <c r="BI73" s="10">
        <v>26.2775941205586</v>
      </c>
      <c r="BJ73" s="10">
        <v>81.962594771260143</v>
      </c>
      <c r="BK73" s="10">
        <v>131.50379679650504</v>
      </c>
      <c r="BL73" s="10">
        <v>1.983286271689539</v>
      </c>
      <c r="BM73" s="10">
        <v>11.263431455365597</v>
      </c>
      <c r="BN73" s="10">
        <v>15.383620127122049</v>
      </c>
      <c r="BO73" s="10">
        <v>1.9905455474986928</v>
      </c>
      <c r="BP73" s="10">
        <v>118.78843766080873</v>
      </c>
      <c r="BQ73" s="10">
        <v>3.3691443548387094</v>
      </c>
      <c r="BS73" s="10">
        <v>5.5729318124782545E-2</v>
      </c>
      <c r="BT73" s="10">
        <v>4.5091529144441402</v>
      </c>
      <c r="BU73" s="10">
        <v>1.5185731167865277</v>
      </c>
      <c r="BV73" s="10">
        <v>33.743907610920743</v>
      </c>
      <c r="BW73" s="10">
        <v>1.7107867459311707</v>
      </c>
      <c r="BX73" s="10">
        <v>3.4263012928190975</v>
      </c>
      <c r="BY73" s="10">
        <v>73.602397428832575</v>
      </c>
      <c r="BZ73" s="10">
        <v>0.23752305459102985</v>
      </c>
      <c r="CA73" s="10">
        <v>5.0542288676918403</v>
      </c>
      <c r="CB73" s="10">
        <v>2.3336073398535344</v>
      </c>
      <c r="CC73" s="10">
        <v>5.916727052134231</v>
      </c>
      <c r="CD73" s="10">
        <v>13.473856778426189</v>
      </c>
      <c r="CE73" s="10">
        <v>9.6074341289827778</v>
      </c>
      <c r="CF73" s="10">
        <v>12.78583574580836</v>
      </c>
      <c r="CG73" s="10">
        <v>0.34928899036781047</v>
      </c>
      <c r="CH73" s="10">
        <v>24.838706055737248</v>
      </c>
      <c r="CI73" s="10">
        <v>0.5538930179109629</v>
      </c>
      <c r="CJ73" s="10">
        <v>15.21832396595398</v>
      </c>
      <c r="CK73" s="10">
        <v>8.7880141867866488</v>
      </c>
      <c r="CL73" s="10">
        <v>5.1336390688641753</v>
      </c>
      <c r="CM73" s="10">
        <v>3.6797259957543673</v>
      </c>
      <c r="CN73" s="10">
        <v>9.8353841642180306E-3</v>
      </c>
      <c r="CP73" s="23">
        <v>84.580460859180633</v>
      </c>
      <c r="CQ73" s="23">
        <v>845.51378086806938</v>
      </c>
      <c r="CR73" s="23">
        <v>288.24933725374893</v>
      </c>
      <c r="CS73" s="23">
        <v>27364.468058409268</v>
      </c>
      <c r="CT73" s="23">
        <v>102.27321107415929</v>
      </c>
      <c r="CU73" s="23">
        <v>144.0096123183454</v>
      </c>
      <c r="CV73" s="23">
        <v>1012.1467042831497</v>
      </c>
      <c r="CW73" s="23">
        <v>132.41137207945721</v>
      </c>
      <c r="CX73" s="23">
        <v>1622.5770426496913</v>
      </c>
      <c r="CY73" s="23">
        <v>292.65834900833977</v>
      </c>
      <c r="CZ73" s="23">
        <v>361.92798200000004</v>
      </c>
      <c r="DA73" s="23">
        <v>1981.3010598923288</v>
      </c>
      <c r="DB73" s="23">
        <v>256.92720306513411</v>
      </c>
      <c r="DC73" s="23">
        <v>316.42645808535963</v>
      </c>
      <c r="DD73" s="23">
        <v>283.04704433497545</v>
      </c>
      <c r="DE73" s="23">
        <v>1408.0420918023956</v>
      </c>
      <c r="DF73" s="23">
        <v>558.34746666666661</v>
      </c>
      <c r="DG73" s="23">
        <v>642.40807871569154</v>
      </c>
      <c r="DH73" s="23">
        <v>124.70385445303508</v>
      </c>
      <c r="DI73" s="23">
        <v>429.30140634350681</v>
      </c>
      <c r="DJ73" s="23">
        <v>414.87432944292175</v>
      </c>
      <c r="DK73" s="23">
        <v>32.968819234604098</v>
      </c>
    </row>
    <row r="74" spans="1:115">
      <c r="A74" s="2">
        <v>44621</v>
      </c>
      <c r="B74" s="23">
        <v>53.445729191939833</v>
      </c>
      <c r="C74" s="23">
        <v>696.27831277445807</v>
      </c>
      <c r="D74" s="23">
        <v>198.70073455327278</v>
      </c>
      <c r="E74" s="23">
        <v>27807.651071480628</v>
      </c>
      <c r="F74" s="23">
        <v>74.069829800581473</v>
      </c>
      <c r="G74" s="23">
        <v>77.95238628520957</v>
      </c>
      <c r="H74" s="23">
        <v>117.09728664690454</v>
      </c>
      <c r="I74" s="23">
        <v>80.982879587504627</v>
      </c>
      <c r="J74" s="10">
        <v>1455.4424550526555</v>
      </c>
      <c r="K74" s="10">
        <v>193.71272041918368</v>
      </c>
      <c r="L74" s="10">
        <v>256.27463088436258</v>
      </c>
      <c r="M74" s="10">
        <v>1646.2912788474869</v>
      </c>
      <c r="N74" s="10">
        <v>201.92805602205354</v>
      </c>
      <c r="O74" s="10">
        <v>99.173349908724887</v>
      </c>
      <c r="P74" s="10">
        <v>189.39556054049473</v>
      </c>
      <c r="Q74" s="10">
        <v>1024.2066291333863</v>
      </c>
      <c r="R74" s="10">
        <v>469.44898894516814</v>
      </c>
      <c r="S74" s="10">
        <v>341.84319908548872</v>
      </c>
      <c r="T74" s="10">
        <v>79.346160312082404</v>
      </c>
      <c r="U74" s="10">
        <v>369.01642617763156</v>
      </c>
      <c r="V74" s="10">
        <v>191.06330104444476</v>
      </c>
      <c r="W74" s="10">
        <v>17.302676051282052</v>
      </c>
      <c r="Y74" s="10">
        <v>29.128054259309394</v>
      </c>
      <c r="Z74" s="10">
        <v>241.73453746587018</v>
      </c>
      <c r="AA74" s="10">
        <v>103.74251141153502</v>
      </c>
      <c r="AB74" s="10">
        <v>829.81488922571373</v>
      </c>
      <c r="AC74" s="10">
        <v>35.120543137843768</v>
      </c>
      <c r="AD74" s="10">
        <v>3.342152287295058</v>
      </c>
      <c r="AE74" s="10">
        <v>690.28043336064161</v>
      </c>
      <c r="AF74" s="10">
        <v>10.846776717096573</v>
      </c>
      <c r="AG74" s="10">
        <v>198.30291337397469</v>
      </c>
      <c r="AH74" s="10">
        <v>91.365712886357983</v>
      </c>
      <c r="AI74" s="10">
        <v>73.428239833129624</v>
      </c>
      <c r="AJ74" s="10">
        <v>276.31205815378462</v>
      </c>
      <c r="AK74" s="10">
        <v>45.136019564512672</v>
      </c>
      <c r="AL74" s="10">
        <v>186.41059200713636</v>
      </c>
      <c r="AM74" s="10">
        <v>6.0344618197334974</v>
      </c>
      <c r="AN74" s="10">
        <v>133.38654063566074</v>
      </c>
      <c r="AO74" s="10">
        <v>102.06290397509375</v>
      </c>
      <c r="AP74" s="10">
        <v>263.64832101686164</v>
      </c>
      <c r="AQ74" s="10">
        <v>32.651000623159234</v>
      </c>
      <c r="AR74" s="10">
        <v>61.751828158370678</v>
      </c>
      <c r="AS74" s="10">
        <v>104.60586159626956</v>
      </c>
      <c r="AT74" s="10">
        <v>9.7831244786324785</v>
      </c>
      <c r="AV74" s="10">
        <v>0.69998693131486878</v>
      </c>
      <c r="AW74" s="10">
        <v>13.809875366363064</v>
      </c>
      <c r="AX74" s="10">
        <v>1.5046395985081076</v>
      </c>
      <c r="AY74" s="10">
        <v>102.51664113646989</v>
      </c>
      <c r="AZ74" s="10">
        <v>1.6510044863145692</v>
      </c>
      <c r="BA74" s="10">
        <v>61.389138559339607</v>
      </c>
      <c r="BB74" s="10">
        <v>160.19438990132525</v>
      </c>
      <c r="BC74" s="10">
        <v>45.979153279936</v>
      </c>
      <c r="BD74" s="10">
        <v>30.072682368554315</v>
      </c>
      <c r="BE74" s="10">
        <v>9.4765835868871928</v>
      </c>
      <c r="BF74" s="10">
        <v>29.73655664229139</v>
      </c>
      <c r="BG74" s="10">
        <v>59.611923194093414</v>
      </c>
      <c r="BH74" s="10">
        <v>0.12705484473859224</v>
      </c>
      <c r="BI74" s="10">
        <v>25.423137264485554</v>
      </c>
      <c r="BJ74" s="10">
        <v>83.129450314060904</v>
      </c>
      <c r="BK74" s="10">
        <v>135.49796640772621</v>
      </c>
      <c r="BL74" s="10">
        <v>1.9837665690059094</v>
      </c>
      <c r="BM74" s="10">
        <v>9.1794960174826681</v>
      </c>
      <c r="BN74" s="10">
        <v>18.154456455786001</v>
      </c>
      <c r="BO74" s="10">
        <v>1.9910363744225728</v>
      </c>
      <c r="BP74" s="10">
        <v>118.31508649170318</v>
      </c>
      <c r="BQ74" s="10">
        <v>3.2151226923076921</v>
      </c>
      <c r="BS74" s="10">
        <v>4.9415478353821207E-2</v>
      </c>
      <c r="BT74" s="10">
        <v>4.500018456633109</v>
      </c>
      <c r="BU74" s="10">
        <v>1.8583279129786363</v>
      </c>
      <c r="BV74" s="10">
        <v>38.028330389947158</v>
      </c>
      <c r="BW74" s="10">
        <v>1.8023441445677053</v>
      </c>
      <c r="BX74" s="10">
        <v>4.0042525681056631</v>
      </c>
      <c r="BY74" s="10">
        <v>75.834734683134712</v>
      </c>
      <c r="BZ74" s="10">
        <v>6.7744963928603852E-2</v>
      </c>
      <c r="CA74" s="10">
        <v>5.2932054212596533</v>
      </c>
      <c r="CB74" s="10">
        <v>2.8361257655961314</v>
      </c>
      <c r="CC74" s="10">
        <v>4.7547037402163994</v>
      </c>
      <c r="CD74" s="10">
        <v>13.833498157906853</v>
      </c>
      <c r="CE74" s="10">
        <v>9.2536840311119821</v>
      </c>
      <c r="CF74" s="10">
        <v>12.832534307564735</v>
      </c>
      <c r="CG74" s="10">
        <v>0.37213183278008444</v>
      </c>
      <c r="CH74" s="10">
        <v>23.196864774588249</v>
      </c>
      <c r="CI74" s="10">
        <v>0.56354051073223732</v>
      </c>
      <c r="CJ74" s="10">
        <v>14.1755924216181</v>
      </c>
      <c r="CK74" s="10">
        <v>9.2690135004255474</v>
      </c>
      <c r="CL74" s="10">
        <v>5.0932485573770219</v>
      </c>
      <c r="CM74" s="10">
        <v>2.9088288401589608</v>
      </c>
      <c r="CN74" s="10">
        <v>1.0426572649561372E-2</v>
      </c>
      <c r="CP74" s="23">
        <v>83.323185860917917</v>
      </c>
      <c r="CQ74" s="23">
        <v>956.32274406332442</v>
      </c>
      <c r="CR74" s="23">
        <v>305.80621347629454</v>
      </c>
      <c r="CS74" s="23">
        <v>28778.010932232759</v>
      </c>
      <c r="CT74" s="23">
        <v>112.64372156930752</v>
      </c>
      <c r="CU74" s="23">
        <v>146.6879296999499</v>
      </c>
      <c r="CV74" s="23">
        <v>1043.4068445920061</v>
      </c>
      <c r="CW74" s="23">
        <v>137.8765545484658</v>
      </c>
      <c r="CX74" s="23">
        <v>1689.1112562164442</v>
      </c>
      <c r="CY74" s="23">
        <v>297.39114265802499</v>
      </c>
      <c r="CZ74" s="23">
        <v>364.19413109999999</v>
      </c>
      <c r="DA74" s="23">
        <v>1996.0487583532718</v>
      </c>
      <c r="DB74" s="23">
        <v>256.44481446241679</v>
      </c>
      <c r="DC74" s="23">
        <v>323.83961348791155</v>
      </c>
      <c r="DD74" s="23">
        <v>278.93160450706921</v>
      </c>
      <c r="DE74" s="23">
        <v>1316.2880009513615</v>
      </c>
      <c r="DF74" s="23">
        <v>574.05920000000003</v>
      </c>
      <c r="DG74" s="23">
        <v>628.84660854145113</v>
      </c>
      <c r="DH74" s="23">
        <v>139.42063089145319</v>
      </c>
      <c r="DI74" s="23">
        <v>437.85253926780183</v>
      </c>
      <c r="DJ74" s="23">
        <v>416.89307797257646</v>
      </c>
      <c r="DK74" s="23">
        <v>30.311349794871784</v>
      </c>
    </row>
    <row r="75" spans="1:115">
      <c r="A75" s="2">
        <v>44713</v>
      </c>
      <c r="B75" s="23">
        <v>53.98062997079451</v>
      </c>
      <c r="C75" s="23">
        <v>664.18917216038017</v>
      </c>
      <c r="D75" s="23">
        <v>181.2776265665164</v>
      </c>
      <c r="E75" s="23">
        <v>26924.544336323321</v>
      </c>
      <c r="F75" s="23">
        <v>68.96473810166539</v>
      </c>
      <c r="G75" s="23">
        <v>67.844551860072002</v>
      </c>
      <c r="H75" s="23">
        <v>145.68568933268364</v>
      </c>
      <c r="I75" s="23">
        <v>74.729670499808876</v>
      </c>
      <c r="J75" s="10">
        <v>1424.5910760736574</v>
      </c>
      <c r="K75" s="10">
        <v>201.97201620744966</v>
      </c>
      <c r="L75" s="10">
        <v>237.77385965015731</v>
      </c>
      <c r="M75" s="10">
        <v>1555.2558191825415</v>
      </c>
      <c r="N75" s="10">
        <v>190.36114337938511</v>
      </c>
      <c r="O75" s="10">
        <v>105.49189133086276</v>
      </c>
      <c r="P75" s="10">
        <v>178.03471171321186</v>
      </c>
      <c r="Q75" s="10">
        <v>1908.7793943958934</v>
      </c>
      <c r="R75" s="10">
        <v>486.50870253744012</v>
      </c>
      <c r="S75" s="10">
        <v>306.25051241937274</v>
      </c>
      <c r="T75" s="10">
        <v>67.316272849898638</v>
      </c>
      <c r="U75" s="10">
        <v>353.78616796720678</v>
      </c>
      <c r="V75" s="10">
        <v>202.64781250264812</v>
      </c>
      <c r="W75" s="10">
        <v>18.303116239316239</v>
      </c>
      <c r="Y75" s="10">
        <v>28.757989686523295</v>
      </c>
      <c r="Z75" s="10">
        <v>245.57716595661441</v>
      </c>
      <c r="AA75" s="10">
        <v>103.67843101438422</v>
      </c>
      <c r="AB75" s="10">
        <v>790.76146984326112</v>
      </c>
      <c r="AC75" s="10">
        <v>35.292909206681337</v>
      </c>
      <c r="AD75" s="10">
        <v>2.1271916297904734</v>
      </c>
      <c r="AE75" s="10">
        <v>676.4647996370278</v>
      </c>
      <c r="AF75" s="10">
        <v>11.810064811339254</v>
      </c>
      <c r="AG75" s="10">
        <v>198.68971770928124</v>
      </c>
      <c r="AH75" s="10">
        <v>99.261715645567122</v>
      </c>
      <c r="AI75" s="10">
        <v>73.903215549877473</v>
      </c>
      <c r="AJ75" s="10">
        <v>278.66714300776124</v>
      </c>
      <c r="AK75" s="10">
        <v>46.293914731064945</v>
      </c>
      <c r="AL75" s="10">
        <v>191.80699580205194</v>
      </c>
      <c r="AM75" s="10">
        <v>6.2739735042188887</v>
      </c>
      <c r="AN75" s="10">
        <v>159.26331046775692</v>
      </c>
      <c r="AO75" s="10">
        <v>100.06215319027959</v>
      </c>
      <c r="AP75" s="10">
        <v>255.43421916464777</v>
      </c>
      <c r="AQ75" s="10">
        <v>32.175879343335609</v>
      </c>
      <c r="AR75" s="10">
        <v>60.129764381727909</v>
      </c>
      <c r="AS75" s="10">
        <v>95.20207505441536</v>
      </c>
      <c r="AT75" s="10">
        <v>8.6521681025641026</v>
      </c>
      <c r="AV75" s="10">
        <v>0.62683690829058603</v>
      </c>
      <c r="AW75" s="10">
        <v>12.640162466572821</v>
      </c>
      <c r="AX75" s="10">
        <v>1.054400869757832</v>
      </c>
      <c r="AY75" s="10">
        <v>97.687352508271317</v>
      </c>
      <c r="AZ75" s="10">
        <v>1.6139716042709464</v>
      </c>
      <c r="BA75" s="10">
        <v>62.798896527271161</v>
      </c>
      <c r="BB75" s="10">
        <v>151.63088316676129</v>
      </c>
      <c r="BC75" s="10">
        <v>41.892493004684994</v>
      </c>
      <c r="BD75" s="10">
        <v>28.782663759290823</v>
      </c>
      <c r="BE75" s="10">
        <v>6.0656779868562172</v>
      </c>
      <c r="BF75" s="10">
        <v>26.83479402725871</v>
      </c>
      <c r="BG75" s="10">
        <v>59.70069330619274</v>
      </c>
      <c r="BH75" s="10">
        <v>0.1517966604949274</v>
      </c>
      <c r="BI75" s="10">
        <v>21.534003111982848</v>
      </c>
      <c r="BJ75" s="10">
        <v>80.225526710723869</v>
      </c>
      <c r="BK75" s="10">
        <v>172.85407303976513</v>
      </c>
      <c r="BL75" s="10">
        <v>1.8897029123196045</v>
      </c>
      <c r="BM75" s="10">
        <v>11.540010106813369</v>
      </c>
      <c r="BN75" s="10">
        <v>17.876255603923443</v>
      </c>
      <c r="BO75" s="10">
        <v>1.6681624675775988</v>
      </c>
      <c r="BP75" s="10">
        <v>111.8044165147639</v>
      </c>
      <c r="BQ75" s="10">
        <v>2.9150842051282044</v>
      </c>
      <c r="BS75" s="10">
        <v>8.8505283041289129E-3</v>
      </c>
      <c r="BT75" s="10">
        <v>4.1601221706950291</v>
      </c>
      <c r="BU75" s="10">
        <v>1.8402855953430148</v>
      </c>
      <c r="BV75" s="10">
        <v>34.692421084957743</v>
      </c>
      <c r="BW75" s="10">
        <v>1.6917717358909714</v>
      </c>
      <c r="BX75" s="10">
        <v>3.7939458524771865</v>
      </c>
      <c r="BY75" s="10">
        <v>76.2511243590032</v>
      </c>
      <c r="BZ75" s="10">
        <v>5.1831791011814232E-2</v>
      </c>
      <c r="CA75" s="10">
        <v>5.0537804299529974</v>
      </c>
      <c r="CB75" s="10">
        <v>2.401320830924389</v>
      </c>
      <c r="CC75" s="10">
        <v>4.2864185727065376</v>
      </c>
      <c r="CD75" s="10">
        <v>13.11902780603085</v>
      </c>
      <c r="CE75" s="10">
        <v>8.7836570892298305</v>
      </c>
      <c r="CF75" s="10">
        <v>12.421619455022842</v>
      </c>
      <c r="CG75" s="10">
        <v>0.26958059833729919</v>
      </c>
      <c r="CH75" s="10">
        <v>20.705333120822274</v>
      </c>
      <c r="CI75" s="10">
        <v>0.52104135996076373</v>
      </c>
      <c r="CJ75" s="10">
        <v>13.917089031971258</v>
      </c>
      <c r="CK75" s="10">
        <v>8.4848124092093649</v>
      </c>
      <c r="CL75" s="10">
        <v>4.8161374978487181</v>
      </c>
      <c r="CM75" s="10">
        <v>2.579832124120216</v>
      </c>
      <c r="CN75" s="10">
        <v>9.2040598290559217E-3</v>
      </c>
      <c r="CP75" s="23">
        <v>83.37430709391252</v>
      </c>
      <c r="CQ75" s="23">
        <v>926.56662275426243</v>
      </c>
      <c r="CR75" s="23">
        <v>287.85074404600147</v>
      </c>
      <c r="CS75" s="23">
        <v>27847.685579759811</v>
      </c>
      <c r="CT75" s="23">
        <v>107.56339064850864</v>
      </c>
      <c r="CU75" s="23">
        <v>136.56458586961082</v>
      </c>
      <c r="CV75" s="23">
        <v>1050.0324964954759</v>
      </c>
      <c r="CW75" s="23">
        <v>128.48406010684494</v>
      </c>
      <c r="CX75" s="23">
        <v>1657.1172379721825</v>
      </c>
      <c r="CY75" s="23">
        <v>309.70073067079738</v>
      </c>
      <c r="CZ75" s="23">
        <v>342.79828780000003</v>
      </c>
      <c r="DA75" s="23">
        <v>1906.7426833025263</v>
      </c>
      <c r="DB75" s="23">
        <v>245.59051186017481</v>
      </c>
      <c r="DC75" s="23">
        <v>331.25450969992039</v>
      </c>
      <c r="DD75" s="23">
        <v>264.80379252649192</v>
      </c>
      <c r="DE75" s="23">
        <v>2261.6021110242377</v>
      </c>
      <c r="DF75" s="23">
        <v>588.98160000000007</v>
      </c>
      <c r="DG75" s="23">
        <v>587.14183072280514</v>
      </c>
      <c r="DH75" s="23">
        <v>125.85322020636706</v>
      </c>
      <c r="DI75" s="23">
        <v>420.40023231436101</v>
      </c>
      <c r="DJ75" s="23">
        <v>412.2341361959476</v>
      </c>
      <c r="DK75" s="23">
        <v>29.879572606837602</v>
      </c>
    </row>
    <row r="76" spans="1:115">
      <c r="A76" s="2">
        <v>44805</v>
      </c>
      <c r="B76" s="23">
        <v>52.462870850698117</v>
      </c>
      <c r="C76" s="23">
        <v>677.06754925914652</v>
      </c>
      <c r="D76" s="23">
        <v>177.70617270092671</v>
      </c>
      <c r="E76" s="23">
        <v>25942.181884982168</v>
      </c>
      <c r="F76" s="23">
        <v>61.129100023991398</v>
      </c>
      <c r="G76" s="23">
        <v>63.172076845432258</v>
      </c>
      <c r="H76" s="23">
        <v>177.33660173199598</v>
      </c>
      <c r="I76" s="23">
        <v>72.756320199276701</v>
      </c>
      <c r="J76" s="10">
        <v>1429.1003646688177</v>
      </c>
      <c r="K76" s="10">
        <v>198.2292556882056</v>
      </c>
      <c r="L76" s="10">
        <v>241.21214997945896</v>
      </c>
      <c r="M76" s="10">
        <v>1440.3206801398326</v>
      </c>
      <c r="N76" s="10">
        <v>182.14979948804722</v>
      </c>
      <c r="O76" s="10">
        <v>107.03262899768728</v>
      </c>
      <c r="P76" s="10">
        <v>163.81069533908601</v>
      </c>
      <c r="Q76" s="10">
        <v>1856.5389975182875</v>
      </c>
      <c r="R76" s="10">
        <v>487.33720936041374</v>
      </c>
      <c r="S76" s="10">
        <v>298.02292303759066</v>
      </c>
      <c r="T76" s="10">
        <v>64.474756994194834</v>
      </c>
      <c r="U76" s="10">
        <v>331.25092731447455</v>
      </c>
      <c r="V76" s="10">
        <v>200.8576276065946</v>
      </c>
      <c r="W76" s="37"/>
      <c r="Y76" s="10">
        <v>28.727876316240948</v>
      </c>
      <c r="Z76" s="10">
        <v>248.59969687276961</v>
      </c>
      <c r="AA76" s="10">
        <v>100.75213711908283</v>
      </c>
      <c r="AB76" s="10">
        <v>746.3033474551587</v>
      </c>
      <c r="AC76" s="10">
        <v>35.617653987613501</v>
      </c>
      <c r="AD76" s="10">
        <v>2.2104777524060926</v>
      </c>
      <c r="AE76" s="10">
        <v>633.29996284882088</v>
      </c>
      <c r="AF76" s="10">
        <v>12.470986370571493</v>
      </c>
      <c r="AG76" s="10">
        <v>198.58682541496452</v>
      </c>
      <c r="AH76" s="10">
        <v>98.943124761754703</v>
      </c>
      <c r="AI76" s="10">
        <v>71.725520325440371</v>
      </c>
      <c r="AJ76" s="10">
        <v>281.8431106779077</v>
      </c>
      <c r="AK76" s="10">
        <v>45.059833530231778</v>
      </c>
      <c r="AL76" s="10">
        <v>194.46318317641976</v>
      </c>
      <c r="AM76" s="10">
        <v>7.3231451866557169</v>
      </c>
      <c r="AN76" s="10">
        <v>149.77307065075968</v>
      </c>
      <c r="AO76" s="10">
        <v>101.08259810598643</v>
      </c>
      <c r="AP76" s="10">
        <v>246.5839173708539</v>
      </c>
      <c r="AQ76" s="10">
        <v>31.375276413280218</v>
      </c>
      <c r="AR76" s="10">
        <v>55.039595376751933</v>
      </c>
      <c r="AS76" s="10">
        <v>97.050193111849026</v>
      </c>
      <c r="AT76" s="37"/>
      <c r="AV76" s="10">
        <v>0.56565997731377504</v>
      </c>
      <c r="AW76" s="10">
        <v>12.954689312411016</v>
      </c>
      <c r="AX76" s="10">
        <v>1.0126188151784126</v>
      </c>
      <c r="AY76" s="10">
        <v>88.26328845865919</v>
      </c>
      <c r="AZ76" s="10">
        <v>1.5985022518203826</v>
      </c>
      <c r="BA76" s="10">
        <v>65.894642951712257</v>
      </c>
      <c r="BB76" s="10">
        <v>141.63535175003045</v>
      </c>
      <c r="BC76" s="10">
        <v>39.216446952193557</v>
      </c>
      <c r="BD76" s="10">
        <v>27.07426375108037</v>
      </c>
      <c r="BE76" s="10">
        <v>5.5803121790852996</v>
      </c>
      <c r="BF76" s="10">
        <v>25.161229089869806</v>
      </c>
      <c r="BG76" s="10">
        <v>51.491789359274883</v>
      </c>
      <c r="BH76" s="10">
        <v>0.12157615664645646</v>
      </c>
      <c r="BI76" s="10">
        <v>21.024768296493015</v>
      </c>
      <c r="BJ76" s="10">
        <v>80.285118587385284</v>
      </c>
      <c r="BK76" s="10">
        <v>122.25572851781652</v>
      </c>
      <c r="BL76" s="10">
        <v>1.6568423499727689</v>
      </c>
      <c r="BM76" s="10">
        <v>9.3070938716680232</v>
      </c>
      <c r="BN76" s="10">
        <v>16.797538115217286</v>
      </c>
      <c r="BO76" s="10">
        <v>1.336065742844575</v>
      </c>
      <c r="BP76" s="10">
        <v>108.19857700065489</v>
      </c>
      <c r="BQ76" s="37"/>
      <c r="BS76" s="10">
        <v>8.19937945492899E-3</v>
      </c>
      <c r="BT76" s="10">
        <v>4.2395903496075285</v>
      </c>
      <c r="BU76" s="10">
        <v>1.7695207012566536</v>
      </c>
      <c r="BV76" s="10">
        <v>33.901450819508455</v>
      </c>
      <c r="BW76" s="10">
        <v>1.5535097587673357</v>
      </c>
      <c r="BX76" s="10">
        <v>3.9405367460508671</v>
      </c>
      <c r="BY76" s="10">
        <v>75.487017128491004</v>
      </c>
      <c r="BZ76" s="10">
        <v>7.7637452528044548E-2</v>
      </c>
      <c r="CA76" s="10">
        <v>4.9173772623657008</v>
      </c>
      <c r="CB76" s="10">
        <v>1.4940957073351457</v>
      </c>
      <c r="CC76" s="10">
        <v>3.4582161129173556</v>
      </c>
      <c r="CD76" s="10">
        <v>14.487308483032287</v>
      </c>
      <c r="CE76" s="10">
        <v>8.1113699302934119</v>
      </c>
      <c r="CF76" s="10">
        <v>12.118920320804428</v>
      </c>
      <c r="CG76" s="10">
        <v>0.23059847650227994</v>
      </c>
      <c r="CH76" s="10">
        <v>18.131723683997905</v>
      </c>
      <c r="CI76" s="10">
        <v>0.46741049272912361</v>
      </c>
      <c r="CJ76" s="10">
        <v>12.234169035214229</v>
      </c>
      <c r="CK76" s="10">
        <v>6.701563939214104</v>
      </c>
      <c r="CL76" s="10">
        <v>3.9654931711931241</v>
      </c>
      <c r="CM76" s="10">
        <v>2.6007676035583955</v>
      </c>
      <c r="CN76" s="37"/>
      <c r="CP76" s="23">
        <v>81.764606523707769</v>
      </c>
      <c r="CQ76" s="23">
        <v>942.86152579393467</v>
      </c>
      <c r="CR76" s="23">
        <v>281.24044933644461</v>
      </c>
      <c r="CS76" s="23">
        <v>26810.649971715495</v>
      </c>
      <c r="CT76" s="23">
        <v>99.898766022192618</v>
      </c>
      <c r="CU76" s="23">
        <v>135.21773429560147</v>
      </c>
      <c r="CV76" s="23">
        <v>1027.7589334593383</v>
      </c>
      <c r="CW76" s="23">
        <v>124.5213909745698</v>
      </c>
      <c r="CX76" s="23">
        <v>1659.6788310972283</v>
      </c>
      <c r="CY76" s="23">
        <v>304.24678833638075</v>
      </c>
      <c r="CZ76" s="23">
        <v>341.55711550768649</v>
      </c>
      <c r="DA76" s="23">
        <v>1788.1428886600474</v>
      </c>
      <c r="DB76" s="23">
        <v>235.44257910521887</v>
      </c>
      <c r="DC76" s="23">
        <v>334.63950079140449</v>
      </c>
      <c r="DD76" s="23">
        <v>251.6495575896293</v>
      </c>
      <c r="DE76" s="23">
        <v>2146.6995203708616</v>
      </c>
      <c r="DF76" s="23">
        <v>590.54406030910206</v>
      </c>
      <c r="DG76" s="23">
        <v>566.14810331532681</v>
      </c>
      <c r="DH76" s="23">
        <v>119.34913546190644</v>
      </c>
      <c r="DI76" s="23">
        <v>391.59208160526418</v>
      </c>
      <c r="DJ76" s="23">
        <v>408.70716532265692</v>
      </c>
      <c r="DK76" s="37"/>
    </row>
    <row r="77" spans="1:115">
      <c r="A77" s="2">
        <v>44896</v>
      </c>
      <c r="B77" s="23">
        <v>47.77625492562904</v>
      </c>
      <c r="C77" s="23">
        <v>726.48242601665061</v>
      </c>
      <c r="D77" s="23">
        <v>208.75803274683105</v>
      </c>
      <c r="E77" s="23">
        <v>26721.332858086193</v>
      </c>
      <c r="F77" s="23">
        <v>57.477275094007936</v>
      </c>
      <c r="G77" s="23">
        <v>68.206806336663064</v>
      </c>
      <c r="H77" s="23">
        <v>201.7770582334762</v>
      </c>
      <c r="I77" s="23">
        <v>83.747464517384955</v>
      </c>
      <c r="J77" s="10">
        <v>1480.6691851838111</v>
      </c>
      <c r="K77" s="10">
        <v>196.0037559291404</v>
      </c>
      <c r="L77" s="10">
        <v>243.99992491857674</v>
      </c>
      <c r="M77" s="10">
        <v>1646.0376247964821</v>
      </c>
      <c r="N77" s="10">
        <v>194.43780119290122</v>
      </c>
      <c r="O77" s="10">
        <v>126.13515315617794</v>
      </c>
      <c r="P77" s="10">
        <v>181.34771399415774</v>
      </c>
      <c r="Q77" s="10">
        <v>1645.1012169916451</v>
      </c>
      <c r="R77" s="10">
        <v>491.60191320488173</v>
      </c>
      <c r="S77" s="10">
        <v>297.74121017747467</v>
      </c>
      <c r="T77" s="10">
        <v>69.455645503862712</v>
      </c>
      <c r="U77" s="10">
        <v>363.95432727575093</v>
      </c>
      <c r="V77" s="10">
        <v>213.25003316114305</v>
      </c>
      <c r="W77" s="37"/>
      <c r="Y77" s="10">
        <v>28.004281611847077</v>
      </c>
      <c r="Z77" s="10">
        <v>254.10473968725546</v>
      </c>
      <c r="AA77" s="10">
        <v>105.23938492243808</v>
      </c>
      <c r="AB77" s="10">
        <v>722.81984241354576</v>
      </c>
      <c r="AC77" s="10">
        <v>35.369191263988455</v>
      </c>
      <c r="AD77" s="10">
        <v>2.3250251328687814</v>
      </c>
      <c r="AE77" s="10">
        <v>589.95835818762998</v>
      </c>
      <c r="AF77" s="10">
        <v>14.199776988818771</v>
      </c>
      <c r="AG77" s="10">
        <v>202.36345861966871</v>
      </c>
      <c r="AH77" s="10">
        <v>98.490967457598884</v>
      </c>
      <c r="AI77" s="10">
        <v>70.872081685472992</v>
      </c>
      <c r="AJ77" s="10">
        <v>322.50403065099158</v>
      </c>
      <c r="AK77" s="10">
        <v>46.098198019948761</v>
      </c>
      <c r="AL77" s="10">
        <v>199.28147610894402</v>
      </c>
      <c r="AM77" s="10">
        <v>7.9134464848926189</v>
      </c>
      <c r="AN77" s="10">
        <v>131.52239063656396</v>
      </c>
      <c r="AO77" s="10">
        <v>101.40841928704687</v>
      </c>
      <c r="AP77" s="10">
        <v>265.6597739669171</v>
      </c>
      <c r="AQ77" s="10">
        <v>31.91487635379092</v>
      </c>
      <c r="AR77" s="10">
        <v>60.58914387126385</v>
      </c>
      <c r="AS77" s="10">
        <v>108.47202510384287</v>
      </c>
      <c r="AT77" s="37"/>
      <c r="AV77" s="10">
        <v>0.5371325105967325</v>
      </c>
      <c r="AW77" s="10">
        <v>13.554175639302416</v>
      </c>
      <c r="AX77" s="10">
        <v>1.0575558962530298</v>
      </c>
      <c r="AY77" s="10">
        <v>82.017446893749963</v>
      </c>
      <c r="AZ77" s="10">
        <v>1.5869528407034657</v>
      </c>
      <c r="BA77" s="10">
        <v>70.949405415954828</v>
      </c>
      <c r="BB77" s="10">
        <v>131.09743698799966</v>
      </c>
      <c r="BC77" s="10">
        <v>44.34036655403068</v>
      </c>
      <c r="BD77" s="10">
        <v>27.748376066080677</v>
      </c>
      <c r="BE77" s="10">
        <v>5.5332358824622885</v>
      </c>
      <c r="BF77" s="10">
        <v>24.859928445906302</v>
      </c>
      <c r="BG77" s="10">
        <v>60.799411876703196</v>
      </c>
      <c r="BH77" s="10">
        <v>0.14392047094038041</v>
      </c>
      <c r="BI77" s="10">
        <v>21.270154691436073</v>
      </c>
      <c r="BJ77" s="10">
        <v>87.647573465457839</v>
      </c>
      <c r="BK77" s="10">
        <v>100.42729873885698</v>
      </c>
      <c r="BL77" s="10">
        <v>1.6674259676093999</v>
      </c>
      <c r="BM77" s="10">
        <v>9.8841475222611272</v>
      </c>
      <c r="BN77" s="10">
        <v>16.961548032332679</v>
      </c>
      <c r="BO77" s="10">
        <v>1.5246134331828063</v>
      </c>
      <c r="BP77" s="10">
        <v>122.04206671469642</v>
      </c>
      <c r="BQ77" s="37"/>
      <c r="BS77" s="10">
        <v>7.7858668609939174E-3</v>
      </c>
      <c r="BT77" s="10">
        <v>4.319409354848899</v>
      </c>
      <c r="BU77" s="10">
        <v>1.7891531776084175</v>
      </c>
      <c r="BV77" s="10">
        <v>32.966515441639643</v>
      </c>
      <c r="BW77" s="10">
        <v>1.5512610934607616</v>
      </c>
      <c r="BX77" s="10">
        <v>4.1921010748720846</v>
      </c>
      <c r="BY77" s="10">
        <v>71.295167943602024</v>
      </c>
      <c r="BZ77" s="10">
        <v>8.8399945210412056E-2</v>
      </c>
      <c r="CA77" s="10">
        <v>4.9538677077824822</v>
      </c>
      <c r="CB77" s="10">
        <v>1.4853326798245279</v>
      </c>
      <c r="CC77" s="10">
        <v>3.3855797837164552</v>
      </c>
      <c r="CD77" s="10">
        <v>15.382458064427375</v>
      </c>
      <c r="CE77" s="10">
        <v>8.1162974846396025</v>
      </c>
      <c r="CF77" s="10">
        <v>12.195639465724714</v>
      </c>
      <c r="CG77" s="10">
        <v>0.25128682463336816</v>
      </c>
      <c r="CH77" s="10">
        <v>16.518148504416658</v>
      </c>
      <c r="CI77" s="10">
        <v>0.46933584996456945</v>
      </c>
      <c r="CJ77" s="10">
        <v>12.610949222082571</v>
      </c>
      <c r="CK77" s="10">
        <v>7.1822940050578872</v>
      </c>
      <c r="CL77" s="10">
        <v>3.9985852148035486</v>
      </c>
      <c r="CM77" s="10">
        <v>2.9359261762298701</v>
      </c>
      <c r="CN77" s="37"/>
      <c r="CP77" s="23">
        <v>76.325454914933843</v>
      </c>
      <c r="CQ77" s="23">
        <v>998.46075069805738</v>
      </c>
      <c r="CR77" s="23">
        <v>316.84412674313057</v>
      </c>
      <c r="CS77" s="23">
        <v>27559.136662835128</v>
      </c>
      <c r="CT77" s="23">
        <v>95.984680292160618</v>
      </c>
      <c r="CU77" s="23">
        <v>145.67333796035877</v>
      </c>
      <c r="CV77" s="23">
        <v>994.12802135270783</v>
      </c>
      <c r="CW77" s="23">
        <v>142.37600800544482</v>
      </c>
      <c r="CX77" s="23">
        <v>1715.734887577343</v>
      </c>
      <c r="CY77" s="23">
        <v>301.5132919490261</v>
      </c>
      <c r="CZ77" s="23">
        <v>343.11751483367249</v>
      </c>
      <c r="DA77" s="23">
        <v>2044.7235253886042</v>
      </c>
      <c r="DB77" s="23">
        <v>248.79621716842996</v>
      </c>
      <c r="DC77" s="23">
        <v>358.88242342228273</v>
      </c>
      <c r="DD77" s="23">
        <v>277.16002076914157</v>
      </c>
      <c r="DE77" s="23">
        <v>1893.5690548714826</v>
      </c>
      <c r="DF77" s="23">
        <v>595.14709430950256</v>
      </c>
      <c r="DG77" s="23">
        <v>585.89608088873547</v>
      </c>
      <c r="DH77" s="23">
        <v>125.5143638950442</v>
      </c>
      <c r="DI77" s="23">
        <v>430.06666979500113</v>
      </c>
      <c r="DJ77" s="23">
        <v>446.70005115591221</v>
      </c>
      <c r="DK77" s="37"/>
    </row>
    <row r="78" spans="1:115">
      <c r="A78" s="26"/>
      <c r="CP78" s="23"/>
      <c r="CQ78" s="23"/>
      <c r="CR78" s="23"/>
      <c r="CS78" s="23"/>
      <c r="CT78" s="23"/>
      <c r="CU78" s="23"/>
    </row>
    <row r="79" spans="1:115">
      <c r="BR79" s="61"/>
      <c r="BS79" s="63"/>
      <c r="BT79" s="63"/>
      <c r="BU79" s="63"/>
      <c r="BV79" s="63"/>
      <c r="BW79" s="63"/>
      <c r="BX79" s="63"/>
      <c r="BY79" s="63"/>
      <c r="BZ79" s="63"/>
      <c r="CA79" s="63"/>
      <c r="CB79" s="63"/>
      <c r="CC79" s="63"/>
      <c r="CD79" s="63"/>
      <c r="CE79" s="63"/>
      <c r="CF79" s="63"/>
      <c r="CG79" s="63"/>
      <c r="CH79" s="63"/>
      <c r="CI79" s="63"/>
      <c r="CJ79" s="63"/>
      <c r="CK79" s="63"/>
      <c r="CL79" s="63"/>
      <c r="CM79" s="63"/>
      <c r="CN79" s="63"/>
      <c r="CO79" s="61"/>
      <c r="CP79" s="23"/>
      <c r="CQ79" s="23"/>
      <c r="CR79" s="23"/>
      <c r="CS79" s="23"/>
      <c r="CT79" s="23"/>
      <c r="CU79" s="23"/>
    </row>
    <row r="80" spans="1:115">
      <c r="BR80" s="61"/>
      <c r="BS80" s="63"/>
      <c r="BT80" s="63"/>
      <c r="BU80" s="63"/>
      <c r="BV80" s="63"/>
      <c r="BW80" s="63"/>
      <c r="BX80" s="63"/>
      <c r="BY80" s="63"/>
      <c r="BZ80" s="63"/>
      <c r="CA80" s="63"/>
      <c r="CB80" s="63"/>
      <c r="CC80" s="63"/>
      <c r="CD80" s="63"/>
      <c r="CE80" s="63"/>
      <c r="CF80" s="63"/>
      <c r="CG80" s="63"/>
      <c r="CH80" s="63"/>
      <c r="CI80" s="63"/>
      <c r="CJ80" s="63"/>
      <c r="CK80" s="63"/>
      <c r="CL80" s="63"/>
      <c r="CM80" s="63"/>
      <c r="CN80" s="63"/>
      <c r="CO80" s="61"/>
      <c r="CP80" s="23"/>
      <c r="CQ80" s="23"/>
      <c r="CR80" s="23"/>
      <c r="CS80" s="23"/>
      <c r="CT80" s="23"/>
      <c r="CU80" s="23"/>
    </row>
    <row r="81" spans="70:99">
      <c r="BR81" s="61"/>
      <c r="BS81" s="63"/>
      <c r="BT81" s="63"/>
      <c r="BU81" s="63"/>
      <c r="BV81" s="63"/>
      <c r="BW81" s="63"/>
      <c r="BX81" s="63"/>
      <c r="BY81" s="63"/>
      <c r="BZ81" s="63"/>
      <c r="CA81" s="63"/>
      <c r="CB81" s="63"/>
      <c r="CC81" s="63"/>
      <c r="CD81" s="63"/>
      <c r="CE81" s="63"/>
      <c r="CF81" s="63"/>
      <c r="CG81" s="63"/>
      <c r="CH81" s="63"/>
      <c r="CI81" s="63"/>
      <c r="CJ81" s="63"/>
      <c r="CK81" s="63"/>
      <c r="CL81" s="63"/>
      <c r="CM81" s="63"/>
      <c r="CN81" s="63"/>
      <c r="CO81" s="61"/>
      <c r="CP81" s="23"/>
      <c r="CQ81" s="23"/>
      <c r="CR81" s="23"/>
      <c r="CS81" s="23"/>
      <c r="CT81" s="23"/>
      <c r="CU81" s="23"/>
    </row>
    <row r="82" spans="70:99">
      <c r="BR82" s="61"/>
      <c r="BS82" s="63"/>
      <c r="BT82" s="63"/>
      <c r="BU82" s="63"/>
      <c r="BV82" s="63"/>
      <c r="BW82" s="63"/>
      <c r="BX82" s="63"/>
      <c r="BY82" s="63"/>
      <c r="BZ82" s="63"/>
      <c r="CA82" s="63"/>
      <c r="CB82" s="63"/>
      <c r="CC82" s="63"/>
      <c r="CD82" s="63"/>
      <c r="CE82" s="63"/>
      <c r="CF82" s="63"/>
      <c r="CG82" s="63"/>
      <c r="CH82" s="63"/>
      <c r="CI82" s="63"/>
      <c r="CJ82" s="63"/>
      <c r="CK82" s="63"/>
      <c r="CL82" s="63"/>
      <c r="CM82" s="63"/>
      <c r="CN82" s="63"/>
      <c r="CO82" s="61"/>
      <c r="CP82" s="23"/>
      <c r="CQ82" s="23"/>
      <c r="CR82" s="23"/>
      <c r="CS82" s="23"/>
      <c r="CT82" s="23"/>
      <c r="CU82" s="23"/>
    </row>
    <row r="83" spans="70:99">
      <c r="BR83" s="61"/>
      <c r="BS83" s="63"/>
      <c r="BT83" s="63"/>
      <c r="BU83" s="63"/>
      <c r="BV83" s="63"/>
      <c r="BW83" s="63"/>
      <c r="BX83" s="63"/>
      <c r="BY83" s="63"/>
      <c r="BZ83" s="63"/>
      <c r="CA83" s="63"/>
      <c r="CB83" s="63"/>
      <c r="CC83" s="63"/>
      <c r="CD83" s="63"/>
      <c r="CE83" s="63"/>
      <c r="CF83" s="63"/>
      <c r="CG83" s="63"/>
      <c r="CH83" s="63"/>
      <c r="CI83" s="63"/>
      <c r="CJ83" s="63"/>
      <c r="CK83" s="63"/>
      <c r="CL83" s="63"/>
      <c r="CM83" s="63"/>
      <c r="CN83" s="63"/>
      <c r="CO83" s="61"/>
      <c r="CP83" s="23"/>
      <c r="CQ83" s="23"/>
      <c r="CR83" s="23"/>
      <c r="CS83" s="23"/>
      <c r="CT83" s="23"/>
      <c r="CU83" s="23"/>
    </row>
    <row r="84" spans="70:99">
      <c r="BR84" s="61"/>
      <c r="BS84" s="63"/>
      <c r="BT84" s="63"/>
      <c r="BU84" s="63"/>
      <c r="BV84" s="63"/>
      <c r="BW84" s="63"/>
      <c r="BX84" s="63"/>
      <c r="BY84" s="63"/>
      <c r="BZ84" s="63"/>
      <c r="CA84" s="63"/>
      <c r="CB84" s="63"/>
      <c r="CC84" s="63"/>
      <c r="CD84" s="63"/>
      <c r="CE84" s="63"/>
      <c r="CF84" s="63"/>
      <c r="CG84" s="63"/>
      <c r="CH84" s="63"/>
      <c r="CI84" s="63"/>
      <c r="CJ84" s="63"/>
      <c r="CK84" s="63"/>
      <c r="CL84" s="63"/>
      <c r="CM84" s="63"/>
      <c r="CN84" s="63"/>
      <c r="CO84" s="61"/>
      <c r="CP84" s="23"/>
      <c r="CQ84" s="23"/>
      <c r="CR84" s="23"/>
      <c r="CS84" s="23"/>
      <c r="CT84" s="23"/>
      <c r="CU84" s="23"/>
    </row>
    <row r="85" spans="70:99">
      <c r="BR85" s="61"/>
      <c r="BS85" s="63"/>
      <c r="BT85" s="63"/>
      <c r="BU85" s="63"/>
      <c r="BV85" s="63"/>
      <c r="BW85" s="63"/>
      <c r="BX85" s="63"/>
      <c r="BY85" s="63"/>
      <c r="BZ85" s="63"/>
      <c r="CA85" s="63"/>
      <c r="CB85" s="63"/>
      <c r="CC85" s="63"/>
      <c r="CD85" s="63"/>
      <c r="CE85" s="63"/>
      <c r="CF85" s="63"/>
      <c r="CG85" s="63"/>
      <c r="CH85" s="63"/>
      <c r="CI85" s="63"/>
      <c r="CJ85" s="63"/>
      <c r="CK85" s="63"/>
      <c r="CL85" s="63"/>
      <c r="CM85" s="63"/>
      <c r="CN85" s="63"/>
      <c r="CO85" s="61"/>
      <c r="CP85" s="23"/>
      <c r="CQ85" s="23"/>
      <c r="CR85" s="23"/>
      <c r="CS85" s="23"/>
      <c r="CT85" s="23"/>
      <c r="CU85" s="23"/>
    </row>
    <row r="86" spans="70:99">
      <c r="BR86" s="61"/>
      <c r="BS86" s="63"/>
      <c r="BT86" s="63"/>
      <c r="BU86" s="63"/>
      <c r="BV86" s="63"/>
      <c r="BW86" s="63"/>
      <c r="BX86" s="63"/>
      <c r="BY86" s="63"/>
      <c r="BZ86" s="63"/>
      <c r="CA86" s="63"/>
      <c r="CB86" s="63"/>
      <c r="CC86" s="63"/>
      <c r="CD86" s="63"/>
      <c r="CE86" s="63"/>
      <c r="CF86" s="63"/>
      <c r="CG86" s="63"/>
      <c r="CH86" s="63"/>
      <c r="CI86" s="63"/>
      <c r="CJ86" s="63"/>
      <c r="CK86" s="63"/>
      <c r="CL86" s="63"/>
      <c r="CM86" s="63"/>
      <c r="CN86" s="63"/>
      <c r="CO86" s="61"/>
      <c r="CP86" s="23"/>
      <c r="CQ86" s="23"/>
      <c r="CR86" s="23"/>
      <c r="CS86" s="23"/>
      <c r="CT86" s="23"/>
      <c r="CU86" s="23"/>
    </row>
    <row r="87" spans="70:99">
      <c r="BR87" s="61"/>
      <c r="BS87" s="63"/>
      <c r="BT87" s="63"/>
      <c r="BU87" s="63"/>
      <c r="BV87" s="63"/>
      <c r="BW87" s="63"/>
      <c r="BX87" s="63"/>
      <c r="BY87" s="63"/>
      <c r="BZ87" s="63"/>
      <c r="CA87" s="63"/>
      <c r="CB87" s="63"/>
      <c r="CC87" s="63"/>
      <c r="CD87" s="63"/>
      <c r="CE87" s="63"/>
      <c r="CF87" s="63"/>
      <c r="CG87" s="63"/>
      <c r="CH87" s="63"/>
      <c r="CI87" s="63"/>
      <c r="CJ87" s="63"/>
      <c r="CK87" s="63"/>
      <c r="CL87" s="63"/>
      <c r="CM87" s="63"/>
      <c r="CN87" s="63"/>
      <c r="CO87" s="61"/>
      <c r="CP87" s="23"/>
      <c r="CQ87" s="23"/>
      <c r="CR87" s="23"/>
      <c r="CS87" s="23"/>
      <c r="CT87" s="23"/>
      <c r="CU87" s="23"/>
    </row>
    <row r="88" spans="70:99">
      <c r="BR88" s="61"/>
      <c r="BS88" s="63"/>
      <c r="BT88" s="63"/>
      <c r="BU88" s="63"/>
      <c r="BV88" s="63"/>
      <c r="BW88" s="63"/>
      <c r="BX88" s="63"/>
      <c r="BY88" s="63"/>
      <c r="BZ88" s="63"/>
      <c r="CA88" s="63"/>
      <c r="CB88" s="63"/>
      <c r="CC88" s="63"/>
      <c r="CD88" s="63"/>
      <c r="CE88" s="63"/>
      <c r="CF88" s="63"/>
      <c r="CG88" s="63"/>
      <c r="CH88" s="63"/>
      <c r="CI88" s="63"/>
      <c r="CJ88" s="63"/>
      <c r="CK88" s="63"/>
      <c r="CL88" s="63"/>
      <c r="CM88" s="63"/>
      <c r="CN88" s="63"/>
      <c r="CO88" s="61"/>
      <c r="CP88" s="23"/>
      <c r="CQ88" s="23"/>
      <c r="CR88" s="23"/>
      <c r="CS88" s="23"/>
      <c r="CT88" s="23"/>
      <c r="CU88" s="23"/>
    </row>
    <row r="89" spans="70:99">
      <c r="BR89" s="61"/>
      <c r="BS89" s="63"/>
      <c r="BT89" s="63"/>
      <c r="BU89" s="63"/>
      <c r="BV89" s="63"/>
      <c r="BW89" s="63"/>
      <c r="BX89" s="63"/>
      <c r="BY89" s="63"/>
      <c r="BZ89" s="63"/>
      <c r="CA89" s="63"/>
      <c r="CB89" s="63"/>
      <c r="CC89" s="63"/>
      <c r="CD89" s="63"/>
      <c r="CE89" s="63"/>
      <c r="CF89" s="63"/>
      <c r="CG89" s="63"/>
      <c r="CH89" s="63"/>
      <c r="CI89" s="63"/>
      <c r="CJ89" s="63"/>
      <c r="CK89" s="63"/>
      <c r="CL89" s="63"/>
      <c r="CM89" s="63"/>
      <c r="CN89" s="63"/>
      <c r="CO89" s="61"/>
      <c r="CP89" s="23"/>
      <c r="CQ89" s="23"/>
      <c r="CR89" s="23"/>
      <c r="CS89" s="23"/>
      <c r="CT89" s="23"/>
      <c r="CU89" s="23"/>
    </row>
    <row r="90" spans="70:99">
      <c r="BR90" s="61"/>
      <c r="BS90" s="63"/>
      <c r="BT90" s="63"/>
      <c r="BU90" s="63"/>
      <c r="BV90" s="63"/>
      <c r="BW90" s="63"/>
      <c r="BX90" s="63"/>
      <c r="BY90" s="63"/>
      <c r="BZ90" s="63"/>
      <c r="CA90" s="63"/>
      <c r="CB90" s="63"/>
      <c r="CC90" s="63"/>
      <c r="CD90" s="63"/>
      <c r="CE90" s="63"/>
      <c r="CF90" s="63"/>
      <c r="CG90" s="63"/>
      <c r="CH90" s="63"/>
      <c r="CI90" s="63"/>
      <c r="CJ90" s="63"/>
      <c r="CK90" s="63"/>
      <c r="CL90" s="63"/>
      <c r="CM90" s="63"/>
      <c r="CN90" s="63"/>
      <c r="CO90" s="61"/>
      <c r="CP90" s="23"/>
      <c r="CQ90" s="23"/>
      <c r="CR90" s="23"/>
      <c r="CS90" s="23"/>
      <c r="CT90" s="23"/>
      <c r="CU90" s="23"/>
    </row>
    <row r="91" spans="70:99">
      <c r="BR91" s="61"/>
      <c r="BS91" s="63"/>
      <c r="BT91" s="63"/>
      <c r="BU91" s="63"/>
      <c r="BV91" s="63"/>
      <c r="BW91" s="63"/>
      <c r="BX91" s="63"/>
      <c r="BY91" s="63"/>
      <c r="BZ91" s="63"/>
      <c r="CA91" s="63"/>
      <c r="CB91" s="63"/>
      <c r="CC91" s="63"/>
      <c r="CD91" s="63"/>
      <c r="CE91" s="63"/>
      <c r="CF91" s="63"/>
      <c r="CG91" s="63"/>
      <c r="CH91" s="63"/>
      <c r="CI91" s="63"/>
      <c r="CJ91" s="63"/>
      <c r="CK91" s="63"/>
      <c r="CL91" s="63"/>
      <c r="CM91" s="63"/>
      <c r="CN91" s="63"/>
      <c r="CO91" s="61"/>
      <c r="CP91" s="23"/>
      <c r="CQ91" s="23"/>
      <c r="CR91" s="23"/>
      <c r="CS91" s="23"/>
      <c r="CT91" s="23"/>
      <c r="CU91" s="23"/>
    </row>
    <row r="92" spans="70:99">
      <c r="BR92" s="61"/>
      <c r="BS92" s="63"/>
      <c r="BT92" s="63"/>
      <c r="BU92" s="63"/>
      <c r="BV92" s="63"/>
      <c r="BW92" s="63"/>
      <c r="BX92" s="63"/>
      <c r="BY92" s="63"/>
      <c r="BZ92" s="63"/>
      <c r="CA92" s="63"/>
      <c r="CB92" s="63"/>
      <c r="CC92" s="63"/>
      <c r="CD92" s="63"/>
      <c r="CE92" s="63"/>
      <c r="CF92" s="63"/>
      <c r="CG92" s="63"/>
      <c r="CH92" s="63"/>
      <c r="CI92" s="63"/>
      <c r="CJ92" s="63"/>
      <c r="CK92" s="63"/>
      <c r="CL92" s="63"/>
      <c r="CM92" s="63"/>
      <c r="CN92" s="63"/>
      <c r="CO92" s="61"/>
      <c r="CP92" s="23"/>
      <c r="CQ92" s="23"/>
      <c r="CR92" s="23"/>
      <c r="CS92" s="23"/>
      <c r="CT92" s="23"/>
      <c r="CU92" s="23"/>
    </row>
    <row r="93" spans="70:99">
      <c r="BR93" s="61"/>
      <c r="BS93" s="63"/>
      <c r="BT93" s="63"/>
      <c r="BU93" s="63"/>
      <c r="BV93" s="63"/>
      <c r="BW93" s="63"/>
      <c r="BX93" s="63"/>
      <c r="BY93" s="63"/>
      <c r="BZ93" s="63"/>
      <c r="CA93" s="63"/>
      <c r="CB93" s="63"/>
      <c r="CC93" s="63"/>
      <c r="CD93" s="63"/>
      <c r="CE93" s="63"/>
      <c r="CF93" s="63"/>
      <c r="CG93" s="63"/>
      <c r="CH93" s="63"/>
      <c r="CI93" s="63"/>
      <c r="CJ93" s="63"/>
      <c r="CK93" s="63"/>
      <c r="CL93" s="63"/>
      <c r="CM93" s="63"/>
      <c r="CN93" s="63"/>
      <c r="CO93" s="61"/>
      <c r="CP93" s="23"/>
      <c r="CQ93" s="23"/>
      <c r="CR93" s="23"/>
      <c r="CS93" s="23"/>
      <c r="CT93" s="23"/>
      <c r="CU93" s="23"/>
    </row>
    <row r="94" spans="70:99">
      <c r="BR94" s="61"/>
      <c r="BS94" s="63"/>
      <c r="BT94" s="63"/>
      <c r="BU94" s="63"/>
      <c r="BV94" s="63"/>
      <c r="BW94" s="63"/>
      <c r="BX94" s="63"/>
      <c r="BY94" s="63"/>
      <c r="BZ94" s="63"/>
      <c r="CA94" s="63"/>
      <c r="CB94" s="63"/>
      <c r="CC94" s="63"/>
      <c r="CD94" s="63"/>
      <c r="CE94" s="63"/>
      <c r="CF94" s="63"/>
      <c r="CG94" s="63"/>
      <c r="CH94" s="63"/>
      <c r="CI94" s="63"/>
      <c r="CJ94" s="63"/>
      <c r="CK94" s="63"/>
      <c r="CL94" s="63"/>
      <c r="CM94" s="63"/>
      <c r="CN94" s="63"/>
      <c r="CO94" s="61"/>
      <c r="CP94" s="23"/>
      <c r="CQ94" s="23"/>
      <c r="CR94" s="23"/>
      <c r="CS94" s="23"/>
      <c r="CT94" s="23"/>
      <c r="CU94" s="23"/>
    </row>
    <row r="95" spans="70:99">
      <c r="BR95" s="61"/>
      <c r="BS95" s="63"/>
      <c r="BT95" s="63"/>
      <c r="BU95" s="63"/>
      <c r="BV95" s="63"/>
      <c r="BW95" s="63"/>
      <c r="BX95" s="63"/>
      <c r="BY95" s="63"/>
      <c r="BZ95" s="63"/>
      <c r="CA95" s="63"/>
      <c r="CB95" s="63"/>
      <c r="CC95" s="63"/>
      <c r="CD95" s="63"/>
      <c r="CE95" s="63"/>
      <c r="CF95" s="63"/>
      <c r="CG95" s="63"/>
      <c r="CH95" s="63"/>
      <c r="CI95" s="63"/>
      <c r="CJ95" s="63"/>
      <c r="CK95" s="63"/>
      <c r="CL95" s="63"/>
      <c r="CM95" s="63"/>
      <c r="CN95" s="63"/>
      <c r="CO95" s="61"/>
      <c r="CP95" s="23"/>
      <c r="CQ95" s="23"/>
      <c r="CR95" s="23"/>
      <c r="CS95" s="23"/>
      <c r="CT95" s="23"/>
      <c r="CU95" s="23"/>
    </row>
    <row r="96" spans="70:99">
      <c r="BR96" s="61"/>
      <c r="BS96" s="63"/>
      <c r="BT96" s="63"/>
      <c r="BU96" s="63"/>
      <c r="BV96" s="63"/>
      <c r="BW96" s="63"/>
      <c r="BX96" s="63"/>
      <c r="BY96" s="63"/>
      <c r="BZ96" s="63"/>
      <c r="CA96" s="63"/>
      <c r="CB96" s="63"/>
      <c r="CC96" s="63"/>
      <c r="CD96" s="63"/>
      <c r="CE96" s="63"/>
      <c r="CF96" s="63"/>
      <c r="CG96" s="63"/>
      <c r="CH96" s="63"/>
      <c r="CI96" s="63"/>
      <c r="CJ96" s="63"/>
      <c r="CK96" s="63"/>
      <c r="CL96" s="63"/>
      <c r="CM96" s="63"/>
      <c r="CN96" s="63"/>
      <c r="CO96" s="61"/>
      <c r="CP96" s="23"/>
      <c r="CQ96" s="23"/>
      <c r="CR96" s="23"/>
      <c r="CS96" s="23"/>
      <c r="CT96" s="23"/>
      <c r="CU96" s="23"/>
    </row>
    <row r="97" spans="70:99">
      <c r="BR97" s="61"/>
      <c r="BS97" s="63"/>
      <c r="BT97" s="63"/>
      <c r="BU97" s="63"/>
      <c r="BV97" s="63"/>
      <c r="BW97" s="63"/>
      <c r="BX97" s="63"/>
      <c r="BY97" s="63"/>
      <c r="BZ97" s="63"/>
      <c r="CA97" s="63"/>
      <c r="CB97" s="63"/>
      <c r="CC97" s="63"/>
      <c r="CD97" s="63"/>
      <c r="CE97" s="63"/>
      <c r="CF97" s="63"/>
      <c r="CG97" s="63"/>
      <c r="CH97" s="63"/>
      <c r="CI97" s="63"/>
      <c r="CJ97" s="63"/>
      <c r="CK97" s="63"/>
      <c r="CL97" s="63"/>
      <c r="CM97" s="63"/>
      <c r="CN97" s="63"/>
      <c r="CO97" s="61"/>
      <c r="CP97" s="23"/>
      <c r="CQ97" s="23"/>
      <c r="CR97" s="23"/>
      <c r="CS97" s="23"/>
      <c r="CT97" s="23"/>
      <c r="CU97" s="23"/>
    </row>
    <row r="98" spans="70:99">
      <c r="BR98" s="61"/>
      <c r="BS98" s="63"/>
      <c r="BT98" s="63"/>
      <c r="BU98" s="63"/>
      <c r="BV98" s="63"/>
      <c r="BW98" s="63"/>
      <c r="BX98" s="63"/>
      <c r="BY98" s="63"/>
      <c r="BZ98" s="63"/>
      <c r="CA98" s="63"/>
      <c r="CB98" s="63"/>
      <c r="CC98" s="63"/>
      <c r="CD98" s="63"/>
      <c r="CE98" s="63"/>
      <c r="CF98" s="63"/>
      <c r="CG98" s="63"/>
      <c r="CH98" s="63"/>
      <c r="CI98" s="63"/>
      <c r="CJ98" s="63"/>
      <c r="CK98" s="63"/>
      <c r="CL98" s="63"/>
      <c r="CM98" s="63"/>
      <c r="CN98" s="63"/>
      <c r="CO98" s="61"/>
      <c r="CP98" s="23"/>
      <c r="CQ98" s="23"/>
      <c r="CR98" s="23"/>
      <c r="CS98" s="23"/>
      <c r="CT98" s="23"/>
      <c r="CU98" s="23"/>
    </row>
    <row r="99" spans="70:99">
      <c r="BR99" s="61"/>
      <c r="BS99" s="63"/>
      <c r="BT99" s="63"/>
      <c r="BU99" s="63"/>
      <c r="BV99" s="63"/>
      <c r="BW99" s="63"/>
      <c r="BX99" s="63"/>
      <c r="BY99" s="63"/>
      <c r="BZ99" s="63"/>
      <c r="CA99" s="63"/>
      <c r="CB99" s="63"/>
      <c r="CC99" s="63"/>
      <c r="CD99" s="63"/>
      <c r="CE99" s="63"/>
      <c r="CF99" s="63"/>
      <c r="CG99" s="63"/>
      <c r="CH99" s="63"/>
      <c r="CI99" s="63"/>
      <c r="CJ99" s="63"/>
      <c r="CK99" s="63"/>
      <c r="CL99" s="63"/>
      <c r="CM99" s="63"/>
      <c r="CN99" s="63"/>
      <c r="CO99" s="61"/>
      <c r="CP99" s="23"/>
      <c r="CQ99" s="23"/>
      <c r="CR99" s="23"/>
      <c r="CS99" s="23"/>
      <c r="CT99" s="23"/>
      <c r="CU99" s="23"/>
    </row>
    <row r="100" spans="70:99">
      <c r="BR100" s="61"/>
      <c r="BS100" s="63"/>
      <c r="BT100" s="63"/>
      <c r="BU100" s="63"/>
      <c r="BV100" s="63"/>
      <c r="BW100" s="63"/>
      <c r="BX100" s="63"/>
      <c r="BY100" s="63"/>
      <c r="BZ100" s="63"/>
      <c r="CA100" s="63"/>
      <c r="CB100" s="63"/>
      <c r="CC100" s="63"/>
      <c r="CD100" s="63"/>
      <c r="CE100" s="63"/>
      <c r="CF100" s="63"/>
      <c r="CG100" s="63"/>
      <c r="CH100" s="63"/>
      <c r="CI100" s="63"/>
      <c r="CJ100" s="63"/>
      <c r="CK100" s="63"/>
      <c r="CL100" s="63"/>
      <c r="CM100" s="63"/>
      <c r="CN100" s="63"/>
      <c r="CO100" s="61"/>
      <c r="CP100" s="23"/>
      <c r="CQ100" s="23"/>
      <c r="CR100" s="23"/>
      <c r="CS100" s="23"/>
      <c r="CT100" s="23"/>
      <c r="CU100" s="23"/>
    </row>
    <row r="101" spans="70:99">
      <c r="BR101" s="61"/>
      <c r="BS101" s="63"/>
      <c r="BT101" s="63"/>
      <c r="BU101" s="63"/>
      <c r="BV101" s="63"/>
      <c r="BW101" s="63"/>
      <c r="BX101" s="63"/>
      <c r="BY101" s="63"/>
      <c r="BZ101" s="63"/>
      <c r="CA101" s="63"/>
      <c r="CB101" s="63"/>
      <c r="CC101" s="63"/>
      <c r="CD101" s="63"/>
      <c r="CE101" s="63"/>
      <c r="CF101" s="63"/>
      <c r="CG101" s="63"/>
      <c r="CH101" s="63"/>
      <c r="CI101" s="63"/>
      <c r="CJ101" s="63"/>
      <c r="CK101" s="63"/>
      <c r="CL101" s="63"/>
      <c r="CM101" s="63"/>
      <c r="CN101" s="63"/>
      <c r="CO101" s="61"/>
      <c r="CP101" s="23"/>
      <c r="CQ101" s="23"/>
      <c r="CR101" s="23"/>
      <c r="CS101" s="23"/>
      <c r="CT101" s="23"/>
      <c r="CU101" s="23"/>
    </row>
    <row r="102" spans="70:99">
      <c r="BR102" s="61"/>
      <c r="BS102" s="63"/>
      <c r="BT102" s="63"/>
      <c r="BU102" s="63"/>
      <c r="BV102" s="63"/>
      <c r="BW102" s="63"/>
      <c r="BX102" s="63"/>
      <c r="BY102" s="63"/>
      <c r="BZ102" s="63"/>
      <c r="CA102" s="63"/>
      <c r="CB102" s="63"/>
      <c r="CC102" s="63"/>
      <c r="CD102" s="63"/>
      <c r="CE102" s="63"/>
      <c r="CF102" s="63"/>
      <c r="CG102" s="63"/>
      <c r="CH102" s="63"/>
      <c r="CI102" s="63"/>
      <c r="CJ102" s="63"/>
      <c r="CK102" s="63"/>
      <c r="CL102" s="63"/>
      <c r="CM102" s="63"/>
      <c r="CN102" s="63"/>
      <c r="CO102" s="61"/>
      <c r="CP102" s="23"/>
      <c r="CQ102" s="23"/>
      <c r="CR102" s="23"/>
      <c r="CS102" s="23"/>
      <c r="CT102" s="23"/>
      <c r="CU102" s="23"/>
    </row>
    <row r="103" spans="70:99">
      <c r="BR103" s="61"/>
      <c r="BS103" s="63"/>
      <c r="BT103" s="63"/>
      <c r="BU103" s="63"/>
      <c r="BV103" s="63"/>
      <c r="BW103" s="63"/>
      <c r="BX103" s="63"/>
      <c r="BY103" s="63"/>
      <c r="BZ103" s="63"/>
      <c r="CA103" s="63"/>
      <c r="CB103" s="63"/>
      <c r="CC103" s="63"/>
      <c r="CD103" s="63"/>
      <c r="CE103" s="63"/>
      <c r="CF103" s="63"/>
      <c r="CG103" s="63"/>
      <c r="CH103" s="63"/>
      <c r="CI103" s="63"/>
      <c r="CJ103" s="63"/>
      <c r="CK103" s="63"/>
      <c r="CL103" s="63"/>
      <c r="CM103" s="63"/>
      <c r="CN103" s="63"/>
      <c r="CO103" s="61"/>
      <c r="CP103" s="23"/>
      <c r="CQ103" s="23"/>
      <c r="CR103" s="23"/>
      <c r="CS103" s="23"/>
      <c r="CT103" s="23"/>
      <c r="CU103" s="23"/>
    </row>
    <row r="104" spans="70:99">
      <c r="BR104" s="61"/>
      <c r="BS104" s="63"/>
      <c r="BT104" s="63"/>
      <c r="BU104" s="63"/>
      <c r="BV104" s="63"/>
      <c r="BW104" s="63"/>
      <c r="BX104" s="63"/>
      <c r="BY104" s="63"/>
      <c r="BZ104" s="63"/>
      <c r="CA104" s="63"/>
      <c r="CB104" s="63"/>
      <c r="CC104" s="63"/>
      <c r="CD104" s="63"/>
      <c r="CE104" s="63"/>
      <c r="CF104" s="63"/>
      <c r="CG104" s="63"/>
      <c r="CH104" s="63"/>
      <c r="CI104" s="63"/>
      <c r="CJ104" s="63"/>
      <c r="CK104" s="63"/>
      <c r="CL104" s="63"/>
      <c r="CM104" s="63"/>
      <c r="CN104" s="63"/>
      <c r="CO104" s="61"/>
      <c r="CP104" s="23"/>
      <c r="CQ104" s="23"/>
      <c r="CR104" s="23"/>
      <c r="CS104" s="23"/>
      <c r="CT104" s="23"/>
      <c r="CU104" s="23"/>
    </row>
    <row r="105" spans="70:99">
      <c r="BR105" s="61"/>
      <c r="BS105" s="63"/>
      <c r="BT105" s="63"/>
      <c r="BU105" s="63"/>
      <c r="BV105" s="63"/>
      <c r="BW105" s="63"/>
      <c r="BX105" s="63"/>
      <c r="BY105" s="63"/>
      <c r="BZ105" s="63"/>
      <c r="CA105" s="63"/>
      <c r="CB105" s="63"/>
      <c r="CC105" s="63"/>
      <c r="CD105" s="63"/>
      <c r="CE105" s="63"/>
      <c r="CF105" s="63"/>
      <c r="CG105" s="63"/>
      <c r="CH105" s="63"/>
      <c r="CI105" s="63"/>
      <c r="CJ105" s="63"/>
      <c r="CK105" s="63"/>
      <c r="CL105" s="63"/>
      <c r="CM105" s="63"/>
      <c r="CN105" s="63"/>
      <c r="CO105" s="61"/>
      <c r="CP105" s="23"/>
      <c r="CQ105" s="23"/>
      <c r="CR105" s="23"/>
      <c r="CS105" s="23"/>
      <c r="CT105" s="23"/>
      <c r="CU105" s="23"/>
    </row>
    <row r="106" spans="70:99">
      <c r="BR106" s="61"/>
      <c r="BS106" s="63"/>
      <c r="BT106" s="63"/>
      <c r="BU106" s="63"/>
      <c r="BV106" s="63"/>
      <c r="BW106" s="63"/>
      <c r="BX106" s="63"/>
      <c r="BY106" s="63"/>
      <c r="BZ106" s="63"/>
      <c r="CA106" s="63"/>
      <c r="CB106" s="63"/>
      <c r="CC106" s="63"/>
      <c r="CD106" s="63"/>
      <c r="CE106" s="63"/>
      <c r="CF106" s="63"/>
      <c r="CG106" s="63"/>
      <c r="CH106" s="63"/>
      <c r="CI106" s="63"/>
      <c r="CJ106" s="63"/>
      <c r="CK106" s="63"/>
      <c r="CL106" s="63"/>
      <c r="CM106" s="63"/>
      <c r="CN106" s="63"/>
      <c r="CO106" s="61"/>
      <c r="CP106" s="23"/>
      <c r="CQ106" s="23"/>
      <c r="CR106" s="23"/>
      <c r="CS106" s="23"/>
      <c r="CT106" s="23"/>
      <c r="CU106" s="23"/>
    </row>
    <row r="107" spans="70:99">
      <c r="BR107" s="61"/>
      <c r="BS107" s="63"/>
      <c r="BT107" s="63"/>
      <c r="BU107" s="63"/>
      <c r="BV107" s="63"/>
      <c r="BW107" s="63"/>
      <c r="BX107" s="63"/>
      <c r="BY107" s="63"/>
      <c r="BZ107" s="63"/>
      <c r="CA107" s="63"/>
      <c r="CB107" s="63"/>
      <c r="CC107" s="63"/>
      <c r="CD107" s="63"/>
      <c r="CE107" s="63"/>
      <c r="CF107" s="63"/>
      <c r="CG107" s="63"/>
      <c r="CH107" s="63"/>
      <c r="CI107" s="63"/>
      <c r="CJ107" s="63"/>
      <c r="CK107" s="63"/>
      <c r="CL107" s="63"/>
      <c r="CM107" s="63"/>
      <c r="CN107" s="63"/>
      <c r="CO107" s="61"/>
      <c r="CP107" s="23"/>
      <c r="CQ107" s="23"/>
      <c r="CR107" s="23"/>
      <c r="CS107" s="23"/>
      <c r="CT107" s="23"/>
      <c r="CU107" s="23"/>
    </row>
    <row r="108" spans="70:99">
      <c r="BR108" s="61"/>
      <c r="BS108" s="63"/>
      <c r="BT108" s="63"/>
      <c r="BU108" s="63"/>
      <c r="BV108" s="63"/>
      <c r="BW108" s="63"/>
      <c r="BX108" s="63"/>
      <c r="BY108" s="63"/>
      <c r="BZ108" s="63"/>
      <c r="CA108" s="63"/>
      <c r="CB108" s="63"/>
      <c r="CC108" s="63"/>
      <c r="CD108" s="63"/>
      <c r="CE108" s="63"/>
      <c r="CF108" s="63"/>
      <c r="CG108" s="63"/>
      <c r="CH108" s="63"/>
      <c r="CI108" s="63"/>
      <c r="CJ108" s="63"/>
      <c r="CK108" s="63"/>
      <c r="CL108" s="63"/>
      <c r="CM108" s="63"/>
      <c r="CN108" s="63"/>
      <c r="CO108" s="61"/>
      <c r="CP108" s="23"/>
      <c r="CQ108" s="23"/>
      <c r="CR108" s="23"/>
      <c r="CS108" s="23"/>
      <c r="CT108" s="23"/>
      <c r="CU108" s="23"/>
    </row>
    <row r="109" spans="70:99">
      <c r="BR109" s="61"/>
      <c r="BS109" s="63"/>
      <c r="BT109" s="63"/>
      <c r="BU109" s="63"/>
      <c r="BV109" s="63"/>
      <c r="BW109" s="63"/>
      <c r="BX109" s="63"/>
      <c r="BY109" s="63"/>
      <c r="BZ109" s="63"/>
      <c r="CA109" s="63"/>
      <c r="CB109" s="63"/>
      <c r="CC109" s="63"/>
      <c r="CD109" s="63"/>
      <c r="CE109" s="63"/>
      <c r="CF109" s="63"/>
      <c r="CG109" s="63"/>
      <c r="CH109" s="63"/>
      <c r="CI109" s="63"/>
      <c r="CJ109" s="63"/>
      <c r="CK109" s="63"/>
      <c r="CL109" s="63"/>
      <c r="CM109" s="63"/>
      <c r="CN109" s="63"/>
      <c r="CO109" s="61"/>
      <c r="CP109" s="23"/>
      <c r="CQ109" s="23"/>
      <c r="CR109" s="23"/>
      <c r="CS109" s="23"/>
      <c r="CT109" s="23"/>
      <c r="CU109" s="23"/>
    </row>
    <row r="110" spans="70:99">
      <c r="BR110" s="61"/>
      <c r="BS110" s="63"/>
      <c r="BT110" s="63"/>
      <c r="BU110" s="63"/>
      <c r="BV110" s="63"/>
      <c r="BW110" s="63"/>
      <c r="BX110" s="63"/>
      <c r="BY110" s="63"/>
      <c r="BZ110" s="63"/>
      <c r="CA110" s="63"/>
      <c r="CB110" s="63"/>
      <c r="CC110" s="63"/>
      <c r="CD110" s="63"/>
      <c r="CE110" s="63"/>
      <c r="CF110" s="63"/>
      <c r="CG110" s="63"/>
      <c r="CH110" s="63"/>
      <c r="CI110" s="63"/>
      <c r="CJ110" s="63"/>
      <c r="CK110" s="63"/>
      <c r="CL110" s="63"/>
      <c r="CM110" s="63"/>
      <c r="CN110" s="63"/>
      <c r="CO110" s="61"/>
      <c r="CP110" s="23"/>
      <c r="CQ110" s="23"/>
      <c r="CR110" s="23"/>
      <c r="CS110" s="23"/>
      <c r="CT110" s="23"/>
      <c r="CU110" s="23"/>
    </row>
    <row r="111" spans="70:99">
      <c r="BR111" s="61"/>
      <c r="BS111" s="63"/>
      <c r="BT111" s="63"/>
      <c r="BU111" s="63"/>
      <c r="BV111" s="63"/>
      <c r="BW111" s="63"/>
      <c r="BX111" s="63"/>
      <c r="BY111" s="63"/>
      <c r="BZ111" s="63"/>
      <c r="CA111" s="63"/>
      <c r="CB111" s="63"/>
      <c r="CC111" s="63"/>
      <c r="CD111" s="63"/>
      <c r="CE111" s="63"/>
      <c r="CF111" s="63"/>
      <c r="CG111" s="63"/>
      <c r="CH111" s="63"/>
      <c r="CI111" s="63"/>
      <c r="CJ111" s="63"/>
      <c r="CK111" s="63"/>
      <c r="CL111" s="63"/>
      <c r="CM111" s="63"/>
      <c r="CN111" s="63"/>
      <c r="CO111" s="61"/>
      <c r="CP111" s="23"/>
      <c r="CQ111" s="23"/>
      <c r="CR111" s="23"/>
      <c r="CS111" s="23"/>
      <c r="CT111" s="23"/>
      <c r="CU111" s="23"/>
    </row>
    <row r="112" spans="70:99">
      <c r="BR112" s="61"/>
      <c r="BS112" s="63"/>
      <c r="BT112" s="63"/>
      <c r="BU112" s="63"/>
      <c r="BV112" s="63"/>
      <c r="BW112" s="63"/>
      <c r="BX112" s="63"/>
      <c r="BY112" s="63"/>
      <c r="BZ112" s="63"/>
      <c r="CA112" s="63"/>
      <c r="CB112" s="63"/>
      <c r="CC112" s="63"/>
      <c r="CD112" s="63"/>
      <c r="CE112" s="63"/>
      <c r="CF112" s="63"/>
      <c r="CG112" s="63"/>
      <c r="CH112" s="63"/>
      <c r="CI112" s="63"/>
      <c r="CJ112" s="63"/>
      <c r="CK112" s="63"/>
      <c r="CL112" s="63"/>
      <c r="CM112" s="63"/>
      <c r="CN112" s="63"/>
      <c r="CO112" s="61"/>
      <c r="CP112" s="23"/>
      <c r="CQ112" s="23"/>
      <c r="CR112" s="23"/>
      <c r="CS112" s="23"/>
      <c r="CT112" s="23"/>
      <c r="CU112" s="23"/>
    </row>
    <row r="113" spans="70:99">
      <c r="BR113" s="61"/>
      <c r="BS113" s="63"/>
      <c r="BT113" s="63"/>
      <c r="BU113" s="63"/>
      <c r="BV113" s="63"/>
      <c r="BW113" s="63"/>
      <c r="BX113" s="63"/>
      <c r="BY113" s="63"/>
      <c r="BZ113" s="63"/>
      <c r="CA113" s="63"/>
      <c r="CB113" s="63"/>
      <c r="CC113" s="63"/>
      <c r="CD113" s="63"/>
      <c r="CE113" s="63"/>
      <c r="CF113" s="63"/>
      <c r="CG113" s="63"/>
      <c r="CH113" s="63"/>
      <c r="CI113" s="63"/>
      <c r="CJ113" s="63"/>
      <c r="CK113" s="63"/>
      <c r="CL113" s="63"/>
      <c r="CM113" s="63"/>
      <c r="CN113" s="63"/>
      <c r="CO113" s="61"/>
      <c r="CP113" s="23"/>
      <c r="CQ113" s="23"/>
      <c r="CR113" s="23"/>
      <c r="CS113" s="23"/>
      <c r="CT113" s="23"/>
      <c r="CU113" s="23"/>
    </row>
    <row r="114" spans="70:99">
      <c r="BR114" s="61"/>
      <c r="BS114" s="63"/>
      <c r="BT114" s="63"/>
      <c r="BU114" s="63"/>
      <c r="BV114" s="63"/>
      <c r="BW114" s="63"/>
      <c r="BX114" s="63"/>
      <c r="BY114" s="63"/>
      <c r="BZ114" s="63"/>
      <c r="CA114" s="63"/>
      <c r="CB114" s="63"/>
      <c r="CC114" s="63"/>
      <c r="CD114" s="63"/>
      <c r="CE114" s="63"/>
      <c r="CF114" s="63"/>
      <c r="CG114" s="63"/>
      <c r="CH114" s="63"/>
      <c r="CI114" s="63"/>
      <c r="CJ114" s="63"/>
      <c r="CK114" s="63"/>
      <c r="CL114" s="63"/>
      <c r="CM114" s="63"/>
      <c r="CN114" s="63"/>
      <c r="CO114" s="61"/>
      <c r="CP114" s="23"/>
      <c r="CQ114" s="23"/>
      <c r="CR114" s="23"/>
      <c r="CS114" s="23"/>
      <c r="CT114" s="23"/>
      <c r="CU114" s="23"/>
    </row>
    <row r="115" spans="70:99">
      <c r="BR115" s="61"/>
      <c r="BS115" s="63"/>
      <c r="BT115" s="63"/>
      <c r="BU115" s="63"/>
      <c r="BV115" s="63"/>
      <c r="BW115" s="63"/>
      <c r="BX115" s="63"/>
      <c r="BY115" s="63"/>
      <c r="BZ115" s="63"/>
      <c r="CA115" s="63"/>
      <c r="CB115" s="63"/>
      <c r="CC115" s="63"/>
      <c r="CD115" s="63"/>
      <c r="CE115" s="63"/>
      <c r="CF115" s="63"/>
      <c r="CG115" s="63"/>
      <c r="CH115" s="63"/>
      <c r="CI115" s="63"/>
      <c r="CJ115" s="63"/>
      <c r="CK115" s="63"/>
      <c r="CL115" s="63"/>
      <c r="CM115" s="63"/>
      <c r="CN115" s="63"/>
      <c r="CO115" s="61"/>
      <c r="CP115" s="23"/>
      <c r="CQ115" s="23"/>
      <c r="CR115" s="23"/>
      <c r="CS115" s="23"/>
      <c r="CT115" s="23"/>
      <c r="CU115" s="23"/>
    </row>
    <row r="116" spans="70:99">
      <c r="BR116" s="61"/>
      <c r="BS116" s="63"/>
      <c r="BT116" s="63"/>
      <c r="BU116" s="63"/>
      <c r="BV116" s="63"/>
      <c r="BW116" s="63"/>
      <c r="BX116" s="63"/>
      <c r="BY116" s="63"/>
      <c r="BZ116" s="63"/>
      <c r="CA116" s="63"/>
      <c r="CB116" s="63"/>
      <c r="CC116" s="63"/>
      <c r="CD116" s="63"/>
      <c r="CE116" s="63"/>
      <c r="CF116" s="63"/>
      <c r="CG116" s="63"/>
      <c r="CH116" s="63"/>
      <c r="CI116" s="63"/>
      <c r="CJ116" s="63"/>
      <c r="CK116" s="63"/>
      <c r="CL116" s="63"/>
      <c r="CM116" s="63"/>
      <c r="CN116" s="63"/>
      <c r="CO116" s="61"/>
      <c r="CP116" s="23"/>
      <c r="CQ116" s="23"/>
      <c r="CR116" s="23"/>
      <c r="CS116" s="23"/>
      <c r="CT116" s="23"/>
      <c r="CU116" s="23"/>
    </row>
    <row r="117" spans="70:99">
      <c r="BR117" s="61"/>
      <c r="BS117" s="63"/>
      <c r="BT117" s="63"/>
      <c r="BU117" s="63"/>
      <c r="BV117" s="63"/>
      <c r="BW117" s="63"/>
      <c r="BX117" s="63"/>
      <c r="BY117" s="63"/>
      <c r="BZ117" s="63"/>
      <c r="CA117" s="63"/>
      <c r="CB117" s="63"/>
      <c r="CC117" s="63"/>
      <c r="CD117" s="63"/>
      <c r="CE117" s="63"/>
      <c r="CF117" s="63"/>
      <c r="CG117" s="63"/>
      <c r="CH117" s="63"/>
      <c r="CI117" s="63"/>
      <c r="CJ117" s="63"/>
      <c r="CK117" s="63"/>
      <c r="CL117" s="63"/>
      <c r="CM117" s="63"/>
      <c r="CN117" s="63"/>
      <c r="CO117" s="61"/>
      <c r="CP117" s="23"/>
      <c r="CQ117" s="23"/>
      <c r="CR117" s="23"/>
      <c r="CS117" s="23"/>
      <c r="CT117" s="23"/>
      <c r="CU117" s="23"/>
    </row>
    <row r="118" spans="70:99">
      <c r="BR118" s="61"/>
      <c r="BS118" s="63"/>
      <c r="BT118" s="63"/>
      <c r="BU118" s="63"/>
      <c r="BV118" s="63"/>
      <c r="BW118" s="63"/>
      <c r="BX118" s="63"/>
      <c r="BY118" s="63"/>
      <c r="BZ118" s="63"/>
      <c r="CA118" s="63"/>
      <c r="CB118" s="63"/>
      <c r="CC118" s="63"/>
      <c r="CD118" s="63"/>
      <c r="CE118" s="63"/>
      <c r="CF118" s="63"/>
      <c r="CG118" s="63"/>
      <c r="CH118" s="63"/>
      <c r="CI118" s="63"/>
      <c r="CJ118" s="63"/>
      <c r="CK118" s="63"/>
      <c r="CL118" s="63"/>
      <c r="CM118" s="63"/>
      <c r="CN118" s="63"/>
      <c r="CO118" s="61"/>
      <c r="CP118" s="23"/>
      <c r="CQ118" s="23"/>
      <c r="CR118" s="23"/>
      <c r="CS118" s="23"/>
      <c r="CT118" s="23"/>
      <c r="CU118" s="23"/>
    </row>
    <row r="119" spans="70:99">
      <c r="BR119" s="61"/>
      <c r="BS119" s="63"/>
      <c r="BT119" s="63"/>
      <c r="BU119" s="63"/>
      <c r="BV119" s="63"/>
      <c r="BW119" s="63"/>
      <c r="BX119" s="63"/>
      <c r="BY119" s="63"/>
      <c r="BZ119" s="63"/>
      <c r="CA119" s="63"/>
      <c r="CB119" s="63"/>
      <c r="CC119" s="63"/>
      <c r="CD119" s="63"/>
      <c r="CE119" s="63"/>
      <c r="CF119" s="63"/>
      <c r="CG119" s="63"/>
      <c r="CH119" s="63"/>
      <c r="CI119" s="63"/>
      <c r="CJ119" s="63"/>
      <c r="CK119" s="63"/>
      <c r="CL119" s="63"/>
      <c r="CM119" s="63"/>
      <c r="CN119" s="63"/>
      <c r="CO119" s="61"/>
      <c r="CP119" s="23"/>
      <c r="CQ119" s="23"/>
      <c r="CR119" s="23"/>
      <c r="CS119" s="23"/>
      <c r="CT119" s="23"/>
      <c r="CU119" s="23"/>
    </row>
    <row r="120" spans="70:99">
      <c r="BR120" s="61"/>
      <c r="BS120" s="63"/>
      <c r="BT120" s="63"/>
      <c r="BU120" s="63"/>
      <c r="BV120" s="63"/>
      <c r="BW120" s="63"/>
      <c r="BX120" s="63"/>
      <c r="BY120" s="63"/>
      <c r="BZ120" s="63"/>
      <c r="CA120" s="63"/>
      <c r="CB120" s="63"/>
      <c r="CC120" s="63"/>
      <c r="CD120" s="63"/>
      <c r="CE120" s="63"/>
      <c r="CF120" s="63"/>
      <c r="CG120" s="63"/>
      <c r="CH120" s="63"/>
      <c r="CI120" s="63"/>
      <c r="CJ120" s="63"/>
      <c r="CK120" s="63"/>
      <c r="CL120" s="63"/>
      <c r="CM120" s="63"/>
      <c r="CN120" s="63"/>
      <c r="CO120" s="61"/>
      <c r="CP120" s="23"/>
      <c r="CQ120" s="23"/>
      <c r="CR120" s="23"/>
      <c r="CS120" s="23"/>
      <c r="CT120" s="23"/>
      <c r="CU120" s="23"/>
    </row>
    <row r="121" spans="70:99">
      <c r="BR121" s="61"/>
      <c r="BS121" s="63"/>
      <c r="BT121" s="63"/>
      <c r="BU121" s="63"/>
      <c r="BV121" s="63"/>
      <c r="BW121" s="63"/>
      <c r="BX121" s="63"/>
      <c r="BY121" s="63"/>
      <c r="BZ121" s="63"/>
      <c r="CA121" s="63"/>
      <c r="CB121" s="63"/>
      <c r="CC121" s="63"/>
      <c r="CD121" s="63"/>
      <c r="CE121" s="63"/>
      <c r="CF121" s="63"/>
      <c r="CG121" s="63"/>
      <c r="CH121" s="63"/>
      <c r="CI121" s="63"/>
      <c r="CJ121" s="63"/>
      <c r="CK121" s="63"/>
      <c r="CL121" s="63"/>
      <c r="CM121" s="63"/>
      <c r="CN121" s="63"/>
      <c r="CO121" s="61"/>
      <c r="CP121" s="23"/>
      <c r="CQ121" s="23"/>
      <c r="CR121" s="23"/>
      <c r="CS121" s="23"/>
      <c r="CT121" s="23"/>
      <c r="CU121" s="23"/>
    </row>
    <row r="122" spans="70:99">
      <c r="BR122" s="61"/>
      <c r="BS122" s="63"/>
      <c r="BT122" s="63"/>
      <c r="BU122" s="63"/>
      <c r="BV122" s="63"/>
      <c r="BW122" s="63"/>
      <c r="BX122" s="63"/>
      <c r="BY122" s="63"/>
      <c r="BZ122" s="63"/>
      <c r="CA122" s="63"/>
      <c r="CB122" s="63"/>
      <c r="CC122" s="63"/>
      <c r="CD122" s="63"/>
      <c r="CE122" s="63"/>
      <c r="CF122" s="63"/>
      <c r="CG122" s="63"/>
      <c r="CH122" s="63"/>
      <c r="CI122" s="63"/>
      <c r="CJ122" s="63"/>
      <c r="CK122" s="63"/>
      <c r="CL122" s="63"/>
      <c r="CM122" s="63"/>
      <c r="CN122" s="63"/>
      <c r="CO122" s="61"/>
      <c r="CP122" s="23"/>
      <c r="CQ122" s="23"/>
      <c r="CR122" s="23"/>
      <c r="CS122" s="23"/>
      <c r="CT122" s="23"/>
      <c r="CU122" s="23"/>
    </row>
    <row r="123" spans="70:99">
      <c r="BR123" s="61"/>
      <c r="BS123" s="63"/>
      <c r="BT123" s="63"/>
      <c r="BU123" s="63"/>
      <c r="BV123" s="63"/>
      <c r="BW123" s="63"/>
      <c r="BX123" s="63"/>
      <c r="BY123" s="63"/>
      <c r="BZ123" s="63"/>
      <c r="CA123" s="63"/>
      <c r="CB123" s="63"/>
      <c r="CC123" s="63"/>
      <c r="CD123" s="63"/>
      <c r="CE123" s="63"/>
      <c r="CF123" s="63"/>
      <c r="CG123" s="63"/>
      <c r="CH123" s="63"/>
      <c r="CI123" s="63"/>
      <c r="CJ123" s="63"/>
      <c r="CK123" s="63"/>
      <c r="CL123" s="63"/>
      <c r="CM123" s="63"/>
      <c r="CN123" s="63"/>
      <c r="CO123" s="61"/>
      <c r="CP123" s="23"/>
      <c r="CQ123" s="23"/>
      <c r="CR123" s="23"/>
      <c r="CS123" s="23"/>
      <c r="CT123" s="23"/>
      <c r="CU123" s="23"/>
    </row>
    <row r="124" spans="70:99">
      <c r="BR124" s="61"/>
      <c r="BS124" s="63"/>
      <c r="BT124" s="63"/>
      <c r="BU124" s="63"/>
      <c r="BV124" s="63"/>
      <c r="BW124" s="63"/>
      <c r="BX124" s="63"/>
      <c r="BY124" s="63"/>
      <c r="BZ124" s="63"/>
      <c r="CA124" s="63"/>
      <c r="CB124" s="63"/>
      <c r="CC124" s="63"/>
      <c r="CD124" s="63"/>
      <c r="CE124" s="63"/>
      <c r="CF124" s="63"/>
      <c r="CG124" s="63"/>
      <c r="CH124" s="63"/>
      <c r="CI124" s="63"/>
      <c r="CJ124" s="63"/>
      <c r="CK124" s="63"/>
      <c r="CL124" s="63"/>
      <c r="CM124" s="63"/>
      <c r="CN124" s="63"/>
      <c r="CO124" s="61"/>
      <c r="CP124" s="23"/>
      <c r="CQ124" s="23"/>
      <c r="CR124" s="23"/>
      <c r="CS124" s="23"/>
      <c r="CT124" s="23"/>
      <c r="CU124" s="23"/>
    </row>
    <row r="125" spans="70:99">
      <c r="BR125" s="61"/>
      <c r="BS125" s="63"/>
      <c r="BT125" s="63"/>
      <c r="BU125" s="63"/>
      <c r="BV125" s="63"/>
      <c r="BW125" s="63"/>
      <c r="BX125" s="63"/>
      <c r="BY125" s="63"/>
      <c r="BZ125" s="63"/>
      <c r="CA125" s="63"/>
      <c r="CB125" s="63"/>
      <c r="CC125" s="63"/>
      <c r="CD125" s="63"/>
      <c r="CE125" s="63"/>
      <c r="CF125" s="63"/>
      <c r="CG125" s="63"/>
      <c r="CH125" s="63"/>
      <c r="CI125" s="63"/>
      <c r="CJ125" s="63"/>
      <c r="CK125" s="63"/>
      <c r="CL125" s="63"/>
      <c r="CM125" s="63"/>
      <c r="CN125" s="63"/>
      <c r="CO125" s="61"/>
      <c r="CP125" s="23"/>
      <c r="CQ125" s="23"/>
      <c r="CR125" s="23"/>
      <c r="CS125" s="23"/>
      <c r="CT125" s="23"/>
      <c r="CU125" s="23"/>
    </row>
    <row r="126" spans="70:99">
      <c r="BR126" s="61"/>
      <c r="BS126" s="63"/>
      <c r="BT126" s="63"/>
      <c r="BU126" s="63"/>
      <c r="BV126" s="63"/>
      <c r="BW126" s="63"/>
      <c r="BX126" s="63"/>
      <c r="BY126" s="63"/>
      <c r="BZ126" s="63"/>
      <c r="CA126" s="63"/>
      <c r="CB126" s="63"/>
      <c r="CC126" s="63"/>
      <c r="CD126" s="63"/>
      <c r="CE126" s="63"/>
      <c r="CF126" s="63"/>
      <c r="CG126" s="63"/>
      <c r="CH126" s="63"/>
      <c r="CI126" s="63"/>
      <c r="CJ126" s="63"/>
      <c r="CK126" s="63"/>
      <c r="CL126" s="63"/>
      <c r="CM126" s="63"/>
      <c r="CN126" s="63"/>
      <c r="CO126" s="61"/>
      <c r="CP126" s="23"/>
      <c r="CQ126" s="23"/>
      <c r="CR126" s="23"/>
      <c r="CS126" s="23"/>
      <c r="CT126" s="23"/>
      <c r="CU126" s="23"/>
    </row>
    <row r="127" spans="70:99">
      <c r="BR127" s="61"/>
      <c r="BS127" s="63"/>
      <c r="BT127" s="63"/>
      <c r="BU127" s="63"/>
      <c r="BV127" s="63"/>
      <c r="BW127" s="63"/>
      <c r="BX127" s="63"/>
      <c r="BY127" s="63"/>
      <c r="BZ127" s="63"/>
      <c r="CA127" s="63"/>
      <c r="CB127" s="63"/>
      <c r="CC127" s="63"/>
      <c r="CD127" s="63"/>
      <c r="CE127" s="63"/>
      <c r="CF127" s="63"/>
      <c r="CG127" s="63"/>
      <c r="CH127" s="63"/>
      <c r="CI127" s="63"/>
      <c r="CJ127" s="63"/>
      <c r="CK127" s="63"/>
      <c r="CL127" s="63"/>
      <c r="CM127" s="63"/>
      <c r="CN127" s="63"/>
      <c r="CO127" s="61"/>
      <c r="CP127" s="23"/>
      <c r="CQ127" s="23"/>
      <c r="CR127" s="23"/>
      <c r="CS127" s="23"/>
      <c r="CT127" s="23"/>
      <c r="CU127" s="23"/>
    </row>
    <row r="128" spans="70:99">
      <c r="BR128" s="61"/>
      <c r="BS128" s="63"/>
      <c r="BT128" s="63"/>
      <c r="BU128" s="63"/>
      <c r="BV128" s="63"/>
      <c r="BW128" s="63"/>
      <c r="BX128" s="63"/>
      <c r="BY128" s="63"/>
      <c r="BZ128" s="63"/>
      <c r="CA128" s="63"/>
      <c r="CB128" s="63"/>
      <c r="CC128" s="63"/>
      <c r="CD128" s="63"/>
      <c r="CE128" s="63"/>
      <c r="CF128" s="63"/>
      <c r="CG128" s="63"/>
      <c r="CH128" s="63"/>
      <c r="CI128" s="63"/>
      <c r="CJ128" s="63"/>
      <c r="CK128" s="63"/>
      <c r="CL128" s="63"/>
      <c r="CM128" s="63"/>
      <c r="CN128" s="63"/>
      <c r="CO128" s="61"/>
      <c r="CP128" s="23"/>
      <c r="CQ128" s="23"/>
      <c r="CR128" s="23"/>
      <c r="CS128" s="23"/>
      <c r="CT128" s="23"/>
      <c r="CU128" s="23"/>
    </row>
    <row r="129" spans="70:99">
      <c r="BR129" s="61"/>
      <c r="BS129" s="63"/>
      <c r="BT129" s="63"/>
      <c r="BU129" s="63"/>
      <c r="BV129" s="63"/>
      <c r="BW129" s="63"/>
      <c r="BX129" s="63"/>
      <c r="BY129" s="63"/>
      <c r="BZ129" s="63"/>
      <c r="CA129" s="63"/>
      <c r="CB129" s="63"/>
      <c r="CC129" s="63"/>
      <c r="CD129" s="63"/>
      <c r="CE129" s="63"/>
      <c r="CF129" s="63"/>
      <c r="CG129" s="63"/>
      <c r="CH129" s="63"/>
      <c r="CI129" s="63"/>
      <c r="CJ129" s="63"/>
      <c r="CK129" s="63"/>
      <c r="CL129" s="63"/>
      <c r="CM129" s="63"/>
      <c r="CN129" s="63"/>
      <c r="CO129" s="61"/>
      <c r="CP129" s="23"/>
      <c r="CQ129" s="23"/>
      <c r="CR129" s="23"/>
      <c r="CS129" s="23"/>
      <c r="CT129" s="23"/>
      <c r="CU129" s="23"/>
    </row>
    <row r="130" spans="70:99">
      <c r="BR130" s="61"/>
      <c r="BS130" s="63"/>
      <c r="BT130" s="63"/>
      <c r="BU130" s="63"/>
      <c r="BV130" s="63"/>
      <c r="BW130" s="63"/>
      <c r="BX130" s="63"/>
      <c r="BY130" s="63"/>
      <c r="BZ130" s="63"/>
      <c r="CA130" s="63"/>
      <c r="CB130" s="63"/>
      <c r="CC130" s="63"/>
      <c r="CD130" s="63"/>
      <c r="CE130" s="63"/>
      <c r="CF130" s="63"/>
      <c r="CG130" s="63"/>
      <c r="CH130" s="63"/>
      <c r="CI130" s="63"/>
      <c r="CJ130" s="63"/>
      <c r="CK130" s="63"/>
      <c r="CL130" s="63"/>
      <c r="CM130" s="63"/>
      <c r="CN130" s="63"/>
      <c r="CO130" s="61"/>
      <c r="CP130" s="23"/>
      <c r="CQ130" s="23"/>
      <c r="CR130" s="23"/>
      <c r="CS130" s="23"/>
      <c r="CT130" s="23"/>
      <c r="CU130" s="23"/>
    </row>
    <row r="131" spans="70:99">
      <c r="BR131" s="61"/>
      <c r="BS131" s="63"/>
      <c r="BT131" s="63"/>
      <c r="BU131" s="63"/>
      <c r="BV131" s="63"/>
      <c r="BW131" s="63"/>
      <c r="BX131" s="63"/>
      <c r="BY131" s="63"/>
      <c r="BZ131" s="63"/>
      <c r="CA131" s="63"/>
      <c r="CB131" s="63"/>
      <c r="CC131" s="63"/>
      <c r="CD131" s="63"/>
      <c r="CE131" s="63"/>
      <c r="CF131" s="63"/>
      <c r="CG131" s="63"/>
      <c r="CH131" s="63"/>
      <c r="CI131" s="63"/>
      <c r="CJ131" s="63"/>
      <c r="CK131" s="63"/>
      <c r="CL131" s="63"/>
      <c r="CM131" s="63"/>
      <c r="CN131" s="63"/>
      <c r="CO131" s="61"/>
      <c r="CP131" s="23"/>
      <c r="CQ131" s="23"/>
      <c r="CR131" s="23"/>
      <c r="CS131" s="23"/>
      <c r="CT131" s="23"/>
      <c r="CU131" s="23"/>
    </row>
    <row r="132" spans="70:99">
      <c r="BR132" s="61"/>
      <c r="BS132" s="63"/>
      <c r="BT132" s="63"/>
      <c r="BU132" s="63"/>
      <c r="BV132" s="63"/>
      <c r="BW132" s="63"/>
      <c r="BX132" s="63"/>
      <c r="BY132" s="63"/>
      <c r="BZ132" s="63"/>
      <c r="CA132" s="63"/>
      <c r="CB132" s="63"/>
      <c r="CC132" s="63"/>
      <c r="CD132" s="63"/>
      <c r="CE132" s="63"/>
      <c r="CF132" s="63"/>
      <c r="CG132" s="63"/>
      <c r="CH132" s="63"/>
      <c r="CI132" s="63"/>
      <c r="CJ132" s="63"/>
      <c r="CK132" s="63"/>
      <c r="CL132" s="63"/>
      <c r="CM132" s="63"/>
      <c r="CN132" s="63"/>
      <c r="CO132" s="61"/>
      <c r="CP132" s="23"/>
      <c r="CQ132" s="23"/>
      <c r="CR132" s="23"/>
      <c r="CS132" s="23"/>
      <c r="CT132" s="23"/>
      <c r="CU132" s="23"/>
    </row>
    <row r="133" spans="70:99">
      <c r="BR133" s="61"/>
      <c r="BS133" s="63"/>
      <c r="BT133" s="63"/>
      <c r="BU133" s="63"/>
      <c r="BV133" s="63"/>
      <c r="BW133" s="63"/>
      <c r="BX133" s="63"/>
      <c r="BY133" s="63"/>
      <c r="BZ133" s="63"/>
      <c r="CA133" s="63"/>
      <c r="CB133" s="63"/>
      <c r="CC133" s="63"/>
      <c r="CD133" s="63"/>
      <c r="CE133" s="63"/>
      <c r="CF133" s="63"/>
      <c r="CG133" s="63"/>
      <c r="CH133" s="63"/>
      <c r="CI133" s="63"/>
      <c r="CJ133" s="63"/>
      <c r="CK133" s="63"/>
      <c r="CL133" s="63"/>
      <c r="CM133" s="63"/>
      <c r="CN133" s="63"/>
      <c r="CO133" s="61"/>
      <c r="CP133" s="23"/>
      <c r="CQ133" s="23"/>
      <c r="CR133" s="23"/>
      <c r="CS133" s="23"/>
      <c r="CT133" s="23"/>
      <c r="CU133" s="23"/>
    </row>
    <row r="134" spans="70:99">
      <c r="BR134" s="61"/>
      <c r="BS134" s="63"/>
      <c r="BT134" s="63"/>
      <c r="BU134" s="63"/>
      <c r="BV134" s="63"/>
      <c r="BW134" s="63"/>
      <c r="BX134" s="63"/>
      <c r="BY134" s="63"/>
      <c r="BZ134" s="63"/>
      <c r="CA134" s="63"/>
      <c r="CB134" s="63"/>
      <c r="CC134" s="63"/>
      <c r="CD134" s="63"/>
      <c r="CE134" s="63"/>
      <c r="CF134" s="63"/>
      <c r="CG134" s="63"/>
      <c r="CH134" s="63"/>
      <c r="CI134" s="63"/>
      <c r="CJ134" s="63"/>
      <c r="CK134" s="63"/>
      <c r="CL134" s="63"/>
      <c r="CM134" s="63"/>
      <c r="CN134" s="63"/>
      <c r="CO134" s="61"/>
      <c r="CP134" s="23"/>
      <c r="CQ134" s="23"/>
      <c r="CR134" s="23"/>
      <c r="CS134" s="23"/>
      <c r="CT134" s="23"/>
      <c r="CU134" s="23"/>
    </row>
    <row r="135" spans="70:99">
      <c r="BR135" s="61"/>
      <c r="BS135" s="63"/>
      <c r="BT135" s="63"/>
      <c r="BU135" s="63"/>
      <c r="BV135" s="63"/>
      <c r="BW135" s="63"/>
      <c r="BX135" s="63"/>
      <c r="BY135" s="63"/>
      <c r="BZ135" s="63"/>
      <c r="CA135" s="63"/>
      <c r="CB135" s="63"/>
      <c r="CC135" s="63"/>
      <c r="CD135" s="63"/>
      <c r="CE135" s="63"/>
      <c r="CF135" s="63"/>
      <c r="CG135" s="63"/>
      <c r="CH135" s="63"/>
      <c r="CI135" s="63"/>
      <c r="CJ135" s="63"/>
      <c r="CK135" s="63"/>
      <c r="CL135" s="63"/>
      <c r="CM135" s="63"/>
      <c r="CN135" s="63"/>
      <c r="CO135" s="61"/>
      <c r="CP135" s="23"/>
      <c r="CQ135" s="23"/>
      <c r="CR135" s="23"/>
      <c r="CS135" s="23"/>
      <c r="CT135" s="23"/>
      <c r="CU135" s="23"/>
    </row>
    <row r="136" spans="70:99">
      <c r="BR136" s="61"/>
      <c r="BS136" s="63"/>
      <c r="BT136" s="63"/>
      <c r="BU136" s="63"/>
      <c r="BV136" s="63"/>
      <c r="BW136" s="63"/>
      <c r="BX136" s="63"/>
      <c r="BY136" s="63"/>
      <c r="BZ136" s="63"/>
      <c r="CA136" s="63"/>
      <c r="CB136" s="63"/>
      <c r="CC136" s="63"/>
      <c r="CD136" s="63"/>
      <c r="CE136" s="63"/>
      <c r="CF136" s="63"/>
      <c r="CG136" s="63"/>
      <c r="CH136" s="63"/>
      <c r="CI136" s="63"/>
      <c r="CJ136" s="63"/>
      <c r="CK136" s="63"/>
      <c r="CL136" s="63"/>
      <c r="CM136" s="63"/>
      <c r="CN136" s="63"/>
      <c r="CO136" s="61"/>
      <c r="CP136" s="23"/>
      <c r="CQ136" s="23"/>
      <c r="CR136" s="23"/>
      <c r="CS136" s="23"/>
      <c r="CT136" s="23"/>
      <c r="CU136" s="23"/>
    </row>
    <row r="137" spans="70:99">
      <c r="BR137" s="61"/>
      <c r="BS137" s="63"/>
      <c r="BT137" s="63"/>
      <c r="BU137" s="63"/>
      <c r="BV137" s="63"/>
      <c r="BW137" s="63"/>
      <c r="BX137" s="63"/>
      <c r="BY137" s="63"/>
      <c r="BZ137" s="63"/>
      <c r="CA137" s="63"/>
      <c r="CB137" s="63"/>
      <c r="CC137" s="63"/>
      <c r="CD137" s="63"/>
      <c r="CE137" s="63"/>
      <c r="CF137" s="63"/>
      <c r="CG137" s="63"/>
      <c r="CH137" s="63"/>
      <c r="CI137" s="63"/>
      <c r="CJ137" s="63"/>
      <c r="CK137" s="63"/>
      <c r="CL137" s="63"/>
      <c r="CM137" s="63"/>
      <c r="CN137" s="63"/>
      <c r="CO137" s="61"/>
      <c r="CP137" s="23"/>
      <c r="CQ137" s="23"/>
      <c r="CR137" s="23"/>
      <c r="CS137" s="23"/>
      <c r="CT137" s="23"/>
      <c r="CU137" s="23"/>
    </row>
    <row r="138" spans="70:99">
      <c r="BR138" s="61"/>
      <c r="BS138" s="63"/>
      <c r="BT138" s="63"/>
      <c r="BU138" s="63"/>
      <c r="BV138" s="63"/>
      <c r="BW138" s="63"/>
      <c r="BX138" s="63"/>
      <c r="BY138" s="63"/>
      <c r="BZ138" s="63"/>
      <c r="CA138" s="63"/>
      <c r="CB138" s="63"/>
      <c r="CC138" s="63"/>
      <c r="CD138" s="63"/>
      <c r="CE138" s="63"/>
      <c r="CF138" s="63"/>
      <c r="CG138" s="63"/>
      <c r="CH138" s="63"/>
      <c r="CI138" s="63"/>
      <c r="CJ138" s="63"/>
      <c r="CK138" s="63"/>
      <c r="CL138" s="63"/>
      <c r="CM138" s="63"/>
      <c r="CN138" s="63"/>
      <c r="CO138" s="61"/>
      <c r="CP138" s="23"/>
      <c r="CQ138" s="23"/>
      <c r="CR138" s="23"/>
      <c r="CS138" s="23"/>
      <c r="CT138" s="23"/>
      <c r="CU138" s="23"/>
    </row>
    <row r="139" spans="70:99">
      <c r="BR139" s="61"/>
      <c r="BS139" s="63"/>
      <c r="BT139" s="63"/>
      <c r="BU139" s="63"/>
      <c r="BV139" s="63"/>
      <c r="BW139" s="63"/>
      <c r="BX139" s="63"/>
      <c r="BY139" s="63"/>
      <c r="BZ139" s="63"/>
      <c r="CA139" s="63"/>
      <c r="CB139" s="63"/>
      <c r="CC139" s="63"/>
      <c r="CD139" s="63"/>
      <c r="CE139" s="63"/>
      <c r="CF139" s="63"/>
      <c r="CG139" s="63"/>
      <c r="CH139" s="63"/>
      <c r="CI139" s="63"/>
      <c r="CJ139" s="63"/>
      <c r="CK139" s="63"/>
      <c r="CL139" s="63"/>
      <c r="CM139" s="63"/>
      <c r="CN139" s="63"/>
      <c r="CO139" s="61"/>
      <c r="CP139" s="23"/>
      <c r="CQ139" s="23"/>
      <c r="CR139" s="23"/>
      <c r="CS139" s="23"/>
      <c r="CT139" s="23"/>
      <c r="CU139" s="23"/>
    </row>
    <row r="140" spans="70:99">
      <c r="BR140" s="61"/>
      <c r="BS140" s="63"/>
      <c r="BT140" s="63"/>
      <c r="BU140" s="63"/>
      <c r="BV140" s="63"/>
      <c r="BW140" s="63"/>
      <c r="BX140" s="63"/>
      <c r="BY140" s="63"/>
      <c r="BZ140" s="63"/>
      <c r="CA140" s="63"/>
      <c r="CB140" s="63"/>
      <c r="CC140" s="63"/>
      <c r="CD140" s="63"/>
      <c r="CE140" s="63"/>
      <c r="CF140" s="63"/>
      <c r="CG140" s="63"/>
      <c r="CH140" s="63"/>
      <c r="CI140" s="63"/>
      <c r="CJ140" s="63"/>
      <c r="CK140" s="63"/>
      <c r="CL140" s="63"/>
      <c r="CM140" s="63"/>
      <c r="CN140" s="63"/>
      <c r="CO140" s="61"/>
      <c r="CP140" s="23"/>
      <c r="CQ140" s="23"/>
      <c r="CR140" s="23"/>
      <c r="CS140" s="23"/>
      <c r="CT140" s="23"/>
      <c r="CU140" s="23"/>
    </row>
    <row r="141" spans="70:99">
      <c r="BR141" s="61"/>
      <c r="BS141" s="63"/>
      <c r="BT141" s="63"/>
      <c r="BU141" s="63"/>
      <c r="BV141" s="63"/>
      <c r="BW141" s="63"/>
      <c r="BX141" s="63"/>
      <c r="BY141" s="63"/>
      <c r="BZ141" s="63"/>
      <c r="CA141" s="63"/>
      <c r="CB141" s="63"/>
      <c r="CC141" s="63"/>
      <c r="CD141" s="63"/>
      <c r="CE141" s="63"/>
      <c r="CF141" s="63"/>
      <c r="CG141" s="63"/>
      <c r="CH141" s="63"/>
      <c r="CI141" s="63"/>
      <c r="CJ141" s="63"/>
      <c r="CK141" s="63"/>
      <c r="CL141" s="63"/>
      <c r="CM141" s="63"/>
      <c r="CN141" s="63"/>
      <c r="CO141" s="61"/>
      <c r="CP141" s="23"/>
      <c r="CQ141" s="23"/>
      <c r="CR141" s="23"/>
      <c r="CS141" s="23"/>
      <c r="CT141" s="23"/>
      <c r="CU141" s="23"/>
    </row>
    <row r="142" spans="70:99">
      <c r="BR142" s="61"/>
      <c r="BS142" s="63"/>
      <c r="BT142" s="63"/>
      <c r="BU142" s="63"/>
      <c r="BV142" s="63"/>
      <c r="BW142" s="63"/>
      <c r="BX142" s="63"/>
      <c r="BY142" s="63"/>
      <c r="BZ142" s="63"/>
      <c r="CA142" s="63"/>
      <c r="CB142" s="63"/>
      <c r="CC142" s="63"/>
      <c r="CD142" s="63"/>
      <c r="CE142" s="63"/>
      <c r="CF142" s="63"/>
      <c r="CG142" s="63"/>
      <c r="CH142" s="63"/>
      <c r="CI142" s="63"/>
      <c r="CJ142" s="63"/>
      <c r="CK142" s="63"/>
      <c r="CL142" s="63"/>
      <c r="CM142" s="63"/>
      <c r="CN142" s="63"/>
      <c r="CO142" s="61"/>
      <c r="CP142" s="23"/>
      <c r="CQ142" s="23"/>
      <c r="CR142" s="23"/>
      <c r="CS142" s="23"/>
      <c r="CT142" s="23"/>
      <c r="CU142" s="23"/>
    </row>
    <row r="143" spans="70:99">
      <c r="BR143" s="61"/>
      <c r="BS143" s="63"/>
      <c r="BT143" s="63"/>
      <c r="BU143" s="63"/>
      <c r="BV143" s="63"/>
      <c r="BW143" s="63"/>
      <c r="BX143" s="63"/>
      <c r="BY143" s="63"/>
      <c r="BZ143" s="63"/>
      <c r="CA143" s="63"/>
      <c r="CB143" s="63"/>
      <c r="CC143" s="63"/>
      <c r="CD143" s="63"/>
      <c r="CE143" s="63"/>
      <c r="CF143" s="63"/>
      <c r="CG143" s="63"/>
      <c r="CH143" s="63"/>
      <c r="CI143" s="63"/>
      <c r="CJ143" s="63"/>
      <c r="CK143" s="63"/>
      <c r="CL143" s="63"/>
      <c r="CM143" s="63"/>
      <c r="CN143" s="63"/>
      <c r="CO143" s="61"/>
      <c r="CP143" s="23"/>
      <c r="CQ143" s="23"/>
      <c r="CR143" s="23"/>
      <c r="CS143" s="23"/>
      <c r="CT143" s="23"/>
      <c r="CU143" s="23"/>
    </row>
    <row r="144" spans="70:99">
      <c r="BR144" s="61"/>
      <c r="BS144" s="63"/>
      <c r="BT144" s="63"/>
      <c r="BU144" s="63"/>
      <c r="BV144" s="63"/>
      <c r="BW144" s="63"/>
      <c r="BX144" s="63"/>
      <c r="BY144" s="63"/>
      <c r="BZ144" s="63"/>
      <c r="CA144" s="63"/>
      <c r="CB144" s="63"/>
      <c r="CC144" s="63"/>
      <c r="CD144" s="63"/>
      <c r="CE144" s="63"/>
      <c r="CF144" s="63"/>
      <c r="CG144" s="63"/>
      <c r="CH144" s="63"/>
      <c r="CI144" s="63"/>
      <c r="CJ144" s="63"/>
      <c r="CK144" s="63"/>
      <c r="CL144" s="63"/>
      <c r="CM144" s="63"/>
      <c r="CN144" s="63"/>
      <c r="CO144" s="61"/>
      <c r="CP144" s="23"/>
      <c r="CQ144" s="23"/>
      <c r="CR144" s="23"/>
      <c r="CS144" s="23"/>
      <c r="CT144" s="23"/>
      <c r="CU144" s="23"/>
    </row>
    <row r="145" spans="70:99">
      <c r="BR145" s="61"/>
      <c r="BS145" s="63"/>
      <c r="BT145" s="63"/>
      <c r="BU145" s="63"/>
      <c r="BV145" s="63"/>
      <c r="BW145" s="63"/>
      <c r="BX145" s="63"/>
      <c r="BY145" s="63"/>
      <c r="BZ145" s="63"/>
      <c r="CA145" s="63"/>
      <c r="CB145" s="63"/>
      <c r="CC145" s="63"/>
      <c r="CD145" s="63"/>
      <c r="CE145" s="63"/>
      <c r="CF145" s="63"/>
      <c r="CG145" s="63"/>
      <c r="CH145" s="63"/>
      <c r="CI145" s="63"/>
      <c r="CJ145" s="63"/>
      <c r="CK145" s="63"/>
      <c r="CL145" s="63"/>
      <c r="CM145" s="63"/>
      <c r="CN145" s="63"/>
      <c r="CO145" s="61"/>
      <c r="CP145" s="23"/>
      <c r="CQ145" s="23"/>
      <c r="CR145" s="23"/>
      <c r="CS145" s="23"/>
      <c r="CT145" s="23"/>
      <c r="CU145" s="23"/>
    </row>
    <row r="146" spans="70:99">
      <c r="BR146" s="61"/>
      <c r="BS146" s="63"/>
      <c r="BT146" s="63"/>
      <c r="BU146" s="63"/>
      <c r="BV146" s="63"/>
      <c r="BW146" s="63"/>
      <c r="BX146" s="63"/>
      <c r="BY146" s="63"/>
      <c r="BZ146" s="63"/>
      <c r="CA146" s="63"/>
      <c r="CB146" s="63"/>
      <c r="CC146" s="63"/>
      <c r="CD146" s="63"/>
      <c r="CE146" s="63"/>
      <c r="CF146" s="63"/>
      <c r="CG146" s="63"/>
      <c r="CH146" s="63"/>
      <c r="CI146" s="63"/>
      <c r="CJ146" s="63"/>
      <c r="CK146" s="63"/>
      <c r="CL146" s="63"/>
      <c r="CM146" s="63"/>
      <c r="CN146" s="63"/>
      <c r="CO146" s="61"/>
      <c r="CP146" s="23"/>
      <c r="CQ146" s="23"/>
      <c r="CR146" s="23"/>
      <c r="CS146" s="23"/>
      <c r="CT146" s="23"/>
      <c r="CU146" s="23"/>
    </row>
    <row r="147" spans="70:99">
      <c r="BR147" s="61"/>
      <c r="BS147" s="63"/>
      <c r="BT147" s="63"/>
      <c r="BU147" s="63"/>
      <c r="BV147" s="63"/>
      <c r="BW147" s="63"/>
      <c r="BX147" s="63"/>
      <c r="BY147" s="63"/>
      <c r="BZ147" s="63"/>
      <c r="CA147" s="63"/>
      <c r="CB147" s="63"/>
      <c r="CC147" s="63"/>
      <c r="CD147" s="63"/>
      <c r="CE147" s="63"/>
      <c r="CF147" s="63"/>
      <c r="CG147" s="63"/>
      <c r="CH147" s="63"/>
      <c r="CI147" s="63"/>
      <c r="CJ147" s="63"/>
      <c r="CK147" s="63"/>
      <c r="CL147" s="63"/>
      <c r="CM147" s="63"/>
      <c r="CN147" s="63"/>
      <c r="CO147" s="61"/>
      <c r="CP147" s="23"/>
      <c r="CQ147" s="23"/>
      <c r="CR147" s="23"/>
      <c r="CS147" s="23"/>
      <c r="CT147" s="23"/>
      <c r="CU147" s="23"/>
    </row>
    <row r="148" spans="70:99">
      <c r="BR148" s="61"/>
      <c r="BS148" s="63"/>
      <c r="BT148" s="63"/>
      <c r="BU148" s="63"/>
      <c r="BV148" s="63"/>
      <c r="BW148" s="63"/>
      <c r="BX148" s="63"/>
      <c r="BY148" s="63"/>
      <c r="BZ148" s="63"/>
      <c r="CA148" s="63"/>
      <c r="CB148" s="63"/>
      <c r="CC148" s="63"/>
      <c r="CD148" s="63"/>
      <c r="CE148" s="63"/>
      <c r="CF148" s="63"/>
      <c r="CG148" s="63"/>
      <c r="CH148" s="63"/>
      <c r="CI148" s="63"/>
      <c r="CJ148" s="63"/>
      <c r="CK148" s="63"/>
      <c r="CL148" s="63"/>
      <c r="CM148" s="63"/>
      <c r="CN148" s="63"/>
      <c r="CO148" s="61"/>
      <c r="CP148" s="23"/>
      <c r="CQ148" s="23"/>
      <c r="CR148" s="23"/>
      <c r="CS148" s="23"/>
      <c r="CT148" s="23"/>
      <c r="CU148" s="23"/>
    </row>
    <row r="149" spans="70:99">
      <c r="BR149" s="61"/>
      <c r="BS149" s="63"/>
      <c r="BT149" s="63"/>
      <c r="BU149" s="63"/>
      <c r="BV149" s="63"/>
      <c r="BW149" s="63"/>
      <c r="BX149" s="63"/>
      <c r="BY149" s="63"/>
      <c r="BZ149" s="63"/>
      <c r="CA149" s="63"/>
      <c r="CB149" s="63"/>
      <c r="CC149" s="63"/>
      <c r="CD149" s="63"/>
      <c r="CE149" s="63"/>
      <c r="CF149" s="63"/>
      <c r="CG149" s="63"/>
      <c r="CH149" s="63"/>
      <c r="CI149" s="63"/>
      <c r="CJ149" s="63"/>
      <c r="CK149" s="63"/>
      <c r="CL149" s="63"/>
      <c r="CM149" s="63"/>
      <c r="CN149" s="63"/>
      <c r="CO149" s="61"/>
      <c r="CP149" s="23"/>
      <c r="CQ149" s="23"/>
      <c r="CR149" s="23"/>
      <c r="CS149" s="23"/>
      <c r="CT149" s="23"/>
      <c r="CU149" s="23"/>
    </row>
    <row r="150" spans="70:99">
      <c r="BR150" s="61"/>
      <c r="BS150" s="63"/>
      <c r="BT150" s="63"/>
      <c r="BU150" s="63"/>
      <c r="BV150" s="63"/>
      <c r="BW150" s="63"/>
      <c r="BX150" s="63"/>
      <c r="BY150" s="63"/>
      <c r="BZ150" s="63"/>
      <c r="CA150" s="63"/>
      <c r="CB150" s="63"/>
      <c r="CC150" s="63"/>
      <c r="CD150" s="63"/>
      <c r="CE150" s="63"/>
      <c r="CF150" s="63"/>
      <c r="CG150" s="63"/>
      <c r="CH150" s="63"/>
      <c r="CI150" s="63"/>
      <c r="CJ150" s="63"/>
      <c r="CK150" s="63"/>
      <c r="CL150" s="63"/>
      <c r="CM150" s="63"/>
      <c r="CN150" s="63"/>
      <c r="CO150" s="61"/>
      <c r="CP150" s="23"/>
      <c r="CQ150" s="23"/>
      <c r="CR150" s="23"/>
      <c r="CS150" s="23"/>
      <c r="CT150" s="23"/>
      <c r="CU150" s="23"/>
    </row>
    <row r="151" spans="70:99">
      <c r="CP151" s="23"/>
      <c r="CQ151" s="23"/>
      <c r="CR151" s="23"/>
      <c r="CS151" s="23"/>
      <c r="CT151" s="23"/>
      <c r="CU151" s="23"/>
    </row>
  </sheetData>
  <hyperlinks>
    <hyperlink ref="A1" location="'Table of contents'!A1" display="Table of contents" xr:uid="{6F9E2F2B-2F25-4939-BA05-CCAE132AFA7E}"/>
  </hyperlinks>
  <pageMargins left="0.7" right="0.7" top="0.75" bottom="0.75" header="0.3" footer="0.3"/>
  <pageSetup orientation="portrait" horizontalDpi="4294967294"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0A13B-38AF-41E5-A26A-8AB3F32EB6C9}">
  <dimension ref="A1:DK150"/>
  <sheetViews>
    <sheetView zoomScale="70" zoomScaleNormal="70" workbookViewId="0">
      <pane xSplit="1" ySplit="5" topLeftCell="B63" activePane="bottomRight" state="frozen"/>
      <selection pane="topRight" activeCell="B1" sqref="B1"/>
      <selection pane="bottomLeft" activeCell="A6" sqref="A6"/>
      <selection pane="bottomRight" activeCell="DF81" sqref="DF81"/>
    </sheetView>
  </sheetViews>
  <sheetFormatPr defaultColWidth="9.42578125" defaultRowHeight="15"/>
  <cols>
    <col min="1" max="1" width="22.42578125" style="2" customWidth="1"/>
    <col min="3" max="3" width="12.42578125" customWidth="1"/>
    <col min="24" max="24" width="9.42578125" style="3"/>
    <col min="25" max="41" width="9.42578125" bestFit="1" customWidth="1"/>
    <col min="42" max="42" width="9.5703125" bestFit="1" customWidth="1"/>
    <col min="43" max="46" width="9.42578125" bestFit="1" customWidth="1"/>
    <col min="47" max="47" width="9.42578125" style="3"/>
    <col min="70" max="70" width="10.5703125" style="3" customWidth="1"/>
    <col min="80" max="80" width="9.42578125" customWidth="1"/>
    <col min="93" max="93" width="10.42578125" style="40" customWidth="1"/>
    <col min="94" max="113" width="9.42578125" style="26"/>
    <col min="114" max="114" width="11.5703125" style="26" bestFit="1" customWidth="1"/>
    <col min="115" max="115" width="10.42578125" style="26" customWidth="1"/>
    <col min="116" max="16384" width="9.42578125" style="26"/>
  </cols>
  <sheetData>
    <row r="1" spans="1:115">
      <c r="A1" s="31" t="s">
        <v>224</v>
      </c>
      <c r="CW1" s="23"/>
    </row>
    <row r="2" spans="1:115">
      <c r="A2" s="4" t="s">
        <v>225</v>
      </c>
      <c r="CW2" s="23"/>
    </row>
    <row r="3" spans="1:115">
      <c r="B3" s="1" t="s">
        <v>212</v>
      </c>
      <c r="Y3" s="1" t="s">
        <v>213</v>
      </c>
      <c r="AV3" s="1" t="s">
        <v>214</v>
      </c>
      <c r="BS3" s="1" t="s">
        <v>215</v>
      </c>
      <c r="CP3" s="1" t="s">
        <v>216</v>
      </c>
      <c r="CW3" s="23"/>
    </row>
    <row r="5" spans="1:115">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194</v>
      </c>
      <c r="Q5" s="1" t="s">
        <v>195</v>
      </c>
      <c r="R5" s="1" t="s">
        <v>196</v>
      </c>
      <c r="S5" s="1" t="s">
        <v>197</v>
      </c>
      <c r="T5" s="1" t="s">
        <v>198</v>
      </c>
      <c r="U5" s="1" t="s">
        <v>199</v>
      </c>
      <c r="V5" s="1" t="s">
        <v>287</v>
      </c>
      <c r="W5" s="1" t="s">
        <v>217</v>
      </c>
      <c r="Y5" s="1" t="s">
        <v>173</v>
      </c>
      <c r="Z5" s="1" t="s">
        <v>174</v>
      </c>
      <c r="AA5" s="1" t="s">
        <v>175</v>
      </c>
      <c r="AB5" s="1" t="s">
        <v>176</v>
      </c>
      <c r="AC5" s="1" t="s">
        <v>177</v>
      </c>
      <c r="AD5" s="1" t="s">
        <v>209</v>
      </c>
      <c r="AE5" s="1" t="s">
        <v>181</v>
      </c>
      <c r="AF5" s="1" t="s">
        <v>182</v>
      </c>
      <c r="AG5" s="1" t="s">
        <v>183</v>
      </c>
      <c r="AH5" s="1" t="s">
        <v>184</v>
      </c>
      <c r="AI5" s="1" t="s">
        <v>185</v>
      </c>
      <c r="AJ5" s="1" t="s">
        <v>187</v>
      </c>
      <c r="AK5" s="1" t="s">
        <v>189</v>
      </c>
      <c r="AL5" s="1" t="s">
        <v>190</v>
      </c>
      <c r="AM5" s="1" t="s">
        <v>194</v>
      </c>
      <c r="AN5" s="1" t="s">
        <v>195</v>
      </c>
      <c r="AO5" s="1" t="s">
        <v>196</v>
      </c>
      <c r="AP5" s="1" t="s">
        <v>197</v>
      </c>
      <c r="AQ5" s="1" t="s">
        <v>198</v>
      </c>
      <c r="AR5" s="1" t="s">
        <v>199</v>
      </c>
      <c r="AS5" s="1" t="s">
        <v>287</v>
      </c>
      <c r="AT5" s="1" t="s">
        <v>217</v>
      </c>
      <c r="AU5" s="21"/>
      <c r="AV5" s="1" t="s">
        <v>173</v>
      </c>
      <c r="AW5" s="1" t="s">
        <v>174</v>
      </c>
      <c r="AX5" s="1" t="s">
        <v>175</v>
      </c>
      <c r="AY5" s="1" t="s">
        <v>176</v>
      </c>
      <c r="AZ5" s="1" t="s">
        <v>177</v>
      </c>
      <c r="BA5" s="1" t="s">
        <v>209</v>
      </c>
      <c r="BB5" s="1" t="s">
        <v>181</v>
      </c>
      <c r="BC5" s="1" t="s">
        <v>182</v>
      </c>
      <c r="BD5" s="1" t="s">
        <v>183</v>
      </c>
      <c r="BE5" s="1" t="s">
        <v>184</v>
      </c>
      <c r="BF5" s="1" t="s">
        <v>185</v>
      </c>
      <c r="BG5" s="1" t="s">
        <v>187</v>
      </c>
      <c r="BH5" s="1" t="s">
        <v>189</v>
      </c>
      <c r="BI5" s="1" t="s">
        <v>190</v>
      </c>
      <c r="BJ5" s="1" t="s">
        <v>194</v>
      </c>
      <c r="BK5" s="1" t="s">
        <v>195</v>
      </c>
      <c r="BL5" s="1" t="s">
        <v>196</v>
      </c>
      <c r="BM5" s="1" t="s">
        <v>197</v>
      </c>
      <c r="BN5" s="1" t="s">
        <v>198</v>
      </c>
      <c r="BO5" s="1" t="s">
        <v>199</v>
      </c>
      <c r="BP5" s="1" t="s">
        <v>287</v>
      </c>
      <c r="BQ5" s="1" t="s">
        <v>217</v>
      </c>
      <c r="BS5" s="1" t="s">
        <v>173</v>
      </c>
      <c r="BT5" s="1" t="s">
        <v>174</v>
      </c>
      <c r="BU5" s="1" t="s">
        <v>175</v>
      </c>
      <c r="BV5" s="1" t="s">
        <v>176</v>
      </c>
      <c r="BW5" s="1" t="s">
        <v>177</v>
      </c>
      <c r="BX5" s="1" t="s">
        <v>209</v>
      </c>
      <c r="BY5" s="1" t="s">
        <v>181</v>
      </c>
      <c r="BZ5" s="1" t="s">
        <v>182</v>
      </c>
      <c r="CA5" s="1" t="s">
        <v>183</v>
      </c>
      <c r="CB5" s="1" t="s">
        <v>184</v>
      </c>
      <c r="CC5" s="1" t="s">
        <v>185</v>
      </c>
      <c r="CD5" s="1" t="s">
        <v>187</v>
      </c>
      <c r="CE5" s="1" t="s">
        <v>189</v>
      </c>
      <c r="CF5" s="1" t="s">
        <v>190</v>
      </c>
      <c r="CG5" s="1" t="s">
        <v>194</v>
      </c>
      <c r="CH5" s="1" t="s">
        <v>195</v>
      </c>
      <c r="CI5" s="1" t="s">
        <v>196</v>
      </c>
      <c r="CJ5" s="1" t="s">
        <v>197</v>
      </c>
      <c r="CK5" s="1" t="s">
        <v>198</v>
      </c>
      <c r="CL5" s="1" t="s">
        <v>199</v>
      </c>
      <c r="CM5" s="1" t="s">
        <v>287</v>
      </c>
      <c r="CN5" s="1" t="s">
        <v>217</v>
      </c>
      <c r="CP5" s="1" t="s">
        <v>173</v>
      </c>
      <c r="CQ5" s="1" t="s">
        <v>174</v>
      </c>
      <c r="CR5" s="1" t="s">
        <v>175</v>
      </c>
      <c r="CS5" s="1" t="s">
        <v>176</v>
      </c>
      <c r="CT5" s="1" t="s">
        <v>177</v>
      </c>
      <c r="CU5" s="1" t="s">
        <v>209</v>
      </c>
      <c r="CV5" s="1" t="s">
        <v>181</v>
      </c>
      <c r="CW5" s="1" t="s">
        <v>182</v>
      </c>
      <c r="CX5" s="1" t="s">
        <v>183</v>
      </c>
      <c r="CY5" s="1" t="s">
        <v>184</v>
      </c>
      <c r="CZ5" s="1" t="s">
        <v>185</v>
      </c>
      <c r="DA5" s="1" t="s">
        <v>187</v>
      </c>
      <c r="DB5" s="1" t="s">
        <v>189</v>
      </c>
      <c r="DC5" s="1" t="s">
        <v>190</v>
      </c>
      <c r="DD5" s="1" t="s">
        <v>194</v>
      </c>
      <c r="DE5" s="1" t="s">
        <v>195</v>
      </c>
      <c r="DF5" s="1" t="s">
        <v>196</v>
      </c>
      <c r="DG5" s="1" t="s">
        <v>197</v>
      </c>
      <c r="DH5" s="1" t="s">
        <v>198</v>
      </c>
      <c r="DI5" s="1" t="s">
        <v>199</v>
      </c>
      <c r="DJ5" s="1" t="s">
        <v>287</v>
      </c>
      <c r="DK5" s="1" t="s">
        <v>217</v>
      </c>
    </row>
    <row r="6" spans="1:115">
      <c r="A6" s="2">
        <v>38412</v>
      </c>
      <c r="B6" s="10">
        <v>3.3522169735243406</v>
      </c>
      <c r="C6" s="10">
        <v>11.643852630104087</v>
      </c>
      <c r="D6" s="10">
        <v>34.256888272175651</v>
      </c>
      <c r="E6" s="10">
        <v>18.870987788891611</v>
      </c>
      <c r="F6" s="10">
        <v>6.0107747173534093E-3</v>
      </c>
      <c r="G6" s="10">
        <v>19.273370485604644</v>
      </c>
      <c r="H6" s="10">
        <v>25.064930675825238</v>
      </c>
      <c r="I6" s="10">
        <v>1.2157854452776751</v>
      </c>
      <c r="J6" s="10">
        <v>0.28812218133789225</v>
      </c>
      <c r="K6" s="10">
        <v>5.2259583660179061</v>
      </c>
      <c r="L6" s="10">
        <v>3.7317755706772355</v>
      </c>
      <c r="M6" s="10">
        <v>42.301532172257403</v>
      </c>
      <c r="N6" s="10">
        <v>16.531615637089374</v>
      </c>
      <c r="O6" s="10">
        <v>0.15518210199295512</v>
      </c>
      <c r="P6" s="10">
        <v>6.738657035028262</v>
      </c>
      <c r="Q6" s="10">
        <v>0.61290794361293699</v>
      </c>
      <c r="R6" s="10">
        <v>0.3784187292297011</v>
      </c>
      <c r="S6" s="10">
        <v>35.877660405978226</v>
      </c>
      <c r="T6" s="10">
        <v>6.9303378791865349</v>
      </c>
      <c r="U6" s="10">
        <v>11.609694661190417</v>
      </c>
      <c r="V6" s="10">
        <v>0.5599188497243216</v>
      </c>
      <c r="W6" s="10">
        <v>2.7854434944743329</v>
      </c>
      <c r="Y6" s="10">
        <v>1.9582028866875179</v>
      </c>
      <c r="Z6" s="10">
        <v>5.3337801346167319</v>
      </c>
      <c r="AA6" s="10">
        <v>5.7141797669272574</v>
      </c>
      <c r="AB6" s="10">
        <v>2.9899206492561206</v>
      </c>
      <c r="AC6" s="10">
        <v>2.1811598755596022</v>
      </c>
      <c r="AD6" s="10">
        <v>2.1908718476105595</v>
      </c>
      <c r="AE6" s="10">
        <v>35.629071748060177</v>
      </c>
      <c r="AF6" s="10">
        <v>0.81170515151191713</v>
      </c>
      <c r="AG6" s="10">
        <v>2.7077917467378518</v>
      </c>
      <c r="AH6" s="10">
        <v>2.2698422974795678</v>
      </c>
      <c r="AI6" s="10">
        <v>4.6652376695450277</v>
      </c>
      <c r="AJ6" s="10">
        <v>12.586954658271225</v>
      </c>
      <c r="AK6" s="10">
        <v>8.8362229599992439</v>
      </c>
      <c r="AL6" s="10">
        <v>0.95446341045064553</v>
      </c>
      <c r="AM6" s="10">
        <v>0.90410095948290126</v>
      </c>
      <c r="AN6" s="10">
        <v>4.0628400242458147</v>
      </c>
      <c r="AO6" s="10">
        <v>1.6963221070383412</v>
      </c>
      <c r="AP6" s="10">
        <v>116.27523365381414</v>
      </c>
      <c r="AQ6" s="10">
        <v>2.6970770745320864</v>
      </c>
      <c r="AR6" s="10">
        <v>4.37147039473638</v>
      </c>
      <c r="AS6" s="10">
        <v>4.1568716780295567</v>
      </c>
      <c r="AT6" s="10">
        <v>2.8403792463283217</v>
      </c>
      <c r="AV6" s="10">
        <v>0.39787726007894414</v>
      </c>
      <c r="AW6" s="10">
        <v>1.1494051156742986</v>
      </c>
      <c r="AX6" s="10">
        <v>0.27344619506262652</v>
      </c>
      <c r="AY6" s="10">
        <v>0.30165635065267193</v>
      </c>
      <c r="AZ6" s="10">
        <v>4.4329463540481069E-2</v>
      </c>
      <c r="BA6" s="10">
        <v>2.7117737526269017</v>
      </c>
      <c r="BB6" s="10">
        <v>8.7997396539689436</v>
      </c>
      <c r="BC6" s="10">
        <v>8.2278191395067157</v>
      </c>
      <c r="BD6" s="10">
        <v>0.32946145083419842</v>
      </c>
      <c r="BE6" s="10">
        <v>0.33530104587045639</v>
      </c>
      <c r="BF6" s="10">
        <v>0.16582598351463368</v>
      </c>
      <c r="BG6" s="10">
        <v>2.3391551203172209</v>
      </c>
      <c r="BH6" s="10">
        <v>1.0491756760591358</v>
      </c>
      <c r="BI6" s="10">
        <v>0.14178284419035056</v>
      </c>
      <c r="BJ6" s="10">
        <v>3.1769834065182043</v>
      </c>
      <c r="BK6" s="10">
        <v>1.0359312102702785</v>
      </c>
      <c r="BL6" s="10">
        <v>2.6791900203362928</v>
      </c>
      <c r="BM6" s="10">
        <v>19.534086175823042</v>
      </c>
      <c r="BN6" s="10">
        <v>1.521437546007917</v>
      </c>
      <c r="BO6" s="10">
        <v>0.36657572479084882</v>
      </c>
      <c r="BP6" s="10">
        <v>1.1890274538783767</v>
      </c>
      <c r="BQ6" s="10">
        <v>0.64554073780189125</v>
      </c>
      <c r="BS6" s="10">
        <v>0.81885334512618657</v>
      </c>
      <c r="BT6" s="10">
        <v>0.40675537108040483</v>
      </c>
      <c r="BU6" s="10">
        <v>6.9536145823477835E-2</v>
      </c>
      <c r="BV6" s="10">
        <v>0.43413055763703912</v>
      </c>
      <c r="BW6" s="10">
        <v>3.1556567266105666E-2</v>
      </c>
      <c r="BX6" s="10">
        <v>7.0392149326531595E-2</v>
      </c>
      <c r="BY6" s="10">
        <v>16.734565162019386</v>
      </c>
      <c r="BZ6" s="10">
        <v>3.7749606391274746</v>
      </c>
      <c r="CA6" s="10">
        <v>0.40740754820097114</v>
      </c>
      <c r="CB6" s="10">
        <v>0.74422253876899247</v>
      </c>
      <c r="CC6" s="10">
        <v>0.13957020279148263</v>
      </c>
      <c r="CD6" s="10">
        <v>1.1015921138806366</v>
      </c>
      <c r="CE6" s="10">
        <v>2.4142901733775979</v>
      </c>
      <c r="CF6" s="10">
        <v>5.2101300106871778E-2</v>
      </c>
      <c r="CG6" s="10">
        <v>0.93567608030302685</v>
      </c>
      <c r="CH6" s="10">
        <v>3.4458950487765483E-2</v>
      </c>
      <c r="CI6" s="10">
        <v>0.37367938098308606</v>
      </c>
      <c r="CJ6" s="10">
        <v>44.445869670237222</v>
      </c>
      <c r="CK6" s="10">
        <v>2.2664884983902782</v>
      </c>
      <c r="CL6" s="10">
        <v>1.6100796055933388</v>
      </c>
      <c r="CM6" s="10">
        <v>0.11247145103335598</v>
      </c>
      <c r="CN6" s="10">
        <v>0.15932106264748602</v>
      </c>
      <c r="CP6" s="23">
        <v>6.5271504654169892</v>
      </c>
      <c r="CQ6" s="23">
        <v>18.533793251475522</v>
      </c>
      <c r="CR6" s="23">
        <v>40.314050379989013</v>
      </c>
      <c r="CS6" s="23">
        <v>22.596695346437443</v>
      </c>
      <c r="CT6" s="23">
        <v>2.2630566810835422</v>
      </c>
      <c r="CU6" s="23">
        <v>24.246408235168637</v>
      </c>
      <c r="CV6" s="23">
        <v>86.228307239873743</v>
      </c>
      <c r="CW6" s="23">
        <v>14.030270375423783</v>
      </c>
      <c r="CX6" s="23">
        <v>3.7327829271109136</v>
      </c>
      <c r="CY6" s="23">
        <v>8.5753242481369227</v>
      </c>
      <c r="CZ6" s="23">
        <v>8.70240942652838</v>
      </c>
      <c r="DA6" s="23">
        <v>58.329234064726485</v>
      </c>
      <c r="DB6" s="23">
        <v>28.831304446525351</v>
      </c>
      <c r="DC6" s="23">
        <v>1.303529656740823</v>
      </c>
      <c r="DD6" s="23">
        <v>11.755417481332394</v>
      </c>
      <c r="DE6" s="23">
        <v>5.7461381286167956</v>
      </c>
      <c r="DF6" s="23">
        <v>5.1276102375874215</v>
      </c>
      <c r="DG6" s="23">
        <v>216.13284990585262</v>
      </c>
      <c r="DH6" s="23">
        <v>13.415340998116816</v>
      </c>
      <c r="DI6" s="23">
        <v>17.957820386310985</v>
      </c>
      <c r="DJ6" s="23">
        <v>6.0182894326656111</v>
      </c>
      <c r="DK6" s="23">
        <v>6.4306845412520319</v>
      </c>
    </row>
    <row r="7" spans="1:115">
      <c r="A7" s="2">
        <v>38504</v>
      </c>
      <c r="B7" s="10">
        <v>4.4413623842604224</v>
      </c>
      <c r="C7" s="10">
        <v>12.428131195743015</v>
      </c>
      <c r="D7" s="10">
        <v>32.419709951292042</v>
      </c>
      <c r="E7" s="10">
        <v>20.713055170465921</v>
      </c>
      <c r="F7" s="10">
        <v>9.3418995962896087E-3</v>
      </c>
      <c r="G7" s="10">
        <v>19.911458230095217</v>
      </c>
      <c r="H7" s="10">
        <v>25.876327358059527</v>
      </c>
      <c r="I7" s="10">
        <v>0.83234806267790584</v>
      </c>
      <c r="J7" s="10">
        <v>0.31885429950958144</v>
      </c>
      <c r="K7" s="10">
        <v>3.8966815159499326</v>
      </c>
      <c r="L7" s="10">
        <v>4.5451133677435678</v>
      </c>
      <c r="M7" s="10">
        <v>43.143618520667175</v>
      </c>
      <c r="N7" s="10">
        <v>20.643703117734347</v>
      </c>
      <c r="O7" s="10">
        <v>0.10377776232019095</v>
      </c>
      <c r="P7" s="10">
        <v>6.8727315750384337</v>
      </c>
      <c r="Q7" s="10">
        <v>0.80186900334787647</v>
      </c>
      <c r="R7" s="10">
        <v>0.3578933142677781</v>
      </c>
      <c r="S7" s="10">
        <v>32.299187007687088</v>
      </c>
      <c r="T7" s="10">
        <v>7.3763893472767732</v>
      </c>
      <c r="U7" s="10">
        <v>13.375683576965605</v>
      </c>
      <c r="V7" s="10">
        <v>0.66281829739335163</v>
      </c>
      <c r="W7" s="10">
        <v>1.9984003789091613</v>
      </c>
      <c r="Y7" s="10">
        <v>1.6708346318953642</v>
      </c>
      <c r="Z7" s="10">
        <v>4.4505185006670906</v>
      </c>
      <c r="AA7" s="10">
        <v>5.8306693984971778</v>
      </c>
      <c r="AB7" s="10">
        <v>2.6587072914821115</v>
      </c>
      <c r="AC7" s="10">
        <v>1.9919804369934355</v>
      </c>
      <c r="AD7" s="10">
        <v>1.5913613518886682</v>
      </c>
      <c r="AE7" s="10">
        <v>35.721662844324968</v>
      </c>
      <c r="AF7" s="10">
        <v>1.2583607235993406</v>
      </c>
      <c r="AG7" s="10">
        <v>2.4271559509155933</v>
      </c>
      <c r="AH7" s="10">
        <v>2.8189977125848111</v>
      </c>
      <c r="AI7" s="10">
        <v>3.3450031818940467</v>
      </c>
      <c r="AJ7" s="10">
        <v>12.089026643217897</v>
      </c>
      <c r="AK7" s="10">
        <v>8.7751929942217526</v>
      </c>
      <c r="AL7" s="10">
        <v>0.86681978180662211</v>
      </c>
      <c r="AM7" s="10">
        <v>0.51730828155702779</v>
      </c>
      <c r="AN7" s="10">
        <v>4.6560451621719228</v>
      </c>
      <c r="AO7" s="10">
        <v>1.9914698169881071</v>
      </c>
      <c r="AP7" s="10">
        <v>118.92195484788522</v>
      </c>
      <c r="AQ7" s="10">
        <v>2.7152987892224036</v>
      </c>
      <c r="AR7" s="10">
        <v>7.0402217096305906</v>
      </c>
      <c r="AS7" s="10">
        <v>4.8593296456822301</v>
      </c>
      <c r="AT7" s="10">
        <v>2.567952367716523</v>
      </c>
      <c r="AV7" s="10">
        <v>0.21622565824528248</v>
      </c>
      <c r="AW7" s="10">
        <v>0.92217336200100763</v>
      </c>
      <c r="AX7" s="10">
        <v>0.33392688280988775</v>
      </c>
      <c r="AY7" s="10">
        <v>0.26090029291100159</v>
      </c>
      <c r="AZ7" s="10">
        <v>5.2458359271472153E-2</v>
      </c>
      <c r="BA7" s="10">
        <v>1.2159669148149754</v>
      </c>
      <c r="BB7" s="10">
        <v>8.9156195520540837</v>
      </c>
      <c r="BC7" s="10">
        <v>8.8242668725273532</v>
      </c>
      <c r="BD7" s="10">
        <v>0.27042922499424316</v>
      </c>
      <c r="BE7" s="10">
        <v>0.30321030698527651</v>
      </c>
      <c r="BF7" s="10">
        <v>0.37119021838849903</v>
      </c>
      <c r="BG7" s="10">
        <v>2.3682742130820178</v>
      </c>
      <c r="BH7" s="10">
        <v>1.0570358829381434</v>
      </c>
      <c r="BI7" s="10">
        <v>0.13599046969260126</v>
      </c>
      <c r="BJ7" s="10">
        <v>1.7364424482837815</v>
      </c>
      <c r="BK7" s="10">
        <v>0.71218168330844389</v>
      </c>
      <c r="BL7" s="10">
        <v>1.6652362959055558</v>
      </c>
      <c r="BM7" s="10">
        <v>19.474299840471076</v>
      </c>
      <c r="BN7" s="10">
        <v>1.5508879669292583</v>
      </c>
      <c r="BO7" s="10">
        <v>0.36486358985189571</v>
      </c>
      <c r="BP7" s="10">
        <v>0.81820217160926745</v>
      </c>
      <c r="BQ7" s="10">
        <v>0.65127432276706432</v>
      </c>
      <c r="BS7" s="10">
        <v>0.80593199891423495</v>
      </c>
      <c r="BT7" s="10">
        <v>0.39381999662220768</v>
      </c>
      <c r="BU7" s="10">
        <v>0.24391963676948741</v>
      </c>
      <c r="BV7" s="10">
        <v>0.36440343831036826</v>
      </c>
      <c r="BW7" s="10">
        <v>3.5211775401399505E-2</v>
      </c>
      <c r="BX7" s="10">
        <v>4.1710493008187743E-2</v>
      </c>
      <c r="BY7" s="10">
        <v>17.206640080320938</v>
      </c>
      <c r="BZ7" s="10">
        <v>4.036789717692022</v>
      </c>
      <c r="CA7" s="10">
        <v>0.49323822435705911</v>
      </c>
      <c r="CB7" s="10">
        <v>0.7912787846207745</v>
      </c>
      <c r="CC7" s="10">
        <v>0.15591419577782845</v>
      </c>
      <c r="CD7" s="10">
        <v>1.1310779691849873</v>
      </c>
      <c r="CE7" s="10">
        <v>2.7029565584688657</v>
      </c>
      <c r="CF7" s="10">
        <v>5.1607792963128729E-2</v>
      </c>
      <c r="CG7" s="10">
        <v>1.2218799643995624</v>
      </c>
      <c r="CH7" s="10">
        <v>5.5827208573686948E-2</v>
      </c>
      <c r="CI7" s="10">
        <v>0.64592860661598062</v>
      </c>
      <c r="CJ7" s="10">
        <v>48.128095699329862</v>
      </c>
      <c r="CK7" s="10">
        <v>2.1476485133544956</v>
      </c>
      <c r="CL7" s="10">
        <v>1.4963379260333574</v>
      </c>
      <c r="CM7" s="10">
        <v>0.35319729342068051</v>
      </c>
      <c r="CN7" s="10">
        <v>0.15352884726794458</v>
      </c>
      <c r="CP7" s="23">
        <v>7.134354673315304</v>
      </c>
      <c r="CQ7" s="23">
        <v>18.194643055033321</v>
      </c>
      <c r="CR7" s="23">
        <v>38.828225869368595</v>
      </c>
      <c r="CS7" s="23">
        <v>23.997066193169402</v>
      </c>
      <c r="CT7" s="23">
        <v>2.0889924712625967</v>
      </c>
      <c r="CU7" s="23">
        <v>22.760496989807049</v>
      </c>
      <c r="CV7" s="23">
        <v>87.720249834759514</v>
      </c>
      <c r="CW7" s="23">
        <v>14.951765376496621</v>
      </c>
      <c r="CX7" s="23">
        <v>3.5096776997764771</v>
      </c>
      <c r="CY7" s="23">
        <v>7.8101683201407948</v>
      </c>
      <c r="CZ7" s="23">
        <v>8.4172209638039419</v>
      </c>
      <c r="DA7" s="23">
        <v>58.731997346152077</v>
      </c>
      <c r="DB7" s="23">
        <v>33.178888553363109</v>
      </c>
      <c r="DC7" s="23">
        <v>1.1581958067825431</v>
      </c>
      <c r="DD7" s="23">
        <v>10.348362269278805</v>
      </c>
      <c r="DE7" s="23">
        <v>6.2259230574019302</v>
      </c>
      <c r="DF7" s="23">
        <v>4.6605280337774211</v>
      </c>
      <c r="DG7" s="23">
        <v>218.82353739537325</v>
      </c>
      <c r="DH7" s="23">
        <v>13.790224616782931</v>
      </c>
      <c r="DI7" s="23">
        <v>22.277106802481448</v>
      </c>
      <c r="DJ7" s="23">
        <v>6.6935474081055295</v>
      </c>
      <c r="DK7" s="23">
        <v>5.371155916660693</v>
      </c>
    </row>
    <row r="8" spans="1:115">
      <c r="A8" s="2">
        <v>38596</v>
      </c>
      <c r="B8" s="10">
        <v>4.7965951073265556</v>
      </c>
      <c r="C8" s="10">
        <v>12.937341864841162</v>
      </c>
      <c r="D8" s="10">
        <v>29.201867516053795</v>
      </c>
      <c r="E8" s="10">
        <v>21.229144539364793</v>
      </c>
      <c r="F8" s="10">
        <v>2.7455826363281385E-3</v>
      </c>
      <c r="G8" s="10">
        <v>19.280392600668883</v>
      </c>
      <c r="H8" s="10">
        <v>27.239977302104073</v>
      </c>
      <c r="I8" s="10">
        <v>0.84585603008531118</v>
      </c>
      <c r="J8" s="10">
        <v>0.43821030640877218</v>
      </c>
      <c r="K8" s="10">
        <v>1.9819227108543926</v>
      </c>
      <c r="L8" s="10">
        <v>5.563797429188905</v>
      </c>
      <c r="M8" s="10">
        <v>42.584847679079211</v>
      </c>
      <c r="N8" s="10">
        <v>21.899504849431381</v>
      </c>
      <c r="O8" s="10">
        <v>7.1050512103850313E-2</v>
      </c>
      <c r="P8" s="10">
        <v>7.471275262658259</v>
      </c>
      <c r="Q8" s="10">
        <v>0.81344660972314464</v>
      </c>
      <c r="R8" s="10">
        <v>0.43534678219019046</v>
      </c>
      <c r="S8" s="10">
        <v>34.60292501553652</v>
      </c>
      <c r="T8" s="10">
        <v>7.9126795664542833</v>
      </c>
      <c r="U8" s="10">
        <v>13.48194467696257</v>
      </c>
      <c r="V8" s="10">
        <v>0.83472937086189292</v>
      </c>
      <c r="W8" s="10">
        <v>1.8391631356373497</v>
      </c>
      <c r="Y8" s="10">
        <v>1.5160546026732649</v>
      </c>
      <c r="Z8" s="10">
        <v>3.8888010762301297</v>
      </c>
      <c r="AA8" s="10">
        <v>5.5280980325474616</v>
      </c>
      <c r="AB8" s="10">
        <v>3.0908072975104703</v>
      </c>
      <c r="AC8" s="10">
        <v>2.1628327217675452</v>
      </c>
      <c r="AD8" s="10">
        <v>2.6229813372773045</v>
      </c>
      <c r="AE8" s="10">
        <v>35.066512212958045</v>
      </c>
      <c r="AF8" s="10">
        <v>0.94905625268408866</v>
      </c>
      <c r="AG8" s="10">
        <v>2.8234507016716837</v>
      </c>
      <c r="AH8" s="10">
        <v>3.1599126176350754</v>
      </c>
      <c r="AI8" s="10">
        <v>4.2490279869025951</v>
      </c>
      <c r="AJ8" s="10">
        <v>12.622145124196296</v>
      </c>
      <c r="AK8" s="10">
        <v>11.742680767108268</v>
      </c>
      <c r="AL8" s="10">
        <v>0.77249017705254786</v>
      </c>
      <c r="AM8" s="10">
        <v>0.96948252545794356</v>
      </c>
      <c r="AN8" s="10">
        <v>4.8813322952208651</v>
      </c>
      <c r="AO8" s="10">
        <v>2.6943738209828769</v>
      </c>
      <c r="AP8" s="10">
        <v>118.82826030524924</v>
      </c>
      <c r="AQ8" s="10">
        <v>2.2945880677524348</v>
      </c>
      <c r="AR8" s="10">
        <v>8.3825989829657228</v>
      </c>
      <c r="AS8" s="10">
        <v>5.1700878227607738</v>
      </c>
      <c r="AT8" s="10">
        <v>2.9906743636649957</v>
      </c>
      <c r="AV8" s="10">
        <v>0.22036583871562029</v>
      </c>
      <c r="AW8" s="10">
        <v>0.85937858495037489</v>
      </c>
      <c r="AX8" s="10">
        <v>0.34258408629814396</v>
      </c>
      <c r="AY8" s="10">
        <v>0.24710455247342172</v>
      </c>
      <c r="AZ8" s="10">
        <v>3.2260595976856432E-2</v>
      </c>
      <c r="BA8" s="10">
        <v>0.99179115901773718</v>
      </c>
      <c r="BB8" s="10">
        <v>7.7227347130972923</v>
      </c>
      <c r="BC8" s="10">
        <v>9.6371647122148492</v>
      </c>
      <c r="BD8" s="10">
        <v>0.3200886353671778</v>
      </c>
      <c r="BE8" s="10">
        <v>0.37296972740840706</v>
      </c>
      <c r="BF8" s="10">
        <v>0.14348105204853295</v>
      </c>
      <c r="BG8" s="10">
        <v>2.1362321641755777</v>
      </c>
      <c r="BH8" s="10">
        <v>1.5851769348131102</v>
      </c>
      <c r="BI8" s="10">
        <v>0.14096784219647496</v>
      </c>
      <c r="BJ8" s="10">
        <v>1.7232906963647436</v>
      </c>
      <c r="BK8" s="10">
        <v>0.64571893104948574</v>
      </c>
      <c r="BL8" s="10">
        <v>0.67351277570861945</v>
      </c>
      <c r="BM8" s="10">
        <v>17.752153014471162</v>
      </c>
      <c r="BN8" s="10">
        <v>1.4689635946542352</v>
      </c>
      <c r="BO8" s="10">
        <v>0.48630613568827691</v>
      </c>
      <c r="BP8" s="10">
        <v>1.0405190870446763</v>
      </c>
      <c r="BQ8" s="10">
        <v>0.83449838050823733</v>
      </c>
      <c r="BS8" s="10">
        <v>0.72918224461796044</v>
      </c>
      <c r="BT8" s="10">
        <v>0.32779770165833699</v>
      </c>
      <c r="BU8" s="10">
        <v>0.20152005076361434</v>
      </c>
      <c r="BV8" s="10">
        <v>0.35463121965850525</v>
      </c>
      <c r="BW8" s="10">
        <v>2.4023848067871889E-2</v>
      </c>
      <c r="BX8" s="10">
        <v>5.0931676451985486E-2</v>
      </c>
      <c r="BY8" s="10">
        <v>18.441648107387532</v>
      </c>
      <c r="BZ8" s="10">
        <v>4.0768910366825626</v>
      </c>
      <c r="CA8" s="10">
        <v>0.76924101621395502</v>
      </c>
      <c r="CB8" s="10">
        <v>1.2856400613387944</v>
      </c>
      <c r="CC8" s="10">
        <v>0.20598764898056571</v>
      </c>
      <c r="CD8" s="10">
        <v>1.4172167720452311</v>
      </c>
      <c r="CE8" s="10">
        <v>4.7745638036566431</v>
      </c>
      <c r="CF8" s="10">
        <v>4.272096182320817E-2</v>
      </c>
      <c r="CG8" s="10">
        <v>1.3308685780838827</v>
      </c>
      <c r="CH8" s="10">
        <v>5.6126771851886526E-2</v>
      </c>
      <c r="CI8" s="10">
        <v>0.5883151845312955</v>
      </c>
      <c r="CJ8" s="10">
        <v>53.285798750902273</v>
      </c>
      <c r="CK8" s="10">
        <v>1.8801737138557963</v>
      </c>
      <c r="CL8" s="10">
        <v>2.1265590340267004</v>
      </c>
      <c r="CM8" s="10">
        <v>0.32920844824421169</v>
      </c>
      <c r="CN8" s="10">
        <v>0.1701597805584627</v>
      </c>
      <c r="CP8" s="23">
        <v>7.2621977933334012</v>
      </c>
      <c r="CQ8" s="23">
        <v>18.013319227680004</v>
      </c>
      <c r="CR8" s="23">
        <v>35.274069685663015</v>
      </c>
      <c r="CS8" s="23">
        <v>24.92168760900719</v>
      </c>
      <c r="CT8" s="23">
        <v>2.2218627484486015</v>
      </c>
      <c r="CU8" s="23">
        <v>22.94609677341591</v>
      </c>
      <c r="CV8" s="23">
        <v>88.470872335546943</v>
      </c>
      <c r="CW8" s="23">
        <v>15.508968031666813</v>
      </c>
      <c r="CX8" s="23">
        <v>4.3509906596615888</v>
      </c>
      <c r="CY8" s="23">
        <v>6.80044511723667</v>
      </c>
      <c r="CZ8" s="23">
        <v>10.162294117120599</v>
      </c>
      <c r="DA8" s="23">
        <v>58.760441739496315</v>
      </c>
      <c r="DB8" s="23">
        <v>40.001926355009402</v>
      </c>
      <c r="DC8" s="23">
        <v>1.0272294931760813</v>
      </c>
      <c r="DD8" s="23">
        <v>11.494917062564829</v>
      </c>
      <c r="DE8" s="23">
        <v>6.3966246078453821</v>
      </c>
      <c r="DF8" s="23">
        <v>4.3915485634129823</v>
      </c>
      <c r="DG8" s="23">
        <v>224.46913708615921</v>
      </c>
      <c r="DH8" s="23">
        <v>13.55640494271675</v>
      </c>
      <c r="DI8" s="23">
        <v>24.47740882964327</v>
      </c>
      <c r="DJ8" s="23">
        <v>7.3745447289115544</v>
      </c>
      <c r="DK8" s="23">
        <v>5.8344956603690452</v>
      </c>
    </row>
    <row r="9" spans="1:115">
      <c r="A9" s="2">
        <v>38687</v>
      </c>
      <c r="B9" s="10">
        <v>4.4648124985584561</v>
      </c>
      <c r="C9" s="10">
        <v>13.898935632069527</v>
      </c>
      <c r="D9" s="10">
        <v>27.392814125852187</v>
      </c>
      <c r="E9" s="10">
        <v>22.973966208980407</v>
      </c>
      <c r="F9" s="10">
        <v>0.27170806936977193</v>
      </c>
      <c r="G9" s="10">
        <v>18.899200763242156</v>
      </c>
      <c r="H9" s="10">
        <v>28.357250385057981</v>
      </c>
      <c r="I9" s="10">
        <v>0.96697506700656022</v>
      </c>
      <c r="J9" s="10">
        <v>0.48526296912892319</v>
      </c>
      <c r="K9" s="10">
        <v>2.8505559996842309</v>
      </c>
      <c r="L9" s="10">
        <v>6.1073939894928815</v>
      </c>
      <c r="M9" s="10">
        <v>43.497665114458414</v>
      </c>
      <c r="N9" s="10">
        <v>20.048165431678115</v>
      </c>
      <c r="O9" s="10">
        <v>8.1109291373422163</v>
      </c>
      <c r="P9" s="10">
        <v>7.8526311595007563</v>
      </c>
      <c r="Q9" s="10">
        <v>0.66284909269503201</v>
      </c>
      <c r="R9" s="10">
        <v>0.35099921025177694</v>
      </c>
      <c r="S9" s="10">
        <v>33.659049938182513</v>
      </c>
      <c r="T9" s="10">
        <v>8.6635628742514985</v>
      </c>
      <c r="U9" s="10">
        <v>14.277820175454147</v>
      </c>
      <c r="V9" s="10">
        <v>1.0861240516174926</v>
      </c>
      <c r="W9" s="10">
        <v>1.8875952495136148</v>
      </c>
      <c r="Y9" s="10">
        <v>1.5325443358896305</v>
      </c>
      <c r="Z9" s="10">
        <v>4.3085514451410312</v>
      </c>
      <c r="AA9" s="10">
        <v>5.7776201971316787</v>
      </c>
      <c r="AB9" s="10">
        <v>2.6477019197198364</v>
      </c>
      <c r="AC9" s="10">
        <v>2.024968596596608</v>
      </c>
      <c r="AD9" s="10">
        <v>3.6040621317893442</v>
      </c>
      <c r="AE9" s="10">
        <v>39.206398442064263</v>
      </c>
      <c r="AF9" s="10">
        <v>1.1710933447696179</v>
      </c>
      <c r="AG9" s="10">
        <v>2.708818640936772</v>
      </c>
      <c r="AH9" s="10">
        <v>2.4247643777885401</v>
      </c>
      <c r="AI9" s="10">
        <v>4.8734995208527598</v>
      </c>
      <c r="AJ9" s="10">
        <v>11.816379769347916</v>
      </c>
      <c r="AK9" s="10">
        <v>9.0269191792346284</v>
      </c>
      <c r="AL9" s="10">
        <v>0.7069312121583482</v>
      </c>
      <c r="AM9" s="10">
        <v>1.0563726896956775</v>
      </c>
      <c r="AN9" s="10">
        <v>5.7842448603284566</v>
      </c>
      <c r="AO9" s="10">
        <v>2.8439467261198663</v>
      </c>
      <c r="AP9" s="10">
        <v>111.41736972494746</v>
      </c>
      <c r="AQ9" s="10">
        <v>2.7097305389221562</v>
      </c>
      <c r="AR9" s="10">
        <v>7.7319108464200328</v>
      </c>
      <c r="AS9" s="10">
        <v>5.3867283970742648</v>
      </c>
      <c r="AT9" s="10">
        <v>4.8650181474602805</v>
      </c>
      <c r="AV9" s="10">
        <v>0.21251281457669541</v>
      </c>
      <c r="AW9" s="10">
        <v>0.82945087128625306</v>
      </c>
      <c r="AX9" s="10">
        <v>0.34321752633422298</v>
      </c>
      <c r="AY9" s="10">
        <v>0.23977577554866297</v>
      </c>
      <c r="AZ9" s="10">
        <v>3.9877552469692885E-2</v>
      </c>
      <c r="BA9" s="10">
        <v>1.8993829519630283</v>
      </c>
      <c r="BB9" s="10">
        <v>8.4654983092856515</v>
      </c>
      <c r="BC9" s="10">
        <v>9.868225124480368</v>
      </c>
      <c r="BD9" s="10">
        <v>0.38992253668304311</v>
      </c>
      <c r="BE9" s="10">
        <v>0.52417652611336296</v>
      </c>
      <c r="BF9" s="10">
        <v>0.12206417863879104</v>
      </c>
      <c r="BG9" s="10">
        <v>2.1123571814931466</v>
      </c>
      <c r="BH9" s="10">
        <v>1.6547470805502913</v>
      </c>
      <c r="BI9" s="10">
        <v>0.14261841364466638</v>
      </c>
      <c r="BJ9" s="10">
        <v>1.5978615054507948</v>
      </c>
      <c r="BK9" s="10">
        <v>0.6712803942856157</v>
      </c>
      <c r="BL9" s="10">
        <v>1.0950444111500752</v>
      </c>
      <c r="BM9" s="10">
        <v>20.835064567536183</v>
      </c>
      <c r="BN9" s="10">
        <v>1.5858982035928144</v>
      </c>
      <c r="BO9" s="10">
        <v>0.45047581487261462</v>
      </c>
      <c r="BP9" s="10">
        <v>1.5920775040241717</v>
      </c>
      <c r="BQ9" s="10">
        <v>1.0527794647057862</v>
      </c>
      <c r="BS9" s="10">
        <v>0.63702759561812328</v>
      </c>
      <c r="BT9" s="10">
        <v>0.35688059066131428</v>
      </c>
      <c r="BU9" s="10">
        <v>0.33345422689801874</v>
      </c>
      <c r="BV9" s="10">
        <v>0.33771114622649095</v>
      </c>
      <c r="BW9" s="10">
        <v>2.7035628793011961E-2</v>
      </c>
      <c r="BX9" s="10">
        <v>4.1527727623565935E-2</v>
      </c>
      <c r="BY9" s="10">
        <v>19.576567796760195</v>
      </c>
      <c r="BZ9" s="10">
        <v>4.350447164304807</v>
      </c>
      <c r="CA9" s="10">
        <v>0.77461998074721816</v>
      </c>
      <c r="CB9" s="10">
        <v>1.3581677671638346</v>
      </c>
      <c r="CC9" s="10">
        <v>0.15763716784209669</v>
      </c>
      <c r="CD9" s="10">
        <v>1.3180927817971129</v>
      </c>
      <c r="CE9" s="10">
        <v>3.7592799773785464</v>
      </c>
      <c r="CF9" s="10">
        <v>1.2645967712334116E-2</v>
      </c>
      <c r="CG9" s="10">
        <v>1.6328130956777629</v>
      </c>
      <c r="CH9" s="10">
        <v>8.5180944010753712E-2</v>
      </c>
      <c r="CI9" s="10">
        <v>0.34338203989041038</v>
      </c>
      <c r="CJ9" s="10">
        <v>58.519212402984166</v>
      </c>
      <c r="CK9" s="10">
        <v>1.9098952095808372</v>
      </c>
      <c r="CL9" s="10">
        <v>1.418244431512826</v>
      </c>
      <c r="CM9" s="10">
        <v>5.4266300889043384E-2</v>
      </c>
      <c r="CN9" s="10">
        <v>0.21142467701158618</v>
      </c>
      <c r="CP9" s="23">
        <v>6.8468972446429053</v>
      </c>
      <c r="CQ9" s="23">
        <v>19.393818539158126</v>
      </c>
      <c r="CR9" s="23">
        <v>33.847106076216107</v>
      </c>
      <c r="CS9" s="23">
        <v>26.199155050475397</v>
      </c>
      <c r="CT9" s="23">
        <v>2.3635898472290848</v>
      </c>
      <c r="CU9" s="23">
        <v>24.444173574618095</v>
      </c>
      <c r="CV9" s="23">
        <v>95.605714933168088</v>
      </c>
      <c r="CW9" s="23">
        <v>16.356740700561353</v>
      </c>
      <c r="CX9" s="23">
        <v>4.3586241274959567</v>
      </c>
      <c r="CY9" s="23">
        <v>7.1576646707499689</v>
      </c>
      <c r="CZ9" s="23">
        <v>11.260594856826529</v>
      </c>
      <c r="DA9" s="23">
        <v>58.74449484709659</v>
      </c>
      <c r="DB9" s="23">
        <v>34.489111668841581</v>
      </c>
      <c r="DC9" s="23">
        <v>8.973124730857565</v>
      </c>
      <c r="DD9" s="23">
        <v>12.139678450324991</v>
      </c>
      <c r="DE9" s="23">
        <v>7.2035552913198577</v>
      </c>
      <c r="DF9" s="23">
        <v>4.6333723874121286</v>
      </c>
      <c r="DG9" s="23">
        <v>224.43069663365031</v>
      </c>
      <c r="DH9" s="23">
        <v>14.869086826347306</v>
      </c>
      <c r="DI9" s="23">
        <v>23.878451268259621</v>
      </c>
      <c r="DJ9" s="23">
        <v>8.1191962536049722</v>
      </c>
      <c r="DK9" s="23">
        <v>8.0168175386912672</v>
      </c>
    </row>
    <row r="10" spans="1:115">
      <c r="A10" s="2">
        <v>38777</v>
      </c>
      <c r="B10" s="10">
        <v>4.6042019926394033</v>
      </c>
      <c r="C10" s="10">
        <v>14.148224474460982</v>
      </c>
      <c r="D10" s="10">
        <v>26.939382640088709</v>
      </c>
      <c r="E10" s="10">
        <v>26.308681788510746</v>
      </c>
      <c r="F10" s="10">
        <v>0.19971005720655308</v>
      </c>
      <c r="G10" s="10">
        <v>18.029755233376331</v>
      </c>
      <c r="H10" s="10">
        <v>27.792191230189289</v>
      </c>
      <c r="I10" s="10">
        <v>1.046706427281854</v>
      </c>
      <c r="J10" s="10">
        <v>0.48204129278455987</v>
      </c>
      <c r="K10" s="10">
        <v>4.5215270189749894</v>
      </c>
      <c r="L10" s="10">
        <v>6.2191079445195836</v>
      </c>
      <c r="M10" s="10">
        <v>44.294229025924388</v>
      </c>
      <c r="N10" s="10">
        <v>22.775011968430697</v>
      </c>
      <c r="O10" s="10">
        <v>8.5655946908000296</v>
      </c>
      <c r="P10" s="10">
        <v>7.7770498810354409</v>
      </c>
      <c r="Q10" s="10">
        <v>1.1050022722846202</v>
      </c>
      <c r="R10" s="10">
        <v>0.35403997024912887</v>
      </c>
      <c r="S10" s="10">
        <v>34.666781002723241</v>
      </c>
      <c r="T10" s="10">
        <v>9.0308186833379018</v>
      </c>
      <c r="U10" s="10">
        <v>15.806293113973506</v>
      </c>
      <c r="V10" s="10">
        <v>1.4101720713862065</v>
      </c>
      <c r="W10" s="10">
        <v>2.4762139471524809</v>
      </c>
      <c r="Y10" s="10">
        <v>1.5199199628211157</v>
      </c>
      <c r="Z10" s="10">
        <v>4.2927655917999026</v>
      </c>
      <c r="AA10" s="10">
        <v>5.8645162702439713</v>
      </c>
      <c r="AB10" s="10">
        <v>2.9247734095200384</v>
      </c>
      <c r="AC10" s="10">
        <v>2.3773432306541649</v>
      </c>
      <c r="AD10" s="10">
        <v>3.2762633576387863</v>
      </c>
      <c r="AE10" s="10">
        <v>35.099486069560854</v>
      </c>
      <c r="AF10" s="10">
        <v>1.1777856852103381</v>
      </c>
      <c r="AG10" s="10">
        <v>2.4546342914191164</v>
      </c>
      <c r="AH10" s="10">
        <v>2.2252451730711664</v>
      </c>
      <c r="AI10" s="10">
        <v>3.8060112326393991</v>
      </c>
      <c r="AJ10" s="10">
        <v>11.134919761035363</v>
      </c>
      <c r="AK10" s="10">
        <v>10.153528635325337</v>
      </c>
      <c r="AL10" s="10">
        <v>0.45509770153833562</v>
      </c>
      <c r="AM10" s="10">
        <v>0.64825817417638065</v>
      </c>
      <c r="AN10" s="10">
        <v>6.1799026163734343</v>
      </c>
      <c r="AO10" s="10">
        <v>2.6239255030821633</v>
      </c>
      <c r="AP10" s="10">
        <v>96.394762130393573</v>
      </c>
      <c r="AQ10" s="10">
        <v>2.7752204326934549</v>
      </c>
      <c r="AR10" s="10">
        <v>6.642244978939015</v>
      </c>
      <c r="AS10" s="10">
        <v>5.7215574424418358</v>
      </c>
      <c r="AT10" s="10">
        <v>4.7305501961601273</v>
      </c>
      <c r="AV10" s="10">
        <v>0.21282829888755711</v>
      </c>
      <c r="AW10" s="10">
        <v>0.77855060166892587</v>
      </c>
      <c r="AX10" s="10">
        <v>0.44855864113383198</v>
      </c>
      <c r="AY10" s="10">
        <v>0.23864382921720945</v>
      </c>
      <c r="AZ10" s="10">
        <v>3.2403287427553294E-2</v>
      </c>
      <c r="BA10" s="10">
        <v>0.83935728568685397</v>
      </c>
      <c r="BB10" s="10">
        <v>8.2117457311961122</v>
      </c>
      <c r="BC10" s="10">
        <v>10.846808593581951</v>
      </c>
      <c r="BD10" s="10">
        <v>0.42999074261538567</v>
      </c>
      <c r="BE10" s="10">
        <v>0.57428442735798191</v>
      </c>
      <c r="BF10" s="10">
        <v>0.29887610876548049</v>
      </c>
      <c r="BG10" s="10">
        <v>2.3628584313465328</v>
      </c>
      <c r="BH10" s="10">
        <v>1.9956022856283089</v>
      </c>
      <c r="BI10" s="10">
        <v>0.15704800969107305</v>
      </c>
      <c r="BJ10" s="10">
        <v>1.4337463567882034</v>
      </c>
      <c r="BK10" s="10">
        <v>0.66029799389729282</v>
      </c>
      <c r="BL10" s="10">
        <v>0.87444994277793031</v>
      </c>
      <c r="BM10" s="10">
        <v>21.262371526744136</v>
      </c>
      <c r="BN10" s="10">
        <v>1.6238692003014228</v>
      </c>
      <c r="BO10" s="10">
        <v>0.47465753006531963</v>
      </c>
      <c r="BP10" s="10">
        <v>1.5825034696299956</v>
      </c>
      <c r="BQ10" s="10">
        <v>1.121935798735322</v>
      </c>
      <c r="BS10" s="10">
        <v>0.55157589294060605</v>
      </c>
      <c r="BT10" s="10">
        <v>0.38302815458235484</v>
      </c>
      <c r="BU10" s="10">
        <v>0.36505431420117468</v>
      </c>
      <c r="BV10" s="10">
        <v>0.29567664168014735</v>
      </c>
      <c r="BW10" s="10">
        <v>2.1822622145087213E-2</v>
      </c>
      <c r="BX10" s="10">
        <v>5.7975560791878933E-2</v>
      </c>
      <c r="BY10" s="10">
        <v>17.503119076411643</v>
      </c>
      <c r="BZ10" s="10">
        <v>4.6822281986512451</v>
      </c>
      <c r="CA10" s="10">
        <v>0.82572671865509584</v>
      </c>
      <c r="CB10" s="10">
        <v>1.2526989173019856</v>
      </c>
      <c r="CC10" s="10">
        <v>0.13045631537338448</v>
      </c>
      <c r="CD10" s="10">
        <v>1.351630696532558</v>
      </c>
      <c r="CE10" s="10">
        <v>3.6379643751111383</v>
      </c>
      <c r="CF10" s="10">
        <v>1.8973698098680963E-2</v>
      </c>
      <c r="CG10" s="10">
        <v>2.1152879285328821</v>
      </c>
      <c r="CH10" s="10">
        <v>0.3788096474712721</v>
      </c>
      <c r="CI10" s="10">
        <v>0.43031687440849431</v>
      </c>
      <c r="CJ10" s="10">
        <v>50.59871369642903</v>
      </c>
      <c r="CK10" s="10">
        <v>2.0029365394599328</v>
      </c>
      <c r="CL10" s="10">
        <v>2.2987831939442054</v>
      </c>
      <c r="CM10" s="10">
        <v>0.19765145375786886</v>
      </c>
      <c r="CN10" s="10">
        <v>0.26321418082299175</v>
      </c>
      <c r="CP10" s="23">
        <v>6.8885261472886823</v>
      </c>
      <c r="CQ10" s="23">
        <v>19.602568822512165</v>
      </c>
      <c r="CR10" s="23">
        <v>33.617511865667687</v>
      </c>
      <c r="CS10" s="23">
        <v>29.767775668928142</v>
      </c>
      <c r="CT10" s="23">
        <v>2.6312791974333583</v>
      </c>
      <c r="CU10" s="23">
        <v>22.203351437493851</v>
      </c>
      <c r="CV10" s="23">
        <v>88.606542107357896</v>
      </c>
      <c r="CW10" s="23">
        <v>17.753528904725389</v>
      </c>
      <c r="CX10" s="23">
        <v>4.1923930454741578</v>
      </c>
      <c r="CY10" s="23">
        <v>8.5737555367061233</v>
      </c>
      <c r="CZ10" s="23">
        <v>10.454451601297848</v>
      </c>
      <c r="DA10" s="23">
        <v>59.143637914838841</v>
      </c>
      <c r="DB10" s="23">
        <v>38.562107264495481</v>
      </c>
      <c r="DC10" s="23">
        <v>9.1967141001281192</v>
      </c>
      <c r="DD10" s="23">
        <v>11.974342340532907</v>
      </c>
      <c r="DE10" s="23">
        <v>8.3240125300266197</v>
      </c>
      <c r="DF10" s="23">
        <v>4.2827322905177168</v>
      </c>
      <c r="DG10" s="23">
        <v>202.92262835628998</v>
      </c>
      <c r="DH10" s="23">
        <v>15.432844855792712</v>
      </c>
      <c r="DI10" s="23">
        <v>25.221978816922046</v>
      </c>
      <c r="DJ10" s="23">
        <v>8.9118844372159067</v>
      </c>
      <c r="DK10" s="23">
        <v>8.5919141228709215</v>
      </c>
    </row>
    <row r="11" spans="1:115">
      <c r="A11" s="2">
        <v>38869</v>
      </c>
      <c r="B11" s="10">
        <v>4.9122655017455195</v>
      </c>
      <c r="C11" s="10">
        <v>14.787551162987262</v>
      </c>
      <c r="D11" s="10">
        <v>25.232091636825206</v>
      </c>
      <c r="E11" s="10">
        <v>26.609597098077145</v>
      </c>
      <c r="F11" s="10">
        <v>8.7457647346924877E-2</v>
      </c>
      <c r="G11" s="10">
        <v>17.030877716198756</v>
      </c>
      <c r="H11" s="10">
        <v>27.185362959752222</v>
      </c>
      <c r="I11" s="10">
        <v>1.4237460319382809</v>
      </c>
      <c r="J11" s="10">
        <v>0.55181896972584221</v>
      </c>
      <c r="K11" s="10">
        <v>5.4103837717565941</v>
      </c>
      <c r="L11" s="10">
        <v>6.4730712641949557</v>
      </c>
      <c r="M11" s="10">
        <v>44.421443661991951</v>
      </c>
      <c r="N11" s="10">
        <v>23.131698297922643</v>
      </c>
      <c r="O11" s="10">
        <v>8.5223877863941944</v>
      </c>
      <c r="P11" s="10">
        <v>7.7090765114896538</v>
      </c>
      <c r="Q11" s="10">
        <v>1.3338856043056848</v>
      </c>
      <c r="R11" s="10">
        <v>0.49743750975637102</v>
      </c>
      <c r="S11" s="10">
        <v>36.26594126427063</v>
      </c>
      <c r="T11" s="10">
        <v>9.9355538121536693</v>
      </c>
      <c r="U11" s="10">
        <v>16.125238725198408</v>
      </c>
      <c r="V11" s="10">
        <v>1.3261235085262753</v>
      </c>
      <c r="W11" s="10">
        <v>3.1828401367237373</v>
      </c>
      <c r="Y11" s="10">
        <v>1.6355391988661183</v>
      </c>
      <c r="Z11" s="10">
        <v>4.1064835153224823</v>
      </c>
      <c r="AA11" s="10">
        <v>6.2045769330314631</v>
      </c>
      <c r="AB11" s="10">
        <v>2.807386398500086</v>
      </c>
      <c r="AC11" s="10">
        <v>2.1931116821995853</v>
      </c>
      <c r="AD11" s="10">
        <v>3.3698423624662843</v>
      </c>
      <c r="AE11" s="10">
        <v>40.211260997429484</v>
      </c>
      <c r="AF11" s="10">
        <v>1.239136331402324</v>
      </c>
      <c r="AG11" s="10">
        <v>2.6115774622118395</v>
      </c>
      <c r="AH11" s="10">
        <v>2.1894127465528466</v>
      </c>
      <c r="AI11" s="10">
        <v>3.8134330115384336</v>
      </c>
      <c r="AJ11" s="10">
        <v>12.911180543972236</v>
      </c>
      <c r="AK11" s="10">
        <v>11.510475026597561</v>
      </c>
      <c r="AL11" s="10">
        <v>0.29241046593712133</v>
      </c>
      <c r="AM11" s="10">
        <v>0.90974222557343254</v>
      </c>
      <c r="AN11" s="10">
        <v>5.9416270787954222</v>
      </c>
      <c r="AO11" s="10">
        <v>2.6496105146746811</v>
      </c>
      <c r="AP11" s="10">
        <v>108.18363966970912</v>
      </c>
      <c r="AQ11" s="10">
        <v>3.5639124073114763</v>
      </c>
      <c r="AR11" s="10">
        <v>7.4121375437311192</v>
      </c>
      <c r="AS11" s="10">
        <v>6.9439145906265605</v>
      </c>
      <c r="AT11" s="10">
        <v>6.0597136458011835</v>
      </c>
      <c r="AV11" s="10">
        <v>0.19249943376582515</v>
      </c>
      <c r="AW11" s="10">
        <v>0.78723159902164319</v>
      </c>
      <c r="AX11" s="10">
        <v>0.46396156625340756</v>
      </c>
      <c r="AY11" s="10">
        <v>0.25005959228003699</v>
      </c>
      <c r="AZ11" s="10">
        <v>4.5952323182282623E-2</v>
      </c>
      <c r="BA11" s="10">
        <v>1.1477435250956212</v>
      </c>
      <c r="BB11" s="10">
        <v>9.04616204456857</v>
      </c>
      <c r="BC11" s="10">
        <v>10.708263166210054</v>
      </c>
      <c r="BD11" s="10">
        <v>0.50926883074844498</v>
      </c>
      <c r="BE11" s="10">
        <v>0.52693112071627146</v>
      </c>
      <c r="BF11" s="10">
        <v>0.15546677708765178</v>
      </c>
      <c r="BG11" s="10">
        <v>2.470620453984322</v>
      </c>
      <c r="BH11" s="10">
        <v>2.2495354792305937</v>
      </c>
      <c r="BI11" s="10">
        <v>0.18349816195764276</v>
      </c>
      <c r="BJ11" s="10">
        <v>1.4036729230450951</v>
      </c>
      <c r="BK11" s="10">
        <v>0.68421194973627286</v>
      </c>
      <c r="BL11" s="10">
        <v>1.1814827925097453</v>
      </c>
      <c r="BM11" s="10">
        <v>24.360272817936192</v>
      </c>
      <c r="BN11" s="10">
        <v>1.8215799180761794</v>
      </c>
      <c r="BO11" s="10">
        <v>0.47870547222184401</v>
      </c>
      <c r="BP11" s="10">
        <v>2.2899327117838486</v>
      </c>
      <c r="BQ11" s="10">
        <v>1.5576444256747961</v>
      </c>
      <c r="BS11" s="10">
        <v>0.44853780043724012</v>
      </c>
      <c r="BT11" s="10">
        <v>0.35208228339593539</v>
      </c>
      <c r="BU11" s="10">
        <v>0.34324429352916441</v>
      </c>
      <c r="BV11" s="10">
        <v>0.27913813168649543</v>
      </c>
      <c r="BW11" s="10">
        <v>3.4093659135241733E-2</v>
      </c>
      <c r="BX11" s="10">
        <v>5.7748101891606174E-2</v>
      </c>
      <c r="BY11" s="10">
        <v>17.376919800722604</v>
      </c>
      <c r="BZ11" s="10">
        <v>5.4590439251169247</v>
      </c>
      <c r="CA11" s="10">
        <v>0.81635182396487216</v>
      </c>
      <c r="CB11" s="10">
        <v>0.89857090056536659</v>
      </c>
      <c r="CC11" s="10">
        <v>0.10086067769735985</v>
      </c>
      <c r="CD11" s="10">
        <v>1.2595112516725586</v>
      </c>
      <c r="CE11" s="10">
        <v>3.1043161305253379</v>
      </c>
      <c r="CF11" s="10">
        <v>2.9452938235694587E-2</v>
      </c>
      <c r="CG11" s="10">
        <v>2.5789214394516451</v>
      </c>
      <c r="CH11" s="10">
        <v>0.10652775376766521</v>
      </c>
      <c r="CI11" s="10">
        <v>0.3311669609151533</v>
      </c>
      <c r="CJ11" s="10">
        <v>46.946078342566352</v>
      </c>
      <c r="CK11" s="10">
        <v>2.2844737781280653</v>
      </c>
      <c r="CL11" s="10">
        <v>1.1034326531470922</v>
      </c>
      <c r="CM11" s="10">
        <v>0.21614838749526788</v>
      </c>
      <c r="CN11" s="10">
        <v>0.32682679944275295</v>
      </c>
      <c r="CP11" s="23">
        <v>7.188841934814703</v>
      </c>
      <c r="CQ11" s="23">
        <v>20.033348560727323</v>
      </c>
      <c r="CR11" s="23">
        <v>32.243874429639241</v>
      </c>
      <c r="CS11" s="23">
        <v>29.946181220543764</v>
      </c>
      <c r="CT11" s="23">
        <v>2.3606153118640347</v>
      </c>
      <c r="CU11" s="23">
        <v>21.606211705652267</v>
      </c>
      <c r="CV11" s="23">
        <v>93.819705802472882</v>
      </c>
      <c r="CW11" s="23">
        <v>18.830189454667583</v>
      </c>
      <c r="CX11" s="23">
        <v>4.4890170866509989</v>
      </c>
      <c r="CY11" s="23">
        <v>9.0252985395910788</v>
      </c>
      <c r="CZ11" s="23">
        <v>10.542831730518401</v>
      </c>
      <c r="DA11" s="23">
        <v>61.062755911621068</v>
      </c>
      <c r="DB11" s="23">
        <v>39.996024934276136</v>
      </c>
      <c r="DC11" s="23">
        <v>9.027749352524653</v>
      </c>
      <c r="DD11" s="23">
        <v>12.601413099559826</v>
      </c>
      <c r="DE11" s="23">
        <v>8.0662523866050453</v>
      </c>
      <c r="DF11" s="23">
        <v>4.6596977778559507</v>
      </c>
      <c r="DG11" s="23">
        <v>215.75593209448229</v>
      </c>
      <c r="DH11" s="23">
        <v>17.60551991566939</v>
      </c>
      <c r="DI11" s="23">
        <v>25.119514394298463</v>
      </c>
      <c r="DJ11" s="23">
        <v>10.776119198431951</v>
      </c>
      <c r="DK11" s="23">
        <v>11.127025007642469</v>
      </c>
    </row>
    <row r="12" spans="1:115">
      <c r="A12" s="2">
        <v>38961</v>
      </c>
      <c r="B12" s="10">
        <v>5.5329696302322695</v>
      </c>
      <c r="C12" s="10">
        <v>15.201369324813088</v>
      </c>
      <c r="D12" s="10">
        <v>24.567039657867983</v>
      </c>
      <c r="E12" s="10">
        <v>27.090432367351198</v>
      </c>
      <c r="F12" s="10">
        <v>5.3343210426645804E-2</v>
      </c>
      <c r="G12" s="10">
        <v>17.798412913723727</v>
      </c>
      <c r="H12" s="10">
        <v>27.737492178294254</v>
      </c>
      <c r="I12" s="10">
        <v>1.187068146216071</v>
      </c>
      <c r="J12" s="10">
        <v>0.66143112395353731</v>
      </c>
      <c r="K12" s="10">
        <v>5.4338154231853277</v>
      </c>
      <c r="L12" s="10">
        <v>6.2451578299589414</v>
      </c>
      <c r="M12" s="10">
        <v>43.390249800543032</v>
      </c>
      <c r="N12" s="10">
        <v>24.814636471447557</v>
      </c>
      <c r="O12" s="10">
        <v>7.0964208768697885</v>
      </c>
      <c r="P12" s="10">
        <v>8.6461641937181941</v>
      </c>
      <c r="Q12" s="10">
        <v>1.4823161415294879</v>
      </c>
      <c r="R12" s="10">
        <v>0.44528388604147495</v>
      </c>
      <c r="S12" s="10">
        <v>38.039348081084384</v>
      </c>
      <c r="T12" s="10">
        <v>10.804357974083908</v>
      </c>
      <c r="U12" s="10">
        <v>16.913953609547249</v>
      </c>
      <c r="V12" s="10">
        <v>1.2285818278611895</v>
      </c>
      <c r="W12" s="10">
        <v>3.3425149741453284</v>
      </c>
      <c r="Y12" s="10">
        <v>1.4923954654807723</v>
      </c>
      <c r="Z12" s="10">
        <v>3.8235311760529291</v>
      </c>
      <c r="AA12" s="10">
        <v>5.3492637212787075</v>
      </c>
      <c r="AB12" s="10">
        <v>2.6879713803309833</v>
      </c>
      <c r="AC12" s="10">
        <v>1.5651678571525605</v>
      </c>
      <c r="AD12" s="10">
        <v>2.6630279110908051</v>
      </c>
      <c r="AE12" s="10">
        <v>45.993839746454839</v>
      </c>
      <c r="AF12" s="10">
        <v>1.3245630897705958</v>
      </c>
      <c r="AG12" s="10">
        <v>2.633557277356009</v>
      </c>
      <c r="AH12" s="10">
        <v>2.0316897348974896</v>
      </c>
      <c r="AI12" s="10">
        <v>4.2256772098856734</v>
      </c>
      <c r="AJ12" s="10">
        <v>15.123058478824332</v>
      </c>
      <c r="AK12" s="10">
        <v>10.555211310680953</v>
      </c>
      <c r="AL12" s="10">
        <v>0.76422677405352779</v>
      </c>
      <c r="AM12" s="10">
        <v>0.82586221230927848</v>
      </c>
      <c r="AN12" s="10">
        <v>5.6665879263187673</v>
      </c>
      <c r="AO12" s="10">
        <v>1.880917553380707</v>
      </c>
      <c r="AP12" s="10">
        <v>104.30751181788828</v>
      </c>
      <c r="AQ12" s="10">
        <v>4.0668831094106563</v>
      </c>
      <c r="AR12" s="10">
        <v>6.8643510458687951</v>
      </c>
      <c r="AS12" s="10">
        <v>5.9262090012155575</v>
      </c>
      <c r="AT12" s="10">
        <v>6.7692948845920329</v>
      </c>
      <c r="AV12" s="10">
        <v>0.1834580746960395</v>
      </c>
      <c r="AW12" s="10">
        <v>0.72176151792833276</v>
      </c>
      <c r="AX12" s="10">
        <v>0.47994801850971125</v>
      </c>
      <c r="AY12" s="10">
        <v>0.24987731704422911</v>
      </c>
      <c r="AZ12" s="10">
        <v>5.3343210426645866E-2</v>
      </c>
      <c r="BA12" s="10">
        <v>1.9584547137659849</v>
      </c>
      <c r="BB12" s="10">
        <v>11.37420787452765</v>
      </c>
      <c r="BC12" s="10">
        <v>11.717814413115633</v>
      </c>
      <c r="BD12" s="10">
        <v>0.55390397562277793</v>
      </c>
      <c r="BE12" s="10">
        <v>0.62807258816986544</v>
      </c>
      <c r="BF12" s="10">
        <v>7.1861080458811594E-2</v>
      </c>
      <c r="BG12" s="10">
        <v>2.5567825655917105</v>
      </c>
      <c r="BH12" s="10">
        <v>2.6726682131928658</v>
      </c>
      <c r="BI12" s="10">
        <v>0.18287516529667636</v>
      </c>
      <c r="BJ12" s="10">
        <v>1.7302867232373054</v>
      </c>
      <c r="BK12" s="10">
        <v>0.62181700124059569</v>
      </c>
      <c r="BL12" s="10">
        <v>1.7384480535927216</v>
      </c>
      <c r="BM12" s="10">
        <v>25.041168494381264</v>
      </c>
      <c r="BN12" s="10">
        <v>2.3877592272103452</v>
      </c>
      <c r="BO12" s="10">
        <v>0.54064317589409405</v>
      </c>
      <c r="BP12" s="10">
        <v>1.9026430107425965</v>
      </c>
      <c r="BQ12" s="10">
        <v>1.8219983188680626</v>
      </c>
      <c r="BS12" s="10">
        <v>0.47618162035075073</v>
      </c>
      <c r="BT12" s="10">
        <v>0.41214275901295827</v>
      </c>
      <c r="BU12" s="10">
        <v>0.22183046789892658</v>
      </c>
      <c r="BV12" s="10">
        <v>0.25447536118893421</v>
      </c>
      <c r="BW12" s="10">
        <v>1.0408431302760084E-2</v>
      </c>
      <c r="BX12" s="10">
        <v>7.2927442794887609E-2</v>
      </c>
      <c r="BY12" s="10">
        <v>17.187938117102128</v>
      </c>
      <c r="BZ12" s="10">
        <v>5.4186671854251642</v>
      </c>
      <c r="CA12" s="10">
        <v>0.82810319951037159</v>
      </c>
      <c r="CB12" s="10">
        <v>0.91353618799214309</v>
      </c>
      <c r="CC12" s="10">
        <v>8.2302434029751764E-2</v>
      </c>
      <c r="CD12" s="10">
        <v>1.2408699608593512</v>
      </c>
      <c r="CE12" s="10">
        <v>2.9933404477876575</v>
      </c>
      <c r="CF12" s="10">
        <v>3.9724149580482426E-2</v>
      </c>
      <c r="CG12" s="10">
        <v>2.6998604574101455</v>
      </c>
      <c r="CH12" s="10">
        <v>0.14678417260967658</v>
      </c>
      <c r="CI12" s="10">
        <v>0.34470148637842235</v>
      </c>
      <c r="CJ12" s="10">
        <v>41.923560286332531</v>
      </c>
      <c r="CK12" s="10">
        <v>2.6130928347245006</v>
      </c>
      <c r="CL12" s="10">
        <v>1.9322314513256931</v>
      </c>
      <c r="CM12" s="10">
        <v>0.25724913112309888</v>
      </c>
      <c r="CN12" s="10">
        <v>0.57908829336694168</v>
      </c>
      <c r="CP12" s="23">
        <v>7.685004790759832</v>
      </c>
      <c r="CQ12" s="23">
        <v>20.158804777807308</v>
      </c>
      <c r="CR12" s="23">
        <v>30.618081865555329</v>
      </c>
      <c r="CS12" s="23">
        <v>30.282756425915345</v>
      </c>
      <c r="CT12" s="23">
        <v>1.6822627093086122</v>
      </c>
      <c r="CU12" s="23">
        <v>22.492822981375404</v>
      </c>
      <c r="CV12" s="23">
        <v>102.29347791637886</v>
      </c>
      <c r="CW12" s="23">
        <v>19.648112834527463</v>
      </c>
      <c r="CX12" s="23">
        <v>4.676995576442696</v>
      </c>
      <c r="CY12" s="23">
        <v>9.0071139342448259</v>
      </c>
      <c r="CZ12" s="23">
        <v>10.624998554333178</v>
      </c>
      <c r="DA12" s="23">
        <v>62.310960805818425</v>
      </c>
      <c r="DB12" s="23">
        <v>41.035856443109033</v>
      </c>
      <c r="DC12" s="23">
        <v>8.0832469658004751</v>
      </c>
      <c r="DD12" s="23">
        <v>13.902173586674923</v>
      </c>
      <c r="DE12" s="23">
        <v>7.9175052416985272</v>
      </c>
      <c r="DF12" s="23">
        <v>4.4093509793933254</v>
      </c>
      <c r="DG12" s="23">
        <v>209.31158867968645</v>
      </c>
      <c r="DH12" s="23">
        <v>19.87209314542941</v>
      </c>
      <c r="DI12" s="23">
        <v>26.251179282635832</v>
      </c>
      <c r="DJ12" s="23">
        <v>9.3146829709424424</v>
      </c>
      <c r="DK12" s="23">
        <v>12.512896470972366</v>
      </c>
    </row>
    <row r="13" spans="1:115">
      <c r="A13" s="2">
        <v>39052</v>
      </c>
      <c r="B13" s="10">
        <v>5.6621070812961083</v>
      </c>
      <c r="C13" s="10">
        <v>15.743158513353668</v>
      </c>
      <c r="D13" s="10">
        <v>23.971462988467664</v>
      </c>
      <c r="E13" s="10">
        <v>26.697972647005884</v>
      </c>
      <c r="F13" s="10">
        <v>4.3414349467902479E-2</v>
      </c>
      <c r="G13" s="10">
        <v>13.815847884575053</v>
      </c>
      <c r="H13" s="10">
        <v>27.336352364582602</v>
      </c>
      <c r="I13" s="10">
        <v>1.3036002969773801</v>
      </c>
      <c r="J13" s="10">
        <v>0.64705129333172884</v>
      </c>
      <c r="K13" s="10">
        <v>6.0361239398713913</v>
      </c>
      <c r="L13" s="10">
        <v>6.529513351348359</v>
      </c>
      <c r="M13" s="10">
        <v>44.481874814545726</v>
      </c>
      <c r="N13" s="10">
        <v>25.13573796192609</v>
      </c>
      <c r="O13" s="10">
        <v>7.0393825573657232</v>
      </c>
      <c r="P13" s="10">
        <v>7.9527419166277697</v>
      </c>
      <c r="Q13" s="10">
        <v>1.4699215221045498</v>
      </c>
      <c r="R13" s="10">
        <v>0.35467813822404787</v>
      </c>
      <c r="S13" s="10">
        <v>34.943866584687932</v>
      </c>
      <c r="T13" s="10">
        <v>10.698926999203923</v>
      </c>
      <c r="U13" s="10">
        <v>20.667792635897911</v>
      </c>
      <c r="V13" s="10">
        <v>1.4763203412008528</v>
      </c>
      <c r="W13" s="10">
        <v>3.8637050121908083</v>
      </c>
      <c r="Y13" s="10">
        <v>1.3384093070624585</v>
      </c>
      <c r="Z13" s="10">
        <v>3.7321611488098938</v>
      </c>
      <c r="AA13" s="10">
        <v>4.8334687198741344</v>
      </c>
      <c r="AB13" s="10">
        <v>2.4145431230162435</v>
      </c>
      <c r="AC13" s="10">
        <v>1.4156598008925505</v>
      </c>
      <c r="AD13" s="10">
        <v>2.8264211715436565</v>
      </c>
      <c r="AE13" s="10">
        <v>41.811946636582782</v>
      </c>
      <c r="AF13" s="10">
        <v>0.95158279518035194</v>
      </c>
      <c r="AG13" s="10">
        <v>2.6262067695841296</v>
      </c>
      <c r="AH13" s="10">
        <v>2.2382138308970116</v>
      </c>
      <c r="AI13" s="10">
        <v>4.3287082197462725</v>
      </c>
      <c r="AJ13" s="10">
        <v>14.528359269620649</v>
      </c>
      <c r="AK13" s="10">
        <v>10.077571108622619</v>
      </c>
      <c r="AL13" s="10">
        <v>0.84861886341034465</v>
      </c>
      <c r="AM13" s="10">
        <v>0.77152501386178041</v>
      </c>
      <c r="AN13" s="10">
        <v>5.5075840291084166</v>
      </c>
      <c r="AO13" s="10">
        <v>2.7850868337098857</v>
      </c>
      <c r="AP13" s="10">
        <v>99.785162526232369</v>
      </c>
      <c r="AQ13" s="10">
        <v>3.5934086121946311</v>
      </c>
      <c r="AR13" s="10">
        <v>6.1183394273105725</v>
      </c>
      <c r="AS13" s="10">
        <v>4.8780782489565286</v>
      </c>
      <c r="AT13" s="10">
        <v>8.1164329546708487</v>
      </c>
      <c r="AV13" s="10">
        <v>0.18858046341141435</v>
      </c>
      <c r="AW13" s="10">
        <v>0.70973873705617474</v>
      </c>
      <c r="AX13" s="10">
        <v>0.4867534913074657</v>
      </c>
      <c r="AY13" s="10">
        <v>0.27702855014047212</v>
      </c>
      <c r="AZ13" s="10">
        <v>3.8720906282183318E-2</v>
      </c>
      <c r="BA13" s="10">
        <v>1.9690823804036781</v>
      </c>
      <c r="BB13" s="10">
        <v>10.888506218104608</v>
      </c>
      <c r="BC13" s="10">
        <v>12.77407166736138</v>
      </c>
      <c r="BD13" s="10">
        <v>0.5795529888767238</v>
      </c>
      <c r="BE13" s="10">
        <v>0.66659630738211051</v>
      </c>
      <c r="BF13" s="10">
        <v>8.0072736257040381E-2</v>
      </c>
      <c r="BG13" s="10">
        <v>2.8359979270614843</v>
      </c>
      <c r="BH13" s="10">
        <v>2.0524619260918251</v>
      </c>
      <c r="BI13" s="10">
        <v>0.1935063423847555</v>
      </c>
      <c r="BJ13" s="10">
        <v>1.5844279055619579</v>
      </c>
      <c r="BK13" s="10">
        <v>0.94182072867884592</v>
      </c>
      <c r="BL13" s="10">
        <v>2.2223839896960027</v>
      </c>
      <c r="BM13" s="10">
        <v>23.66519951829024</v>
      </c>
      <c r="BN13" s="10">
        <v>2.2347017924818982</v>
      </c>
      <c r="BO13" s="10">
        <v>0.56381920243257533</v>
      </c>
      <c r="BP13" s="10">
        <v>2.1819392530649235</v>
      </c>
      <c r="BQ13" s="10">
        <v>1.6338963072147854</v>
      </c>
      <c r="BS13" s="10">
        <v>0.42878589531328326</v>
      </c>
      <c r="BT13" s="10">
        <v>0.434005237709852</v>
      </c>
      <c r="BU13" s="10">
        <v>0.44613610710684648</v>
      </c>
      <c r="BV13" s="10">
        <v>0.24649669451805445</v>
      </c>
      <c r="BW13" s="10">
        <v>1.1733607964298079E-2</v>
      </c>
      <c r="BX13" s="10">
        <v>6.6693858281911655E-2</v>
      </c>
      <c r="BY13" s="10">
        <v>16.223362193285404</v>
      </c>
      <c r="BZ13" s="10">
        <v>5.2530095590743535</v>
      </c>
      <c r="CA13" s="10">
        <v>0.81688951766763152</v>
      </c>
      <c r="CB13" s="10">
        <v>0.874969743259007</v>
      </c>
      <c r="CC13" s="10">
        <v>0.11054818065337656</v>
      </c>
      <c r="CD13" s="10">
        <v>1.259585428995722</v>
      </c>
      <c r="CE13" s="10">
        <v>2.2259014557670791</v>
      </c>
      <c r="CF13" s="10">
        <v>4.6354173836203549E-2</v>
      </c>
      <c r="CG13" s="10">
        <v>2.8266262798355051</v>
      </c>
      <c r="CH13" s="10">
        <v>0.28804669936290861</v>
      </c>
      <c r="CI13" s="10">
        <v>0.51488107256794402</v>
      </c>
      <c r="CJ13" s="10">
        <v>38.683074609118947</v>
      </c>
      <c r="CK13" s="10">
        <v>2.8688327240456566</v>
      </c>
      <c r="CL13" s="10">
        <v>0.95128399679834341</v>
      </c>
      <c r="CM13" s="10">
        <v>0.4364357054052439</v>
      </c>
      <c r="CN13" s="10">
        <v>0.88237473733785499</v>
      </c>
      <c r="CP13" s="23">
        <v>7.6178827470832644</v>
      </c>
      <c r="CQ13" s="23">
        <v>20.619063636929589</v>
      </c>
      <c r="CR13" s="23">
        <v>29.737821306756111</v>
      </c>
      <c r="CS13" s="23">
        <v>29.636041014680654</v>
      </c>
      <c r="CT13" s="23">
        <v>1.5095286646069344</v>
      </c>
      <c r="CU13" s="23">
        <v>18.678045294804299</v>
      </c>
      <c r="CV13" s="23">
        <v>96.26016741255539</v>
      </c>
      <c r="CW13" s="23">
        <v>20.282264318593466</v>
      </c>
      <c r="CX13" s="23">
        <v>4.6697005694602138</v>
      </c>
      <c r="CY13" s="23">
        <v>9.8159038214095204</v>
      </c>
      <c r="CZ13" s="23">
        <v>11.048842488005048</v>
      </c>
      <c r="DA13" s="23">
        <v>63.105817440223582</v>
      </c>
      <c r="DB13" s="23">
        <v>39.491672452407613</v>
      </c>
      <c r="DC13" s="23">
        <v>8.1278619369970269</v>
      </c>
      <c r="DD13" s="23">
        <v>13.135321115887013</v>
      </c>
      <c r="DE13" s="23">
        <v>8.2073729792547212</v>
      </c>
      <c r="DF13" s="23">
        <v>5.8770300341978805</v>
      </c>
      <c r="DG13" s="23">
        <v>197.07730323832948</v>
      </c>
      <c r="DH13" s="23">
        <v>19.395870127926109</v>
      </c>
      <c r="DI13" s="23">
        <v>28.301235262439402</v>
      </c>
      <c r="DJ13" s="23">
        <v>8.9727735486275488</v>
      </c>
      <c r="DK13" s="23">
        <v>14.496409011414297</v>
      </c>
    </row>
    <row r="14" spans="1:115">
      <c r="A14" s="2">
        <v>39142</v>
      </c>
      <c r="B14" s="10">
        <v>6.7295362726960404</v>
      </c>
      <c r="C14" s="10">
        <v>15.843827904977189</v>
      </c>
      <c r="D14" s="10">
        <v>23.483276421563232</v>
      </c>
      <c r="E14" s="10">
        <v>29.833929874184655</v>
      </c>
      <c r="F14" s="10">
        <v>1.1098724581574654E-2</v>
      </c>
      <c r="G14" s="10">
        <v>17.286080841672863</v>
      </c>
      <c r="H14" s="10">
        <v>28.51590946527881</v>
      </c>
      <c r="I14" s="10">
        <v>0.73389427656428596</v>
      </c>
      <c r="J14" s="10">
        <v>0.75689839434098238</v>
      </c>
      <c r="K14" s="10">
        <v>6.7213151223177956</v>
      </c>
      <c r="L14" s="10">
        <v>6.7193645128618966</v>
      </c>
      <c r="M14" s="10">
        <v>44.718146240787327</v>
      </c>
      <c r="N14" s="10">
        <v>28.628757345708593</v>
      </c>
      <c r="O14" s="10">
        <v>6.7540801076441745</v>
      </c>
      <c r="P14" s="10">
        <v>8.91413008494537</v>
      </c>
      <c r="Q14" s="10">
        <v>2.3825715725100176</v>
      </c>
      <c r="R14" s="10">
        <v>0.46308138295604728</v>
      </c>
      <c r="S14" s="10">
        <v>36.307176860095012</v>
      </c>
      <c r="T14" s="10">
        <v>11.343692491395657</v>
      </c>
      <c r="U14" s="10">
        <v>26.223916889163903</v>
      </c>
      <c r="V14" s="10">
        <v>1.2134245806703143</v>
      </c>
      <c r="W14" s="10">
        <v>4.9790370537610729</v>
      </c>
      <c r="Y14" s="10">
        <v>1.3805548608838949</v>
      </c>
      <c r="Z14" s="10">
        <v>4.0773235615013732</v>
      </c>
      <c r="AA14" s="10">
        <v>4.1128215171285962</v>
      </c>
      <c r="AB14" s="10">
        <v>2.5415285294587942</v>
      </c>
      <c r="AC14" s="10">
        <v>1.9761279117493553</v>
      </c>
      <c r="AD14" s="10">
        <v>2.6778272282651443</v>
      </c>
      <c r="AE14" s="10">
        <v>38.920625240220573</v>
      </c>
      <c r="AF14" s="10">
        <v>1.2554634150996693</v>
      </c>
      <c r="AG14" s="10">
        <v>2.9487668589561604</v>
      </c>
      <c r="AH14" s="10">
        <v>1.7171014201774064</v>
      </c>
      <c r="AI14" s="10">
        <v>4.0145207921313544</v>
      </c>
      <c r="AJ14" s="10">
        <v>14.991541771900605</v>
      </c>
      <c r="AK14" s="10">
        <v>9.1839087997175213</v>
      </c>
      <c r="AL14" s="10">
        <v>1.2815933447474768</v>
      </c>
      <c r="AM14" s="10">
        <v>1.0402613706843584</v>
      </c>
      <c r="AN14" s="10">
        <v>5.6090573547614371</v>
      </c>
      <c r="AO14" s="10">
        <v>2.5818518992198487</v>
      </c>
      <c r="AP14" s="10">
        <v>94.994646625813161</v>
      </c>
      <c r="AQ14" s="10">
        <v>3.7898609257568303</v>
      </c>
      <c r="AR14" s="10">
        <v>5.1036762047591733</v>
      </c>
      <c r="AS14" s="10">
        <v>4.7331714599261039</v>
      </c>
      <c r="AT14" s="10">
        <v>10.123930882496778</v>
      </c>
      <c r="AV14" s="10">
        <v>0.190932177481409</v>
      </c>
      <c r="AW14" s="10">
        <v>0.68212336267590756</v>
      </c>
      <c r="AX14" s="10">
        <v>0.52994338876166791</v>
      </c>
      <c r="AY14" s="10">
        <v>0.26799576244047874</v>
      </c>
      <c r="AZ14" s="10">
        <v>3.8290599806432325E-2</v>
      </c>
      <c r="BA14" s="10">
        <v>1.8326429677935461</v>
      </c>
      <c r="BB14" s="10">
        <v>10.778648019013705</v>
      </c>
      <c r="BC14" s="10">
        <v>10.253231335633265</v>
      </c>
      <c r="BD14" s="10">
        <v>0.68960822516749065</v>
      </c>
      <c r="BE14" s="10">
        <v>0.71809128342765283</v>
      </c>
      <c r="BF14" s="10">
        <v>0.12852514777068366</v>
      </c>
      <c r="BG14" s="10">
        <v>2.9080620477058758</v>
      </c>
      <c r="BH14" s="10">
        <v>2.2480365204670987</v>
      </c>
      <c r="BI14" s="10">
        <v>0.2589763977473728</v>
      </c>
      <c r="BJ14" s="10">
        <v>1.731672495335107</v>
      </c>
      <c r="BK14" s="10">
        <v>0.86586899586629373</v>
      </c>
      <c r="BL14" s="10">
        <v>2.4001364198320325</v>
      </c>
      <c r="BM14" s="10">
        <v>26.923899144175099</v>
      </c>
      <c r="BN14" s="10">
        <v>1.7748472290510642</v>
      </c>
      <c r="BO14" s="10">
        <v>0.60281573647744857</v>
      </c>
      <c r="BP14" s="10">
        <v>1.8323708006836263</v>
      </c>
      <c r="BQ14" s="10">
        <v>1.4668739897253913</v>
      </c>
      <c r="BS14" s="10">
        <v>0.39832402543535239</v>
      </c>
      <c r="BT14" s="10">
        <v>0.80372500153824178</v>
      </c>
      <c r="BU14" s="10">
        <v>0.46402047929010914</v>
      </c>
      <c r="BV14" s="10">
        <v>0.24562066043362973</v>
      </c>
      <c r="BW14" s="10">
        <v>1.1653660810653131E-2</v>
      </c>
      <c r="BX14" s="10">
        <v>8.2508601147417426E-2</v>
      </c>
      <c r="BY14" s="10">
        <v>16.706393593072246</v>
      </c>
      <c r="BZ14" s="10">
        <v>3.8448216947028282</v>
      </c>
      <c r="CA14" s="10">
        <v>0.97077627215856577</v>
      </c>
      <c r="CB14" s="10">
        <v>1.0161305132183109</v>
      </c>
      <c r="CC14" s="10">
        <v>4.1872446332530427E-2</v>
      </c>
      <c r="CD14" s="10">
        <v>1.5628043564433316</v>
      </c>
      <c r="CE14" s="10">
        <v>2.9753184191278494</v>
      </c>
      <c r="CF14" s="10">
        <v>8.8455706555311431E-2</v>
      </c>
      <c r="CG14" s="10">
        <v>2.2851368279845827</v>
      </c>
      <c r="CH14" s="10">
        <v>0.61039512095845927</v>
      </c>
      <c r="CI14" s="10">
        <v>0.66105000639467981</v>
      </c>
      <c r="CJ14" s="10">
        <v>45.094592183607986</v>
      </c>
      <c r="CK14" s="10">
        <v>3.3071433588536912</v>
      </c>
      <c r="CL14" s="10">
        <v>1.2743843879095555</v>
      </c>
      <c r="CM14" s="10">
        <v>0.46964696708916409</v>
      </c>
      <c r="CN14" s="10">
        <v>0.82386644252474261</v>
      </c>
      <c r="CP14" s="23">
        <v>8.6993473364966967</v>
      </c>
      <c r="CQ14" s="23">
        <v>21.406999830692712</v>
      </c>
      <c r="CR14" s="23">
        <v>28.590061806743606</v>
      </c>
      <c r="CS14" s="23">
        <v>32.889074826517557</v>
      </c>
      <c r="CT14" s="23">
        <v>2.0371708969480156</v>
      </c>
      <c r="CU14" s="23">
        <v>21.879059638878971</v>
      </c>
      <c r="CV14" s="23">
        <v>94.921576317585334</v>
      </c>
      <c r="CW14" s="23">
        <v>16.087410722000048</v>
      </c>
      <c r="CX14" s="23">
        <v>5.3660497506231994</v>
      </c>
      <c r="CY14" s="23">
        <v>10.172638339141166</v>
      </c>
      <c r="CZ14" s="23">
        <v>10.904282899096465</v>
      </c>
      <c r="DA14" s="23">
        <v>64.18055441683714</v>
      </c>
      <c r="DB14" s="23">
        <v>43.036021085021062</v>
      </c>
      <c r="DC14" s="23">
        <v>8.3831055566943355</v>
      </c>
      <c r="DD14" s="23">
        <v>13.971200778949418</v>
      </c>
      <c r="DE14" s="23">
        <v>9.4678930440962077</v>
      </c>
      <c r="DF14" s="23">
        <v>6.1061197084026082</v>
      </c>
      <c r="DG14" s="23">
        <v>203.32031481369125</v>
      </c>
      <c r="DH14" s="23">
        <v>20.215544005057243</v>
      </c>
      <c r="DI14" s="23">
        <v>33.20479321831008</v>
      </c>
      <c r="DJ14" s="23">
        <v>8.2486138083692087</v>
      </c>
      <c r="DK14" s="23">
        <v>17.393708368507983</v>
      </c>
    </row>
    <row r="15" spans="1:115">
      <c r="A15" s="2">
        <v>39234</v>
      </c>
      <c r="B15" s="10">
        <v>7.5960511583822266</v>
      </c>
      <c r="C15" s="10">
        <v>15.668992129402577</v>
      </c>
      <c r="D15" s="10">
        <v>23.190437302769741</v>
      </c>
      <c r="E15" s="10">
        <v>28.680980452531838</v>
      </c>
      <c r="F15" s="10">
        <v>4.2059170765987336E-2</v>
      </c>
      <c r="G15" s="10">
        <v>16.687600492047185</v>
      </c>
      <c r="H15" s="10">
        <v>29.952783607785587</v>
      </c>
      <c r="I15" s="10">
        <v>1.0395461610669974</v>
      </c>
      <c r="J15" s="10">
        <v>0.61765022279687776</v>
      </c>
      <c r="K15" s="10">
        <v>7.0101647752929281</v>
      </c>
      <c r="L15" s="10">
        <v>7.8986822993377244</v>
      </c>
      <c r="M15" s="10">
        <v>46.646981644209525</v>
      </c>
      <c r="N15" s="10">
        <v>29.374526777737131</v>
      </c>
      <c r="O15" s="10">
        <v>6.1771280069393573</v>
      </c>
      <c r="P15" s="10">
        <v>8.8934430495474572</v>
      </c>
      <c r="Q15" s="10">
        <v>2.7742536448057749</v>
      </c>
      <c r="R15" s="10">
        <v>0.64698871857470852</v>
      </c>
      <c r="S15" s="10">
        <v>38.065439351397139</v>
      </c>
      <c r="T15" s="10">
        <v>12.002784541591645</v>
      </c>
      <c r="U15" s="10">
        <v>28.370511442827311</v>
      </c>
      <c r="V15" s="10">
        <v>0.95263307696631228</v>
      </c>
      <c r="W15" s="10">
        <v>5.6054216669309831</v>
      </c>
      <c r="Y15" s="10">
        <v>1.6935078186736665</v>
      </c>
      <c r="Z15" s="10">
        <v>4.089504197794338</v>
      </c>
      <c r="AA15" s="10">
        <v>4.9374253668127519</v>
      </c>
      <c r="AB15" s="10">
        <v>2.5122332647152303</v>
      </c>
      <c r="AC15" s="10">
        <v>2.0222242679784492</v>
      </c>
      <c r="AD15" s="10">
        <v>2.6600767555504672</v>
      </c>
      <c r="AE15" s="10">
        <v>41.25677081996993</v>
      </c>
      <c r="AF15" s="10">
        <v>0.9395786869899595</v>
      </c>
      <c r="AG15" s="10">
        <v>3.0039628502537798</v>
      </c>
      <c r="AH15" s="10">
        <v>2.1923114325089572</v>
      </c>
      <c r="AI15" s="10">
        <v>4.8986312448974596</v>
      </c>
      <c r="AJ15" s="10">
        <v>15.57891726918724</v>
      </c>
      <c r="AK15" s="10">
        <v>9.4953080516065693</v>
      </c>
      <c r="AL15" s="10">
        <v>1.1054370627751213</v>
      </c>
      <c r="AM15" s="10">
        <v>1.9620261220125264</v>
      </c>
      <c r="AN15" s="10">
        <v>6.1341192579814026</v>
      </c>
      <c r="AO15" s="10">
        <v>3.4048838486102784</v>
      </c>
      <c r="AP15" s="10">
        <v>98.498426005625035</v>
      </c>
      <c r="AQ15" s="10">
        <v>4.1695231005262343</v>
      </c>
      <c r="AR15" s="10">
        <v>5.070205644471848</v>
      </c>
      <c r="AS15" s="10">
        <v>5.2303522606471615</v>
      </c>
      <c r="AT15" s="10">
        <v>11.710798975730491</v>
      </c>
      <c r="AV15" s="10">
        <v>0.1916886987818664</v>
      </c>
      <c r="AW15" s="10">
        <v>0.5471666431740847</v>
      </c>
      <c r="AX15" s="10">
        <v>0.5048042273780583</v>
      </c>
      <c r="AY15" s="10">
        <v>0.22472020947972743</v>
      </c>
      <c r="AZ15" s="10">
        <v>1.9337549777465445E-2</v>
      </c>
      <c r="BA15" s="10">
        <v>2.2577957280149095</v>
      </c>
      <c r="BB15" s="10">
        <v>9.979916150518541</v>
      </c>
      <c r="BC15" s="10">
        <v>11.607206079684694</v>
      </c>
      <c r="BD15" s="10">
        <v>0.69100262429416437</v>
      </c>
      <c r="BE15" s="10">
        <v>0.69941022046130441</v>
      </c>
      <c r="BF15" s="10">
        <v>9.1249590549105405E-2</v>
      </c>
      <c r="BG15" s="10">
        <v>2.8190632962189421</v>
      </c>
      <c r="BH15" s="10">
        <v>1.9869623736800925</v>
      </c>
      <c r="BI15" s="10">
        <v>0.30721037707947507</v>
      </c>
      <c r="BJ15" s="10">
        <v>2.2850306229494199</v>
      </c>
      <c r="BK15" s="10">
        <v>0.75918738860666624</v>
      </c>
      <c r="BL15" s="10">
        <v>3.3142314260322046</v>
      </c>
      <c r="BM15" s="10">
        <v>25.002293783631075</v>
      </c>
      <c r="BN15" s="10">
        <v>1.7587224502334844</v>
      </c>
      <c r="BO15" s="10">
        <v>0.43453231296922851</v>
      </c>
      <c r="BP15" s="10">
        <v>1.676080139381575</v>
      </c>
      <c r="BQ15" s="10">
        <v>1.6400414046341549</v>
      </c>
      <c r="BS15" s="10">
        <v>0.43439132546535869</v>
      </c>
      <c r="BT15" s="10">
        <v>1.0843127410173883</v>
      </c>
      <c r="BU15" s="10">
        <v>0.60380941482992811</v>
      </c>
      <c r="BV15" s="10">
        <v>0.23698054068415869</v>
      </c>
      <c r="BW15" s="10">
        <v>2.0304427266338677E-2</v>
      </c>
      <c r="BX15" s="10">
        <v>8.7884541776299674E-2</v>
      </c>
      <c r="BY15" s="10">
        <v>18.816749370102578</v>
      </c>
      <c r="BZ15" s="10">
        <v>4.6805580348208267</v>
      </c>
      <c r="CA15" s="10">
        <v>1.0796446062659224</v>
      </c>
      <c r="CB15" s="10">
        <v>1.2659600348704136</v>
      </c>
      <c r="CC15" s="10">
        <v>0.50923158596758766</v>
      </c>
      <c r="CD15" s="10">
        <v>1.6773829352507303</v>
      </c>
      <c r="CE15" s="10">
        <v>3.5946561413579401</v>
      </c>
      <c r="CF15" s="10">
        <v>8.1260573952662285E-2</v>
      </c>
      <c r="CG15" s="10">
        <v>2.1874604448345005</v>
      </c>
      <c r="CH15" s="10">
        <v>0.49989064788428239</v>
      </c>
      <c r="CI15" s="10">
        <v>0.63245261582895163</v>
      </c>
      <c r="CJ15" s="10">
        <v>46.479103400062868</v>
      </c>
      <c r="CK15" s="10">
        <v>3.3500237425725179</v>
      </c>
      <c r="CL15" s="10">
        <v>0.96677481697176382</v>
      </c>
      <c r="CM15" s="10">
        <v>0.40002613895082506</v>
      </c>
      <c r="CN15" s="10">
        <v>1.1330770388141989</v>
      </c>
      <c r="CP15" s="23">
        <v>9.9156390013031181</v>
      </c>
      <c r="CQ15" s="23">
        <v>21.389975711388388</v>
      </c>
      <c r="CR15" s="23">
        <v>29.236476311790479</v>
      </c>
      <c r="CS15" s="23">
        <v>31.654914467410954</v>
      </c>
      <c r="CT15" s="23">
        <v>2.1039254157882405</v>
      </c>
      <c r="CU15" s="23">
        <v>21.693357517388861</v>
      </c>
      <c r="CV15" s="23">
        <v>100.00621994837664</v>
      </c>
      <c r="CW15" s="23">
        <v>18.266888962562479</v>
      </c>
      <c r="CX15" s="23">
        <v>5.3922603036107448</v>
      </c>
      <c r="CY15" s="23">
        <v>11.167846463133603</v>
      </c>
      <c r="CZ15" s="23">
        <v>13.397794720751877</v>
      </c>
      <c r="DA15" s="23">
        <v>66.722345144866438</v>
      </c>
      <c r="DB15" s="23">
        <v>44.451453344381733</v>
      </c>
      <c r="DC15" s="23">
        <v>7.6710360207466159</v>
      </c>
      <c r="DD15" s="23">
        <v>15.327960239343904</v>
      </c>
      <c r="DE15" s="23">
        <v>10.167450939278126</v>
      </c>
      <c r="DF15" s="23">
        <v>7.9985566090461431</v>
      </c>
      <c r="DG15" s="23">
        <v>208.04526254071612</v>
      </c>
      <c r="DH15" s="23">
        <v>21.281053834923881</v>
      </c>
      <c r="DI15" s="23">
        <v>34.842024217240152</v>
      </c>
      <c r="DJ15" s="23">
        <v>8.2590916159458736</v>
      </c>
      <c r="DK15" s="23">
        <v>20.089339086109828</v>
      </c>
    </row>
    <row r="16" spans="1:115">
      <c r="A16" s="2">
        <v>39326</v>
      </c>
      <c r="B16" s="10">
        <v>6.838503725579848</v>
      </c>
      <c r="C16" s="10">
        <v>16.425604117195661</v>
      </c>
      <c r="D16" s="10">
        <v>23.671345493549641</v>
      </c>
      <c r="E16" s="10">
        <v>28.182896977234577</v>
      </c>
      <c r="F16" s="10">
        <v>0</v>
      </c>
      <c r="G16" s="10">
        <v>16.523575448966355</v>
      </c>
      <c r="H16" s="10">
        <v>30.339238067030447</v>
      </c>
      <c r="I16" s="10">
        <v>0.6947442431967592</v>
      </c>
      <c r="J16" s="10">
        <v>0.76165495943804618</v>
      </c>
      <c r="K16" s="10">
        <v>6.8853989391977235</v>
      </c>
      <c r="L16" s="10">
        <v>7.9946014472371489</v>
      </c>
      <c r="M16" s="10">
        <v>47.921198219585399</v>
      </c>
      <c r="N16" s="10">
        <v>26.416120405357692</v>
      </c>
      <c r="O16" s="10">
        <v>5.6495205813650404</v>
      </c>
      <c r="P16" s="10">
        <v>9.5689221934623987</v>
      </c>
      <c r="Q16" s="10">
        <v>2.2725783925980769</v>
      </c>
      <c r="R16" s="10">
        <v>1.0157054369698493</v>
      </c>
      <c r="S16" s="10">
        <v>37.503873404474191</v>
      </c>
      <c r="T16" s="10">
        <v>13.537577527092662</v>
      </c>
      <c r="U16" s="10">
        <v>28.612016281307426</v>
      </c>
      <c r="V16" s="10">
        <v>1.2312356848714932</v>
      </c>
      <c r="W16" s="10">
        <v>6.3310694576540367</v>
      </c>
      <c r="Y16" s="10">
        <v>1.7263578076265353</v>
      </c>
      <c r="Z16" s="10">
        <v>4.2223447964521679</v>
      </c>
      <c r="AA16" s="10">
        <v>5.1799446414930648</v>
      </c>
      <c r="AB16" s="10">
        <v>2.3181637815503646</v>
      </c>
      <c r="AC16" s="10">
        <v>2.1176229615290394</v>
      </c>
      <c r="AD16" s="10">
        <v>2.6925329292691091</v>
      </c>
      <c r="AE16" s="10">
        <v>44.336705538757428</v>
      </c>
      <c r="AF16" s="10">
        <v>1.2957531519939565</v>
      </c>
      <c r="AG16" s="10">
        <v>3.1951734714429838</v>
      </c>
      <c r="AH16" s="10">
        <v>2.4509306328940439</v>
      </c>
      <c r="AI16" s="10">
        <v>3.7894966456652472</v>
      </c>
      <c r="AJ16" s="10">
        <v>14.515549668173175</v>
      </c>
      <c r="AK16" s="10">
        <v>10.051525049392637</v>
      </c>
      <c r="AL16" s="10">
        <v>1.1899567683591661</v>
      </c>
      <c r="AM16" s="10">
        <v>2.2247689194347968</v>
      </c>
      <c r="AN16" s="10">
        <v>6.3933633419416207</v>
      </c>
      <c r="AO16" s="10">
        <v>3.7716959856905867</v>
      </c>
      <c r="AP16" s="10">
        <v>95.103889129073167</v>
      </c>
      <c r="AQ16" s="10">
        <v>4.5506343045718536</v>
      </c>
      <c r="AR16" s="10">
        <v>3.5465286469260482</v>
      </c>
      <c r="AS16" s="10">
        <v>4.6015288630034163</v>
      </c>
      <c r="AT16" s="10">
        <v>14.671439473468675</v>
      </c>
      <c r="AV16" s="10">
        <v>0.22086076625676543</v>
      </c>
      <c r="AW16" s="10">
        <v>0.37335176853777957</v>
      </c>
      <c r="AX16" s="10">
        <v>0.56189822156483893</v>
      </c>
      <c r="AY16" s="10">
        <v>0.2671315793394568</v>
      </c>
      <c r="AZ16" s="10">
        <v>0.26919759538482968</v>
      </c>
      <c r="BA16" s="10">
        <v>2.41695253546402</v>
      </c>
      <c r="BB16" s="10">
        <v>11.968743614785765</v>
      </c>
      <c r="BC16" s="10">
        <v>10.942973718058054</v>
      </c>
      <c r="BD16" s="10">
        <v>0.67138841016851214</v>
      </c>
      <c r="BE16" s="10">
        <v>0.75230754816441925</v>
      </c>
      <c r="BF16" s="10">
        <v>0.14761443021061982</v>
      </c>
      <c r="BG16" s="10">
        <v>2.898597678819244</v>
      </c>
      <c r="BH16" s="10">
        <v>1.852029042120841</v>
      </c>
      <c r="BI16" s="10">
        <v>0.31363569243355083</v>
      </c>
      <c r="BJ16" s="10">
        <v>2.3415345142521211</v>
      </c>
      <c r="BK16" s="10">
        <v>0.78851606378559957</v>
      </c>
      <c r="BL16" s="10">
        <v>3.3278909348872006</v>
      </c>
      <c r="BM16" s="10">
        <v>25.271291580670784</v>
      </c>
      <c r="BN16" s="10">
        <v>1.6785870258124278</v>
      </c>
      <c r="BO16" s="10">
        <v>0.4188539285300884</v>
      </c>
      <c r="BP16" s="10">
        <v>1.5280598490601485</v>
      </c>
      <c r="BQ16" s="10">
        <v>1.795853073588265</v>
      </c>
      <c r="BS16" s="10">
        <v>0.2833264375213056</v>
      </c>
      <c r="BT16" s="10">
        <v>1.1491323299660037</v>
      </c>
      <c r="BU16" s="10">
        <v>0.70979682081610274</v>
      </c>
      <c r="BV16" s="10">
        <v>0.28692128513993082</v>
      </c>
      <c r="BW16" s="10">
        <v>0.13848612758966883</v>
      </c>
      <c r="BX16" s="10">
        <v>0.30463819043079399</v>
      </c>
      <c r="BY16" s="10">
        <v>20.103998995236751</v>
      </c>
      <c r="BZ16" s="10">
        <v>4.6672176395418727</v>
      </c>
      <c r="CA16" s="10">
        <v>1.1389466355422744</v>
      </c>
      <c r="CB16" s="10">
        <v>1.3177022572181381</v>
      </c>
      <c r="CC16" s="10">
        <v>0.29305004964322301</v>
      </c>
      <c r="CD16" s="10">
        <v>2.0714288945264157</v>
      </c>
      <c r="CE16" s="10">
        <v>3.3716426151430623</v>
      </c>
      <c r="CF16" s="10">
        <v>9.6167702487941265E-2</v>
      </c>
      <c r="CG16" s="10">
        <v>2.8572797277242552</v>
      </c>
      <c r="CH16" s="10">
        <v>0.55504021213708288</v>
      </c>
      <c r="CI16" s="10">
        <v>0.61925684348251009</v>
      </c>
      <c r="CJ16" s="10">
        <v>50.135847273600824</v>
      </c>
      <c r="CK16" s="10">
        <v>3.3517299855951945</v>
      </c>
      <c r="CL16" s="10">
        <v>1.0956723725999455</v>
      </c>
      <c r="CM16" s="10">
        <v>0.28588655203939228</v>
      </c>
      <c r="CN16" s="10">
        <v>1.1312716682333837</v>
      </c>
      <c r="CP16" s="23">
        <v>9.0690487369844544</v>
      </c>
      <c r="CQ16" s="23">
        <v>22.170433012151612</v>
      </c>
      <c r="CR16" s="23">
        <v>30.122985177423647</v>
      </c>
      <c r="CS16" s="23">
        <v>31.055113623264329</v>
      </c>
      <c r="CT16" s="23">
        <v>2.5253066845035379</v>
      </c>
      <c r="CU16" s="23">
        <v>21.937699104130278</v>
      </c>
      <c r="CV16" s="23">
        <v>106.74868621581039</v>
      </c>
      <c r="CW16" s="23">
        <v>17.600688752790642</v>
      </c>
      <c r="CX16" s="23">
        <v>5.7671634765918167</v>
      </c>
      <c r="CY16" s="23">
        <v>11.406339377474325</v>
      </c>
      <c r="CZ16" s="23">
        <v>12.224762572756239</v>
      </c>
      <c r="DA16" s="23">
        <v>67.406774461104234</v>
      </c>
      <c r="DB16" s="23">
        <v>41.691317112014232</v>
      </c>
      <c r="DC16" s="23">
        <v>7.2492807446456986</v>
      </c>
      <c r="DD16" s="23">
        <v>16.992505354873572</v>
      </c>
      <c r="DE16" s="23">
        <v>10.00949801046238</v>
      </c>
      <c r="DF16" s="23">
        <v>8.7345492010301466</v>
      </c>
      <c r="DG16" s="23">
        <v>208.01490138781895</v>
      </c>
      <c r="DH16" s="23">
        <v>23.118528843072138</v>
      </c>
      <c r="DI16" s="23">
        <v>33.673071229363508</v>
      </c>
      <c r="DJ16" s="23">
        <v>7.6467109489744498</v>
      </c>
      <c r="DK16" s="23">
        <v>23.929633672944359</v>
      </c>
    </row>
    <row r="17" spans="1:115">
      <c r="A17" s="2">
        <v>39417</v>
      </c>
      <c r="B17" s="10">
        <v>5.7204248378840434</v>
      </c>
      <c r="C17" s="10">
        <v>16.701162369226797</v>
      </c>
      <c r="D17" s="10">
        <v>24.665207770333271</v>
      </c>
      <c r="E17" s="10">
        <v>25.963549451058029</v>
      </c>
      <c r="F17" s="10">
        <v>1.0344013852781643E-2</v>
      </c>
      <c r="G17" s="10">
        <v>15.332498900661024</v>
      </c>
      <c r="H17" s="10">
        <v>29.269652026101973</v>
      </c>
      <c r="I17" s="10">
        <v>0.9510348310618264</v>
      </c>
      <c r="J17" s="10">
        <v>0.57300394039349845</v>
      </c>
      <c r="K17" s="10">
        <v>6.1041049556662852</v>
      </c>
      <c r="L17" s="10">
        <v>8.3738767600554169</v>
      </c>
      <c r="M17" s="10">
        <v>45.952961818346601</v>
      </c>
      <c r="N17" s="10">
        <v>25.460965691409221</v>
      </c>
      <c r="O17" s="10">
        <v>6.2066960573577221</v>
      </c>
      <c r="P17" s="10">
        <v>7.8754063238534577</v>
      </c>
      <c r="Q17" s="10">
        <v>2.2235251538689864</v>
      </c>
      <c r="R17" s="10">
        <v>1.308675492100476</v>
      </c>
      <c r="S17" s="10">
        <v>34.15203698162361</v>
      </c>
      <c r="T17" s="10">
        <v>13.761902387700601</v>
      </c>
      <c r="U17" s="10">
        <v>33.66141285971014</v>
      </c>
      <c r="V17" s="10">
        <v>1.3474477933231455</v>
      </c>
      <c r="W17" s="10">
        <v>6.9129403254410597</v>
      </c>
      <c r="Y17" s="10">
        <v>1.7010901900169964</v>
      </c>
      <c r="Z17" s="10">
        <v>4.1653139678038489</v>
      </c>
      <c r="AA17" s="10">
        <v>5.6626974741058556</v>
      </c>
      <c r="AB17" s="10">
        <v>2.021627993837662</v>
      </c>
      <c r="AC17" s="10">
        <v>1.7453172464329554</v>
      </c>
      <c r="AD17" s="10">
        <v>2.4688463616271563</v>
      </c>
      <c r="AE17" s="10">
        <v>42.796534496921403</v>
      </c>
      <c r="AF17" s="10">
        <v>1.3076728927100119</v>
      </c>
      <c r="AG17" s="10">
        <v>3.4886174445574154</v>
      </c>
      <c r="AH17" s="10">
        <v>2.5790325663735101</v>
      </c>
      <c r="AI17" s="10">
        <v>2.9305007905891909</v>
      </c>
      <c r="AJ17" s="10">
        <v>16.594370189092103</v>
      </c>
      <c r="AK17" s="10">
        <v>9.0895419781607387</v>
      </c>
      <c r="AL17" s="10">
        <v>1.3346810303379359</v>
      </c>
      <c r="AM17" s="10">
        <v>3.3718329335752721</v>
      </c>
      <c r="AN17" s="10">
        <v>6.3434914399000899</v>
      </c>
      <c r="AO17" s="10">
        <v>4.1437381160718179</v>
      </c>
      <c r="AP17" s="10">
        <v>105.49180058790398</v>
      </c>
      <c r="AQ17" s="10">
        <v>4.6124515319917627</v>
      </c>
      <c r="AR17" s="10">
        <v>4.8225189865342726</v>
      </c>
      <c r="AS17" s="10">
        <v>4.3091104647404448</v>
      </c>
      <c r="AT17" s="10">
        <v>17.87111224340557</v>
      </c>
      <c r="AV17" s="10">
        <v>0.20467383501739181</v>
      </c>
      <c r="AW17" s="10">
        <v>0.31065874145257277</v>
      </c>
      <c r="AX17" s="10">
        <v>0.62197832798035568</v>
      </c>
      <c r="AY17" s="10">
        <v>0.24034739309487907</v>
      </c>
      <c r="AZ17" s="10">
        <v>0.30655895600061606</v>
      </c>
      <c r="BA17" s="10">
        <v>3.712217725663753</v>
      </c>
      <c r="BB17" s="10">
        <v>12.600170043301372</v>
      </c>
      <c r="BC17" s="10">
        <v>12.551906710419685</v>
      </c>
      <c r="BD17" s="10">
        <v>0.84426219500398736</v>
      </c>
      <c r="BE17" s="10">
        <v>0.7934810377589756</v>
      </c>
      <c r="BF17" s="10">
        <v>5.188527697276471E-2</v>
      </c>
      <c r="BG17" s="10">
        <v>2.684253660458872</v>
      </c>
      <c r="BH17" s="10">
        <v>2.3013270364896474</v>
      </c>
      <c r="BI17" s="10">
        <v>0.31945502585160507</v>
      </c>
      <c r="BJ17" s="10">
        <v>2.0399914087526696</v>
      </c>
      <c r="BK17" s="10">
        <v>0.75680285728686558</v>
      </c>
      <c r="BL17" s="10">
        <v>3.8466399115232726</v>
      </c>
      <c r="BM17" s="10">
        <v>28.931010173906927</v>
      </c>
      <c r="BN17" s="10">
        <v>1.6236734819110299</v>
      </c>
      <c r="BO17" s="10">
        <v>0.44432113919536165</v>
      </c>
      <c r="BP17" s="10">
        <v>1.9935933830103796</v>
      </c>
      <c r="BQ17" s="10">
        <v>1.8797643835884534</v>
      </c>
      <c r="BS17" s="10">
        <v>0.19771213994877287</v>
      </c>
      <c r="BT17" s="10">
        <v>1.0525420225911968</v>
      </c>
      <c r="BU17" s="10">
        <v>0.74131457658489586</v>
      </c>
      <c r="BV17" s="10">
        <v>0.31409864109417251</v>
      </c>
      <c r="BW17" s="10">
        <v>0.16550422164450423</v>
      </c>
      <c r="BX17" s="10">
        <v>0.281654719543591</v>
      </c>
      <c r="BY17" s="10">
        <v>23.107321554487779</v>
      </c>
      <c r="BZ17" s="10">
        <v>5.588425294736</v>
      </c>
      <c r="CA17" s="10">
        <v>1.3071408457667606</v>
      </c>
      <c r="CB17" s="10">
        <v>1.2726383716101142</v>
      </c>
      <c r="CC17" s="10">
        <v>0.10224451638750806</v>
      </c>
      <c r="CD17" s="10">
        <v>2.4955048593364775</v>
      </c>
      <c r="CE17" s="10">
        <v>3.7374917492933104</v>
      </c>
      <c r="CF17" s="10">
        <v>0.10509157878725911</v>
      </c>
      <c r="CG17" s="10">
        <v>2.9255036030615518</v>
      </c>
      <c r="CH17" s="10">
        <v>0.58356794036771775</v>
      </c>
      <c r="CI17" s="10">
        <v>0.87084655908156527</v>
      </c>
      <c r="CJ17" s="10">
        <v>53.207542860663253</v>
      </c>
      <c r="CK17" s="10">
        <v>3.0700342743765465</v>
      </c>
      <c r="CL17" s="10">
        <v>0.94213913795940374</v>
      </c>
      <c r="CM17" s="10">
        <v>0.29611323193600914</v>
      </c>
      <c r="CN17" s="10">
        <v>1.0106403681650968</v>
      </c>
      <c r="CP17" s="23">
        <v>7.8239010028672045</v>
      </c>
      <c r="CQ17" s="23">
        <v>22.229677101074415</v>
      </c>
      <c r="CR17" s="23">
        <v>31.691198149004379</v>
      </c>
      <c r="CS17" s="23">
        <v>28.539623479084742</v>
      </c>
      <c r="CT17" s="23">
        <v>2.2277244379308572</v>
      </c>
      <c r="CU17" s="23">
        <v>21.795217707495524</v>
      </c>
      <c r="CV17" s="23">
        <v>107.77367812081252</v>
      </c>
      <c r="CW17" s="23">
        <v>20.399039728927523</v>
      </c>
      <c r="CX17" s="23">
        <v>6.2130244257216614</v>
      </c>
      <c r="CY17" s="23">
        <v>10.749256931408885</v>
      </c>
      <c r="CZ17" s="23">
        <v>11.458507344004881</v>
      </c>
      <c r="DA17" s="23">
        <v>67.727090527234054</v>
      </c>
      <c r="DB17" s="23">
        <v>40.589326455352918</v>
      </c>
      <c r="DC17" s="23">
        <v>7.9659236923345222</v>
      </c>
      <c r="DD17" s="23">
        <v>16.212734269242951</v>
      </c>
      <c r="DE17" s="23">
        <v>9.9073873914236597</v>
      </c>
      <c r="DF17" s="23">
        <v>10.169900078777133</v>
      </c>
      <c r="DG17" s="23">
        <v>221.78239060409777</v>
      </c>
      <c r="DH17" s="23">
        <v>23.068061675979941</v>
      </c>
      <c r="DI17" s="23">
        <v>39.870392123399178</v>
      </c>
      <c r="DJ17" s="23">
        <v>7.9462648730099792</v>
      </c>
      <c r="DK17" s="23">
        <v>27.67445732060018</v>
      </c>
    </row>
    <row r="18" spans="1:115">
      <c r="A18" s="2">
        <v>39508</v>
      </c>
      <c r="B18" s="10">
        <v>5.8752851189466515</v>
      </c>
      <c r="C18" s="10">
        <v>18.116049887625206</v>
      </c>
      <c r="D18" s="10">
        <v>25.845131046433458</v>
      </c>
      <c r="E18" s="10">
        <v>27.889840481944098</v>
      </c>
      <c r="F18" s="10">
        <v>7.8673946745104993E-3</v>
      </c>
      <c r="G18" s="10">
        <v>18.596113842771665</v>
      </c>
      <c r="H18" s="10">
        <v>26.861291513374283</v>
      </c>
      <c r="I18" s="10">
        <v>0.96805506847504308</v>
      </c>
      <c r="J18" s="10">
        <v>0.85436518664091377</v>
      </c>
      <c r="K18" s="10">
        <v>10.514587391912318</v>
      </c>
      <c r="L18" s="10">
        <v>8.9199380519856408</v>
      </c>
      <c r="M18" s="10">
        <v>44.780132537909353</v>
      </c>
      <c r="N18" s="10">
        <v>27.393781599580524</v>
      </c>
      <c r="O18" s="10">
        <v>6.2628712504856612</v>
      </c>
      <c r="P18" s="10">
        <v>9.0376902385063733</v>
      </c>
      <c r="Q18" s="10">
        <v>2.0762416107382551</v>
      </c>
      <c r="R18" s="10">
        <v>1.3615942224669584</v>
      </c>
      <c r="S18" s="10">
        <v>32.442246627129656</v>
      </c>
      <c r="T18" s="10">
        <v>14.059995990471769</v>
      </c>
      <c r="U18" s="10">
        <v>30.966980840910711</v>
      </c>
      <c r="V18" s="10">
        <v>1.6647154999989233</v>
      </c>
      <c r="W18" s="10">
        <v>6.8246015312277066</v>
      </c>
      <c r="Y18" s="10">
        <v>1.6562279608206552</v>
      </c>
      <c r="Z18" s="10">
        <v>4.2161420188903902</v>
      </c>
      <c r="AA18" s="10">
        <v>5.1315398516055462</v>
      </c>
      <c r="AB18" s="10">
        <v>2.4001783309352316</v>
      </c>
      <c r="AC18" s="10">
        <v>1.5449078700315055</v>
      </c>
      <c r="AD18" s="10">
        <v>2.5925587570887965</v>
      </c>
      <c r="AE18" s="10">
        <v>49.636589422514582</v>
      </c>
      <c r="AF18" s="10">
        <v>1.4595675645822181</v>
      </c>
      <c r="AG18" s="10">
        <v>3.9809577907909368</v>
      </c>
      <c r="AH18" s="10">
        <v>2.5482156574412231</v>
      </c>
      <c r="AI18" s="10">
        <v>2.4762220660717666</v>
      </c>
      <c r="AJ18" s="10">
        <v>18.491912662244289</v>
      </c>
      <c r="AK18" s="10">
        <v>8.8892109979204008</v>
      </c>
      <c r="AL18" s="10">
        <v>1.4332422031258407</v>
      </c>
      <c r="AM18" s="10">
        <v>5.6907740083471259</v>
      </c>
      <c r="AN18" s="10">
        <v>5.5931027361899845</v>
      </c>
      <c r="AO18" s="10">
        <v>4.4165405482832831</v>
      </c>
      <c r="AP18" s="10">
        <v>106.64661007005954</v>
      </c>
      <c r="AQ18" s="10">
        <v>5.5644905221974712</v>
      </c>
      <c r="AR18" s="10">
        <v>3.5494527670283231</v>
      </c>
      <c r="AS18" s="10">
        <v>5.8814066385123756</v>
      </c>
      <c r="AT18" s="10">
        <v>18.564920928605879</v>
      </c>
      <c r="AV18" s="10">
        <v>0.22746618496394022</v>
      </c>
      <c r="AW18" s="10">
        <v>0.36642288625600028</v>
      </c>
      <c r="AX18" s="10">
        <v>0.6583898354150437</v>
      </c>
      <c r="AY18" s="10">
        <v>0.26429410435321032</v>
      </c>
      <c r="AZ18" s="10">
        <v>0.28239806147453411</v>
      </c>
      <c r="BA18" s="10">
        <v>3.3105784848329805</v>
      </c>
      <c r="BB18" s="10">
        <v>14.855139632596005</v>
      </c>
      <c r="BC18" s="10">
        <v>13.457462444177041</v>
      </c>
      <c r="BD18" s="10">
        <v>0.84865154972817569</v>
      </c>
      <c r="BE18" s="10">
        <v>0.67783232330297416</v>
      </c>
      <c r="BF18" s="10">
        <v>5.8616999513721228E-2</v>
      </c>
      <c r="BG18" s="10">
        <v>2.9649384383037356</v>
      </c>
      <c r="BH18" s="10">
        <v>2.330745014231363</v>
      </c>
      <c r="BI18" s="10">
        <v>0.28546825702164408</v>
      </c>
      <c r="BJ18" s="10">
        <v>1.8989575036018504</v>
      </c>
      <c r="BK18" s="10">
        <v>0.80970573051109962</v>
      </c>
      <c r="BL18" s="10">
        <v>3.8864324015249263</v>
      </c>
      <c r="BM18" s="10">
        <v>27.116819363295367</v>
      </c>
      <c r="BN18" s="10">
        <v>1.929467168563306</v>
      </c>
      <c r="BO18" s="10">
        <v>0.41384819923553573</v>
      </c>
      <c r="BP18" s="10">
        <v>2.0451843599039652</v>
      </c>
      <c r="BQ18" s="10">
        <v>2.14422548679909</v>
      </c>
      <c r="BS18" s="10">
        <v>0.25585866429229387</v>
      </c>
      <c r="BT18" s="10">
        <v>1.1100696741577218</v>
      </c>
      <c r="BU18" s="10">
        <v>0.94334323961562805</v>
      </c>
      <c r="BV18" s="10">
        <v>0.36951448531490505</v>
      </c>
      <c r="BW18" s="10">
        <v>0.18136415091766239</v>
      </c>
      <c r="BX18" s="10">
        <v>0.26907080234072733</v>
      </c>
      <c r="BY18" s="10">
        <v>23.224531205282524</v>
      </c>
      <c r="BZ18" s="10">
        <v>6.1311817661612675</v>
      </c>
      <c r="CA18" s="10">
        <v>1.624143483100474</v>
      </c>
      <c r="CB18" s="10">
        <v>1.2940621317163972</v>
      </c>
      <c r="CC18" s="10">
        <v>7.6617495427386051E-2</v>
      </c>
      <c r="CD18" s="10">
        <v>2.7840304050488784</v>
      </c>
      <c r="CE18" s="10">
        <v>4.1880097175769269</v>
      </c>
      <c r="CF18" s="10">
        <v>8.8876903680773223E-2</v>
      </c>
      <c r="CG18" s="10">
        <v>3.4453634841309633</v>
      </c>
      <c r="CH18" s="10">
        <v>0.60823954568921057</v>
      </c>
      <c r="CI18" s="10">
        <v>0.68795181005808281</v>
      </c>
      <c r="CJ18" s="10">
        <v>57.93705298625801</v>
      </c>
      <c r="CK18" s="10">
        <v>3.5556795216458452</v>
      </c>
      <c r="CL18" s="10">
        <v>1.0218893188670708</v>
      </c>
      <c r="CM18" s="10">
        <v>0.21510474269915036</v>
      </c>
      <c r="CN18" s="10">
        <v>1.0646415744559978</v>
      </c>
      <c r="CP18" s="23">
        <v>8.0148379290235408</v>
      </c>
      <c r="CQ18" s="23">
        <v>23.808684466929318</v>
      </c>
      <c r="CR18" s="23">
        <v>32.578403973069676</v>
      </c>
      <c r="CS18" s="23">
        <v>30.923827402547445</v>
      </c>
      <c r="CT18" s="23">
        <v>2.0165374770982125</v>
      </c>
      <c r="CU18" s="23">
        <v>24.768321887034169</v>
      </c>
      <c r="CV18" s="23">
        <v>114.5775517737674</v>
      </c>
      <c r="CW18" s="23">
        <v>22.01626684339557</v>
      </c>
      <c r="CX18" s="23">
        <v>7.3081180102605003</v>
      </c>
      <c r="CY18" s="23">
        <v>15.034697504372913</v>
      </c>
      <c r="CZ18" s="23">
        <v>11.531394612998515</v>
      </c>
      <c r="DA18" s="23">
        <v>69.021014043506256</v>
      </c>
      <c r="DB18" s="23">
        <v>42.801747329309215</v>
      </c>
      <c r="DC18" s="23">
        <v>8.0704586143139192</v>
      </c>
      <c r="DD18" s="23">
        <v>20.072785234586313</v>
      </c>
      <c r="DE18" s="23">
        <v>9.0872896231285498</v>
      </c>
      <c r="DF18" s="23">
        <v>10.352518982333251</v>
      </c>
      <c r="DG18" s="23">
        <v>224.14272904674257</v>
      </c>
      <c r="DH18" s="23">
        <v>25.109633202878392</v>
      </c>
      <c r="DI18" s="23">
        <v>35.952171126041641</v>
      </c>
      <c r="DJ18" s="23">
        <v>9.8064112411144144</v>
      </c>
      <c r="DK18" s="23">
        <v>28.598389521088674</v>
      </c>
    </row>
    <row r="19" spans="1:115">
      <c r="A19" s="2">
        <v>39600</v>
      </c>
      <c r="B19" s="10">
        <v>4.9220734041668868</v>
      </c>
      <c r="C19" s="10">
        <v>20.19700334337438</v>
      </c>
      <c r="D19" s="10">
        <v>26.484289575306903</v>
      </c>
      <c r="E19" s="10">
        <v>27.707113244877064</v>
      </c>
      <c r="F19" s="10">
        <v>3.6573059996903988E-2</v>
      </c>
      <c r="G19" s="10">
        <v>19.052737941299149</v>
      </c>
      <c r="H19" s="10">
        <v>23.093142870837212</v>
      </c>
      <c r="I19" s="10">
        <v>1.5028331825692332</v>
      </c>
      <c r="J19" s="10">
        <v>0.57558751076811465</v>
      </c>
      <c r="K19" s="10">
        <v>7.7929755709899382</v>
      </c>
      <c r="L19" s="10">
        <v>9.0910727963488256</v>
      </c>
      <c r="M19" s="10">
        <v>45.504489196033688</v>
      </c>
      <c r="N19" s="10">
        <v>27.847476414909899</v>
      </c>
      <c r="O19" s="10">
        <v>6.5618725959749344</v>
      </c>
      <c r="P19" s="10">
        <v>7.640839972574768</v>
      </c>
      <c r="Q19" s="10">
        <v>2.3552351972347987</v>
      </c>
      <c r="R19" s="10">
        <v>2.8986434706291995</v>
      </c>
      <c r="S19" s="10">
        <v>34.376804550188453</v>
      </c>
      <c r="T19" s="10">
        <v>14.240889249965463</v>
      </c>
      <c r="U19" s="10">
        <v>31.891291666811032</v>
      </c>
      <c r="V19" s="10">
        <v>1.5800954134157068</v>
      </c>
      <c r="W19" s="10">
        <v>6.3097623646099574</v>
      </c>
      <c r="Y19" s="10">
        <v>1.6360502775164729</v>
      </c>
      <c r="Z19" s="10">
        <v>4.6354821856253867</v>
      </c>
      <c r="AA19" s="10">
        <v>6.7044262216969743</v>
      </c>
      <c r="AB19" s="10">
        <v>2.4134456941203788</v>
      </c>
      <c r="AC19" s="10">
        <v>1.7044747031115239</v>
      </c>
      <c r="AD19" s="10">
        <v>2.3030626813061055</v>
      </c>
      <c r="AE19" s="10">
        <v>62.312499400871403</v>
      </c>
      <c r="AF19" s="10">
        <v>1.7271491351888679</v>
      </c>
      <c r="AG19" s="10">
        <v>4.7087665273500816</v>
      </c>
      <c r="AH19" s="10">
        <v>2.6903288307078919</v>
      </c>
      <c r="AI19" s="10">
        <v>2.4935317421178085</v>
      </c>
      <c r="AJ19" s="10">
        <v>17.445903866971491</v>
      </c>
      <c r="AK19" s="10">
        <v>10.205391008078497</v>
      </c>
      <c r="AL19" s="10">
        <v>1.4869471054820491</v>
      </c>
      <c r="AM19" s="10">
        <v>5.5672451982700775</v>
      </c>
      <c r="AN19" s="10">
        <v>5.7056654135616007</v>
      </c>
      <c r="AO19" s="10">
        <v>2.8038438178701917</v>
      </c>
      <c r="AP19" s="10">
        <v>113.34240268251183</v>
      </c>
      <c r="AQ19" s="10">
        <v>4.8595488216654541</v>
      </c>
      <c r="AR19" s="10">
        <v>3.4776565339928647</v>
      </c>
      <c r="AS19" s="10">
        <v>5.1537255194632454</v>
      </c>
      <c r="AT19" s="10">
        <v>19.140033266571479</v>
      </c>
      <c r="AV19" s="10">
        <v>0.17477270753842461</v>
      </c>
      <c r="AW19" s="10">
        <v>0.30916020780994324</v>
      </c>
      <c r="AX19" s="10">
        <v>0.63960170585770559</v>
      </c>
      <c r="AY19" s="10">
        <v>0.29535385070322118</v>
      </c>
      <c r="AZ19" s="10">
        <v>0.20455397509896284</v>
      </c>
      <c r="BA19" s="10">
        <v>3.3153785116132539</v>
      </c>
      <c r="BB19" s="10">
        <v>12.897870258554681</v>
      </c>
      <c r="BC19" s="10">
        <v>11.716323525259883</v>
      </c>
      <c r="BD19" s="10">
        <v>0.78040533367621756</v>
      </c>
      <c r="BE19" s="10">
        <v>0.5957101650350044</v>
      </c>
      <c r="BF19" s="10">
        <v>0.10490030087530089</v>
      </c>
      <c r="BG19" s="10">
        <v>3.6023337168745209</v>
      </c>
      <c r="BH19" s="10">
        <v>1.9361291451496441</v>
      </c>
      <c r="BI19" s="10">
        <v>0.26193163821898763</v>
      </c>
      <c r="BJ19" s="10">
        <v>2.4452309597412074</v>
      </c>
      <c r="BK19" s="10">
        <v>0.88505417402158104</v>
      </c>
      <c r="BL19" s="10">
        <v>2.5504485196149824</v>
      </c>
      <c r="BM19" s="10">
        <v>26.288718149021044</v>
      </c>
      <c r="BN19" s="10">
        <v>1.6727323771427791</v>
      </c>
      <c r="BO19" s="10">
        <v>0.37230471790319891</v>
      </c>
      <c r="BP19" s="10">
        <v>1.4495447418104475</v>
      </c>
      <c r="BQ19" s="10">
        <v>2.2314946311650079</v>
      </c>
      <c r="BS19" s="10">
        <v>0.20469142526957868</v>
      </c>
      <c r="BT19" s="10">
        <v>0.88379315220371224</v>
      </c>
      <c r="BU19" s="10">
        <v>0.79630690225377243</v>
      </c>
      <c r="BV19" s="10">
        <v>0.3373322554794016</v>
      </c>
      <c r="BW19" s="10">
        <v>0.13991321789513239</v>
      </c>
      <c r="BX19" s="10">
        <v>0.37065246282449849</v>
      </c>
      <c r="BY19" s="10">
        <v>22.119624062875182</v>
      </c>
      <c r="BZ19" s="10">
        <v>5.1747514069809437</v>
      </c>
      <c r="CA19" s="10">
        <v>1.5214367169146923</v>
      </c>
      <c r="CB19" s="10">
        <v>1.1455668309502367</v>
      </c>
      <c r="CC19" s="10">
        <v>6.190837428706164E-2</v>
      </c>
      <c r="CD19" s="10">
        <v>3.4057764076858255</v>
      </c>
      <c r="CE19" s="10">
        <v>3.5723126096488422</v>
      </c>
      <c r="CF19" s="10">
        <v>0.13064244671663111</v>
      </c>
      <c r="CG19" s="10">
        <v>3.6352775957244643</v>
      </c>
      <c r="CH19" s="10">
        <v>0.69307296321188738</v>
      </c>
      <c r="CI19" s="10">
        <v>0.46088133070888571</v>
      </c>
      <c r="CJ19" s="10">
        <v>58.884310807341997</v>
      </c>
      <c r="CK19" s="10">
        <v>3.3690731337145596</v>
      </c>
      <c r="CL19" s="10">
        <v>0.97558601716844073</v>
      </c>
      <c r="CM19" s="10">
        <v>9.5276053052316234E-2</v>
      </c>
      <c r="CN19" s="10">
        <v>0.72883051406471644</v>
      </c>
      <c r="CP19" s="23">
        <v>6.937587814491363</v>
      </c>
      <c r="CQ19" s="23">
        <v>26.025438889013422</v>
      </c>
      <c r="CR19" s="23">
        <v>34.624624405115355</v>
      </c>
      <c r="CS19" s="23">
        <v>30.753245045180066</v>
      </c>
      <c r="CT19" s="23">
        <v>2.0855149561025232</v>
      </c>
      <c r="CU19" s="23">
        <v>25.041831597043007</v>
      </c>
      <c r="CV19" s="23">
        <v>120.42313659313848</v>
      </c>
      <c r="CW19" s="23">
        <v>20.121057249998927</v>
      </c>
      <c r="CX19" s="23">
        <v>7.586196088709106</v>
      </c>
      <c r="CY19" s="23">
        <v>12.224581397683071</v>
      </c>
      <c r="CZ19" s="23">
        <v>11.751413213628997</v>
      </c>
      <c r="DA19" s="23">
        <v>69.958503187565526</v>
      </c>
      <c r="DB19" s="23">
        <v>43.561309177786882</v>
      </c>
      <c r="DC19" s="23">
        <v>8.4413937863926023</v>
      </c>
      <c r="DD19" s="23">
        <v>19.288593726310516</v>
      </c>
      <c r="DE19" s="23">
        <v>9.6390277480298678</v>
      </c>
      <c r="DF19" s="23">
        <v>8.7138171388232593</v>
      </c>
      <c r="DG19" s="23">
        <v>232.89223618906331</v>
      </c>
      <c r="DH19" s="23">
        <v>24.142243582488256</v>
      </c>
      <c r="DI19" s="23">
        <v>36.716838935875536</v>
      </c>
      <c r="DJ19" s="23">
        <v>8.2786417277417161</v>
      </c>
      <c r="DK19" s="23">
        <v>28.410120776411162</v>
      </c>
    </row>
    <row r="20" spans="1:115">
      <c r="A20" s="2">
        <v>39692</v>
      </c>
      <c r="B20" s="10">
        <v>4.3916624500487744</v>
      </c>
      <c r="C20" s="10">
        <v>22.857838072359677</v>
      </c>
      <c r="D20" s="10">
        <v>28.687704905384326</v>
      </c>
      <c r="E20" s="10">
        <v>28.210093657871482</v>
      </c>
      <c r="F20" s="10">
        <v>2.3789024141740164E-2</v>
      </c>
      <c r="G20" s="10">
        <v>19.377520327735542</v>
      </c>
      <c r="H20" s="10">
        <v>23.703642468656639</v>
      </c>
      <c r="I20" s="10">
        <v>1.2139565988084564</v>
      </c>
      <c r="J20" s="10">
        <v>0.73578491442945804</v>
      </c>
      <c r="K20" s="10">
        <v>5.3136707180117115</v>
      </c>
      <c r="L20" s="10">
        <v>8.7715925127862153</v>
      </c>
      <c r="M20" s="10">
        <v>42.500144017096325</v>
      </c>
      <c r="N20" s="10">
        <v>24.807860935571931</v>
      </c>
      <c r="O20" s="10">
        <v>6.3338381341606125</v>
      </c>
      <c r="P20" s="10">
        <v>9.3435028705834373</v>
      </c>
      <c r="Q20" s="10">
        <v>2.5076839876651178</v>
      </c>
      <c r="R20" s="10">
        <v>2.4658419347636764</v>
      </c>
      <c r="S20" s="10">
        <v>35.378851502016886</v>
      </c>
      <c r="T20" s="10">
        <v>14.640126571787345</v>
      </c>
      <c r="U20" s="10">
        <v>29.54264546725155</v>
      </c>
      <c r="V20" s="10">
        <v>2.3766222870378644</v>
      </c>
      <c r="W20" s="10">
        <v>6.0855023505706907</v>
      </c>
      <c r="Y20" s="10">
        <v>1.5046274885274289</v>
      </c>
      <c r="Z20" s="10">
        <v>4.8517217553787066</v>
      </c>
      <c r="AA20" s="10">
        <v>7.7244495531518735</v>
      </c>
      <c r="AB20" s="10">
        <v>1.9556691507004191</v>
      </c>
      <c r="AC20" s="10">
        <v>1.9903483531922652</v>
      </c>
      <c r="AD20" s="10">
        <v>2.2798606132467394</v>
      </c>
      <c r="AE20" s="10">
        <v>63.430968876003092</v>
      </c>
      <c r="AF20" s="10">
        <v>0.8557708837843967</v>
      </c>
      <c r="AG20" s="10">
        <v>5.1547709786602871</v>
      </c>
      <c r="AH20" s="10">
        <v>2.4867364409365003</v>
      </c>
      <c r="AI20" s="10">
        <v>2.0785228877690449</v>
      </c>
      <c r="AJ20" s="10">
        <v>18.895786976258556</v>
      </c>
      <c r="AK20" s="10">
        <v>9.1887989380398629</v>
      </c>
      <c r="AL20" s="10">
        <v>1.2397722717362039</v>
      </c>
      <c r="AM20" s="10">
        <v>4.2597518882814898</v>
      </c>
      <c r="AN20" s="10">
        <v>6.1474749160031301</v>
      </c>
      <c r="AO20" s="10">
        <v>2.8835306450444373</v>
      </c>
      <c r="AP20" s="10">
        <v>121.71954121643142</v>
      </c>
      <c r="AQ20" s="10">
        <v>4.622687375191366</v>
      </c>
      <c r="AR20" s="10">
        <v>3.0349406249106012</v>
      </c>
      <c r="AS20" s="10">
        <v>5.0797184890374094</v>
      </c>
      <c r="AT20" s="10">
        <v>20.793203845714711</v>
      </c>
      <c r="AV20" s="10">
        <v>0.10983285179700769</v>
      </c>
      <c r="AW20" s="10">
        <v>0.35641811249843569</v>
      </c>
      <c r="AX20" s="10">
        <v>0.66320437630958384</v>
      </c>
      <c r="AY20" s="10">
        <v>0.25302796793685167</v>
      </c>
      <c r="AZ20" s="10">
        <v>0.15999284863954699</v>
      </c>
      <c r="BA20" s="10">
        <v>4.5312337595350751</v>
      </c>
      <c r="BB20" s="10">
        <v>12.052348227571013</v>
      </c>
      <c r="BC20" s="10">
        <v>13.332258263441728</v>
      </c>
      <c r="BD20" s="10">
        <v>0.82170510057957102</v>
      </c>
      <c r="BE20" s="10">
        <v>0.58565240393341234</v>
      </c>
      <c r="BF20" s="10">
        <v>9.645319420667392E-2</v>
      </c>
      <c r="BG20" s="10">
        <v>3.6923992377331403</v>
      </c>
      <c r="BH20" s="10">
        <v>1.7593692742025955</v>
      </c>
      <c r="BI20" s="10">
        <v>0.24752225205623984</v>
      </c>
      <c r="BJ20" s="10">
        <v>2.5868289887181688</v>
      </c>
      <c r="BK20" s="10">
        <v>0.91612164587840017</v>
      </c>
      <c r="BL20" s="10">
        <v>2.2102386222334589</v>
      </c>
      <c r="BM20" s="10">
        <v>30.402091477535063</v>
      </c>
      <c r="BN20" s="10">
        <v>1.8296116838864134</v>
      </c>
      <c r="BO20" s="10">
        <v>0.36921333966459813</v>
      </c>
      <c r="BP20" s="10">
        <v>1.6594915047923169</v>
      </c>
      <c r="BQ20" s="10">
        <v>1.6457790483139876</v>
      </c>
      <c r="BS20" s="10">
        <v>0.12772542163862505</v>
      </c>
      <c r="BT20" s="10">
        <v>0.82492576117638217</v>
      </c>
      <c r="BU20" s="10">
        <v>0.73904955764286129</v>
      </c>
      <c r="BV20" s="10">
        <v>0.33875979707310289</v>
      </c>
      <c r="BW20" s="10">
        <v>0.12407608670005699</v>
      </c>
      <c r="BX20" s="10">
        <v>0.30472957079745733</v>
      </c>
      <c r="BY20" s="10">
        <v>21.304979131508635</v>
      </c>
      <c r="BZ20" s="10">
        <v>5.7815332761469289</v>
      </c>
      <c r="CA20" s="10">
        <v>1.548085613367455</v>
      </c>
      <c r="CB20" s="10">
        <v>1.0904620962682714</v>
      </c>
      <c r="CC20" s="10">
        <v>0.10166688038000765</v>
      </c>
      <c r="CD20" s="10">
        <v>3.7489155525964022</v>
      </c>
      <c r="CE20" s="10">
        <v>2.931563867180194</v>
      </c>
      <c r="CF20" s="10">
        <v>0.12127596285486569</v>
      </c>
      <c r="CG20" s="10">
        <v>4.2173205341421571</v>
      </c>
      <c r="CH20" s="10">
        <v>0.61675219772632939</v>
      </c>
      <c r="CI20" s="10">
        <v>0.4664806658179832</v>
      </c>
      <c r="CJ20" s="10">
        <v>61.831914127513045</v>
      </c>
      <c r="CK20" s="10">
        <v>3.0762953122776491</v>
      </c>
      <c r="CL20" s="10">
        <v>0.87579217114020291</v>
      </c>
      <c r="CM20" s="10">
        <v>7.7491228525474742E-2</v>
      </c>
      <c r="CN20" s="10">
        <v>0.54724924876576519</v>
      </c>
      <c r="CP20" s="23">
        <v>6.1338482120118361</v>
      </c>
      <c r="CQ20" s="23">
        <v>28.890903701413201</v>
      </c>
      <c r="CR20" s="23">
        <v>37.814408392488644</v>
      </c>
      <c r="CS20" s="23">
        <v>30.757550573581856</v>
      </c>
      <c r="CT20" s="23">
        <v>2.2982063126736092</v>
      </c>
      <c r="CU20" s="23">
        <v>26.493344271314815</v>
      </c>
      <c r="CV20" s="23">
        <v>120.49193870373938</v>
      </c>
      <c r="CW20" s="23">
        <v>21.18351902218151</v>
      </c>
      <c r="CX20" s="23">
        <v>8.2603466070367713</v>
      </c>
      <c r="CY20" s="23">
        <v>9.4765216591498955</v>
      </c>
      <c r="CZ20" s="23">
        <v>11.048235475141942</v>
      </c>
      <c r="DA20" s="23">
        <v>68.837245783684423</v>
      </c>
      <c r="DB20" s="23">
        <v>38.687593014994583</v>
      </c>
      <c r="DC20" s="23">
        <v>7.9424086208079219</v>
      </c>
      <c r="DD20" s="23">
        <v>20.407404281725253</v>
      </c>
      <c r="DE20" s="23">
        <v>10.188032747272977</v>
      </c>
      <c r="DF20" s="23">
        <v>8.0260918678595559</v>
      </c>
      <c r="DG20" s="23">
        <v>249.33239832349642</v>
      </c>
      <c r="DH20" s="23">
        <v>24.168720943142773</v>
      </c>
      <c r="DI20" s="23">
        <v>33.822591602966952</v>
      </c>
      <c r="DJ20" s="23">
        <v>9.1933235093930659</v>
      </c>
      <c r="DK20" s="23">
        <v>29.071734493365152</v>
      </c>
    </row>
    <row r="21" spans="1:115">
      <c r="A21" s="2">
        <v>39783</v>
      </c>
      <c r="B21" s="10">
        <v>3.2242637045259492</v>
      </c>
      <c r="C21" s="10">
        <v>23.79876423040302</v>
      </c>
      <c r="D21" s="10">
        <v>27.856078223001234</v>
      </c>
      <c r="E21" s="10">
        <v>28.238077928358987</v>
      </c>
      <c r="F21" s="10">
        <v>6.5911091059792995E-3</v>
      </c>
      <c r="G21" s="10">
        <v>18.766230403202389</v>
      </c>
      <c r="H21" s="10">
        <v>22.675093470642246</v>
      </c>
      <c r="I21" s="10">
        <v>1.699559869247659</v>
      </c>
      <c r="J21" s="10">
        <v>0.86057692685965137</v>
      </c>
      <c r="K21" s="10">
        <v>7.3309508815021909</v>
      </c>
      <c r="L21" s="10">
        <v>8.0397805516165946</v>
      </c>
      <c r="M21" s="10">
        <v>47.876815027439207</v>
      </c>
      <c r="N21" s="10">
        <v>21.17323182223986</v>
      </c>
      <c r="O21" s="10">
        <v>7.0873467362543705</v>
      </c>
      <c r="P21" s="10">
        <v>8.0230311624409669</v>
      </c>
      <c r="Q21" s="10">
        <v>2.3175031576478236</v>
      </c>
      <c r="R21" s="10">
        <v>2.9469192849106749</v>
      </c>
      <c r="S21" s="10">
        <v>31.264091616607335</v>
      </c>
      <c r="T21" s="10">
        <v>13.976217735200724</v>
      </c>
      <c r="U21" s="10">
        <v>28.99535577111979</v>
      </c>
      <c r="V21" s="10">
        <v>1.9425590672260347</v>
      </c>
      <c r="W21" s="10">
        <v>9.7726466098806881</v>
      </c>
      <c r="Y21" s="10">
        <v>1.4276542023003795</v>
      </c>
      <c r="Z21" s="10">
        <v>5.4688168671777602</v>
      </c>
      <c r="AA21" s="10">
        <v>8.211454187335157</v>
      </c>
      <c r="AB21" s="10">
        <v>1.2324971048835609</v>
      </c>
      <c r="AC21" s="10">
        <v>1.7075680519562277</v>
      </c>
      <c r="AD21" s="10">
        <v>1.3871064774957269</v>
      </c>
      <c r="AE21" s="10">
        <v>62.268226775239405</v>
      </c>
      <c r="AF21" s="10">
        <v>1.0097542379955942</v>
      </c>
      <c r="AG21" s="10">
        <v>4.8522053103457248</v>
      </c>
      <c r="AH21" s="10">
        <v>2.3757037116817763</v>
      </c>
      <c r="AI21" s="10">
        <v>1.9226084506017567</v>
      </c>
      <c r="AJ21" s="10">
        <v>13.5159920000961</v>
      </c>
      <c r="AK21" s="10">
        <v>7.6493373673246703</v>
      </c>
      <c r="AL21" s="10">
        <v>1.6627343790994262</v>
      </c>
      <c r="AM21" s="10">
        <v>1.2814082242254159</v>
      </c>
      <c r="AN21" s="10">
        <v>5.9821838292344074</v>
      </c>
      <c r="AO21" s="10">
        <v>2.3037836817342563</v>
      </c>
      <c r="AP21" s="10">
        <v>118.86386032643455</v>
      </c>
      <c r="AQ21" s="10">
        <v>4.7094512969098616</v>
      </c>
      <c r="AR21" s="10">
        <v>3.1691369124055608</v>
      </c>
      <c r="AS21" s="10">
        <v>5.6029751836892627</v>
      </c>
      <c r="AT21" s="10">
        <v>32.228842169022194</v>
      </c>
      <c r="AV21" s="10">
        <v>0.13884575768854943</v>
      </c>
      <c r="AW21" s="10">
        <v>0.44518430910253798</v>
      </c>
      <c r="AX21" s="10">
        <v>0.91216039413672445</v>
      </c>
      <c r="AY21" s="10">
        <v>0.20597280955505887</v>
      </c>
      <c r="AZ21" s="10">
        <v>0.1567742380207951</v>
      </c>
      <c r="BA21" s="10">
        <v>5.364392829738315</v>
      </c>
      <c r="BB21" s="10">
        <v>13.834357840289361</v>
      </c>
      <c r="BC21" s="10">
        <v>14.103138516470681</v>
      </c>
      <c r="BD21" s="10">
        <v>0.88649604815367</v>
      </c>
      <c r="BE21" s="10">
        <v>0.62688810914313131</v>
      </c>
      <c r="BF21" s="10">
        <v>0.16914725683874493</v>
      </c>
      <c r="BG21" s="10">
        <v>2.8483301558534344</v>
      </c>
      <c r="BH21" s="10">
        <v>1.4290159706378334</v>
      </c>
      <c r="BI21" s="10">
        <v>0.3567748864280037</v>
      </c>
      <c r="BJ21" s="10">
        <v>5.3284982080261889</v>
      </c>
      <c r="BK21" s="10">
        <v>0.9825847602894211</v>
      </c>
      <c r="BL21" s="10">
        <v>2.2329868220367026</v>
      </c>
      <c r="BM21" s="10">
        <v>32.581713182663748</v>
      </c>
      <c r="BN21" s="10">
        <v>2.5724193042585268</v>
      </c>
      <c r="BO21" s="10">
        <v>0.43789095397730843</v>
      </c>
      <c r="BP21" s="10">
        <v>1.9156353119174614</v>
      </c>
      <c r="BQ21" s="10">
        <v>2.2392746863812114</v>
      </c>
      <c r="BS21" s="10">
        <v>8.5998566208779131E-2</v>
      </c>
      <c r="BT21" s="10">
        <v>0.66180310456964575</v>
      </c>
      <c r="BU21" s="10">
        <v>0.68964955589029375</v>
      </c>
      <c r="BV21" s="10">
        <v>0.2704771308511133</v>
      </c>
      <c r="BW21" s="10">
        <v>6.4969504044653792E-2</v>
      </c>
      <c r="BX21" s="10">
        <v>0.36006472221767893</v>
      </c>
      <c r="BY21" s="10">
        <v>18.179381055679446</v>
      </c>
      <c r="BZ21" s="10">
        <v>5.6191531072923429</v>
      </c>
      <c r="CA21" s="10">
        <v>1.3478697905159405</v>
      </c>
      <c r="CB21" s="10">
        <v>0.91889663482141581</v>
      </c>
      <c r="CC21" s="10">
        <v>0.12061352689353749</v>
      </c>
      <c r="CD21" s="10">
        <v>2.4868409101510625</v>
      </c>
      <c r="CE21" s="10">
        <v>1.8722815196905072</v>
      </c>
      <c r="CF21" s="10">
        <v>0.13965966546586339</v>
      </c>
      <c r="CG21" s="10">
        <v>6.242486705089024</v>
      </c>
      <c r="CH21" s="10">
        <v>0.66099831291387701</v>
      </c>
      <c r="CI21" s="10">
        <v>0.38976749387838083</v>
      </c>
      <c r="CJ21" s="10">
        <v>53.336354317854585</v>
      </c>
      <c r="CK21" s="10">
        <v>3.2340512499660194</v>
      </c>
      <c r="CL21" s="10">
        <v>0.7815886157197578</v>
      </c>
      <c r="CM21" s="10">
        <v>0.1008122567193166</v>
      </c>
      <c r="CN21" s="10">
        <v>0.73043376086518563</v>
      </c>
      <c r="CP21" s="23">
        <v>4.8767622307236573</v>
      </c>
      <c r="CQ21" s="23">
        <v>30.374568511252964</v>
      </c>
      <c r="CR21" s="23">
        <v>37.669342360363409</v>
      </c>
      <c r="CS21" s="23">
        <v>29.94702497364872</v>
      </c>
      <c r="CT21" s="23">
        <v>1.935902903127656</v>
      </c>
      <c r="CU21" s="23">
        <v>25.87779443265411</v>
      </c>
      <c r="CV21" s="23">
        <v>116.95705914185046</v>
      </c>
      <c r="CW21" s="23">
        <v>22.431605731006275</v>
      </c>
      <c r="CX21" s="23">
        <v>7.9471480758749866</v>
      </c>
      <c r="CY21" s="23">
        <v>11.252439337148514</v>
      </c>
      <c r="CZ21" s="23">
        <v>10.252149785950634</v>
      </c>
      <c r="DA21" s="23">
        <v>66.727978093539804</v>
      </c>
      <c r="DB21" s="23">
        <v>32.12386667989287</v>
      </c>
      <c r="DC21" s="23">
        <v>9.2465156672476638</v>
      </c>
      <c r="DD21" s="23">
        <v>20.875424299781596</v>
      </c>
      <c r="DE21" s="23">
        <v>9.9432700600855295</v>
      </c>
      <c r="DF21" s="23">
        <v>7.8734572825600146</v>
      </c>
      <c r="DG21" s="23">
        <v>236.04601944356023</v>
      </c>
      <c r="DH21" s="23">
        <v>24.492139586335131</v>
      </c>
      <c r="DI21" s="23">
        <v>33.383972253222417</v>
      </c>
      <c r="DJ21" s="23">
        <v>9.5619818195520754</v>
      </c>
      <c r="DK21" s="23">
        <v>44.971197226149279</v>
      </c>
    </row>
    <row r="22" spans="1:115">
      <c r="A22" s="2">
        <v>39873</v>
      </c>
      <c r="B22" s="10">
        <v>2.8130553043069506</v>
      </c>
      <c r="C22" s="10">
        <v>23.767090420514446</v>
      </c>
      <c r="D22" s="10">
        <v>29.927112362522539</v>
      </c>
      <c r="E22" s="10">
        <v>26.69525249953605</v>
      </c>
      <c r="F22" s="10">
        <v>2.7600561200488316E-2</v>
      </c>
      <c r="G22" s="10">
        <v>19.508263549316506</v>
      </c>
      <c r="H22" s="10">
        <v>22.643135873507461</v>
      </c>
      <c r="I22" s="10">
        <v>1.5517049737360966</v>
      </c>
      <c r="J22" s="10">
        <v>1.0857120971858503</v>
      </c>
      <c r="K22" s="10">
        <v>8.9079682652661312</v>
      </c>
      <c r="L22" s="10">
        <v>8.3868290859704544</v>
      </c>
      <c r="M22" s="10">
        <v>50.858816566182576</v>
      </c>
      <c r="N22" s="10">
        <v>20.460976101400753</v>
      </c>
      <c r="O22" s="10">
        <v>7.3663732145879441</v>
      </c>
      <c r="P22" s="10">
        <v>7.6033329827111746</v>
      </c>
      <c r="Q22" s="10">
        <v>2.2856778314877664</v>
      </c>
      <c r="R22" s="10">
        <v>3.2499687655826563</v>
      </c>
      <c r="S22" s="10">
        <v>31.784003281378169</v>
      </c>
      <c r="T22" s="10">
        <v>13.335793559221667</v>
      </c>
      <c r="U22" s="10">
        <v>30.597302785293259</v>
      </c>
      <c r="V22" s="10">
        <v>1.7162164290861706</v>
      </c>
      <c r="W22" s="10">
        <v>10.232674678898013</v>
      </c>
      <c r="Y22" s="10">
        <v>1.2316767816080803</v>
      </c>
      <c r="Z22" s="10">
        <v>4.3861840688042486</v>
      </c>
      <c r="AA22" s="10">
        <v>7.3098569138559455</v>
      </c>
      <c r="AB22" s="10">
        <v>1.1060286478219399</v>
      </c>
      <c r="AC22" s="10">
        <v>1.4461101728986587</v>
      </c>
      <c r="AD22" s="10">
        <v>1.5251895921148462</v>
      </c>
      <c r="AE22" s="10">
        <v>58.972899266223571</v>
      </c>
      <c r="AF22" s="10">
        <v>1.4972328828706418</v>
      </c>
      <c r="AG22" s="10">
        <v>4.7209395009438619</v>
      </c>
      <c r="AH22" s="10">
        <v>2.3225290137862844</v>
      </c>
      <c r="AI22" s="10">
        <v>2.0620000801036733</v>
      </c>
      <c r="AJ22" s="10">
        <v>14.306833227188905</v>
      </c>
      <c r="AK22" s="10">
        <v>8.0384717878373344</v>
      </c>
      <c r="AL22" s="10">
        <v>1.6716549371634866</v>
      </c>
      <c r="AM22" s="10">
        <v>2.0075757335451265</v>
      </c>
      <c r="AN22" s="10">
        <v>6.5685740340772742</v>
      </c>
      <c r="AO22" s="10">
        <v>2.6087648750457455</v>
      </c>
      <c r="AP22" s="10">
        <v>114.29073462502106</v>
      </c>
      <c r="AQ22" s="10">
        <v>4.8818848924273457</v>
      </c>
      <c r="AR22" s="10">
        <v>3.087029535897444</v>
      </c>
      <c r="AS22" s="10">
        <v>6.1995292167535139</v>
      </c>
      <c r="AT22" s="10">
        <v>31.07979808268616</v>
      </c>
      <c r="AV22" s="10">
        <v>9.4162113834836025E-2</v>
      </c>
      <c r="AW22" s="10">
        <v>0.31277460901272242</v>
      </c>
      <c r="AX22" s="10">
        <v>0.65514639520691442</v>
      </c>
      <c r="AY22" s="10">
        <v>0.18060195257003162</v>
      </c>
      <c r="AZ22" s="10">
        <v>9.6601964201708898E-2</v>
      </c>
      <c r="BA22" s="10">
        <v>4.1628268943481093</v>
      </c>
      <c r="BB22" s="10">
        <v>13.530265669860807</v>
      </c>
      <c r="BC22" s="10">
        <v>15.104261232270451</v>
      </c>
      <c r="BD22" s="10">
        <v>0.72713095828477303</v>
      </c>
      <c r="BE22" s="10">
        <v>0.54141046339074594</v>
      </c>
      <c r="BF22" s="10">
        <v>0.17235722214281213</v>
      </c>
      <c r="BG22" s="10">
        <v>2.6866056381773404</v>
      </c>
      <c r="BH22" s="10">
        <v>1.2885782165364463</v>
      </c>
      <c r="BI22" s="10">
        <v>0.47667588833088781</v>
      </c>
      <c r="BJ22" s="10">
        <v>4.7990046609760455</v>
      </c>
      <c r="BK22" s="10">
        <v>1.0180419166466681</v>
      </c>
      <c r="BL22" s="10">
        <v>2.2465976597958317</v>
      </c>
      <c r="BM22" s="10">
        <v>26.196445000805525</v>
      </c>
      <c r="BN22" s="10">
        <v>2.2171551567495822</v>
      </c>
      <c r="BO22" s="10">
        <v>0.43088557575623987</v>
      </c>
      <c r="BP22" s="10">
        <v>2.1467551526458495</v>
      </c>
      <c r="BQ22" s="10">
        <v>2.6237087440135967</v>
      </c>
      <c r="BS22" s="10">
        <v>7.3876385130867972E-2</v>
      </c>
      <c r="BT22" s="10">
        <v>0.59281485791288513</v>
      </c>
      <c r="BU22" s="10">
        <v>0.19084971398099715</v>
      </c>
      <c r="BV22" s="10">
        <v>0.24827491422728967</v>
      </c>
      <c r="BW22" s="10">
        <v>5.148566223937219E-2</v>
      </c>
      <c r="BX22" s="10">
        <v>0.26688175468399056</v>
      </c>
      <c r="BY22" s="10">
        <v>17.675586898952698</v>
      </c>
      <c r="BZ22" s="10">
        <v>5.919467122030289</v>
      </c>
      <c r="CA22" s="10">
        <v>1.0846315699449951</v>
      </c>
      <c r="CB22" s="10">
        <v>0.7760698630137457</v>
      </c>
      <c r="CC22" s="10">
        <v>0.11577795165216231</v>
      </c>
      <c r="CD22" s="10">
        <v>2.2273115904071599</v>
      </c>
      <c r="CE22" s="10">
        <v>1.6704819147277274</v>
      </c>
      <c r="CF22" s="10">
        <v>0.27495093158980255</v>
      </c>
      <c r="CG22" s="10">
        <v>8.0457822073455603</v>
      </c>
      <c r="CH22" s="10">
        <v>0.62285789708251826</v>
      </c>
      <c r="CI22" s="10">
        <v>0.57175568383472486</v>
      </c>
      <c r="CJ22" s="10">
        <v>46.370628183927536</v>
      </c>
      <c r="CK22" s="10">
        <v>2.8576190194935833</v>
      </c>
      <c r="CL22" s="10">
        <v>0.69244197405347496</v>
      </c>
      <c r="CM22" s="10">
        <v>0.12402256068589246</v>
      </c>
      <c r="CN22" s="10">
        <v>0.62942165222008972</v>
      </c>
      <c r="CP22" s="23">
        <v>4.2127705848807349</v>
      </c>
      <c r="CQ22" s="23">
        <v>29.058863956244302</v>
      </c>
      <c r="CR22" s="23">
        <v>38.082965385566396</v>
      </c>
      <c r="CS22" s="23">
        <v>28.230158014155311</v>
      </c>
      <c r="CT22" s="23">
        <v>1.6217983605402282</v>
      </c>
      <c r="CU22" s="23">
        <v>25.463161790463452</v>
      </c>
      <c r="CV22" s="23">
        <v>112.82188770854454</v>
      </c>
      <c r="CW22" s="23">
        <v>24.072666210907478</v>
      </c>
      <c r="CX22" s="23">
        <v>7.6184141263594807</v>
      </c>
      <c r="CY22" s="23">
        <v>12.547977605456907</v>
      </c>
      <c r="CZ22" s="23">
        <v>10.736964339869102</v>
      </c>
      <c r="DA22" s="23">
        <v>70.079567021955981</v>
      </c>
      <c r="DB22" s="23">
        <v>31.458508020502261</v>
      </c>
      <c r="DC22" s="23">
        <v>9.7896549716721211</v>
      </c>
      <c r="DD22" s="23">
        <v>22.455695584577906</v>
      </c>
      <c r="DE22" s="23">
        <v>10.495151679294228</v>
      </c>
      <c r="DF22" s="23">
        <v>8.677086984258958</v>
      </c>
      <c r="DG22" s="23">
        <v>218.6418110911323</v>
      </c>
      <c r="DH22" s="23">
        <v>23.292452627892178</v>
      </c>
      <c r="DI22" s="23">
        <v>34.807659871000418</v>
      </c>
      <c r="DJ22" s="23">
        <v>10.186523359171426</v>
      </c>
      <c r="DK22" s="23">
        <v>44.565603157817861</v>
      </c>
    </row>
    <row r="23" spans="1:115">
      <c r="A23" s="2">
        <v>39965</v>
      </c>
      <c r="B23" s="10">
        <v>2.7707676760981181</v>
      </c>
      <c r="C23" s="10">
        <v>24.055945747816683</v>
      </c>
      <c r="D23" s="10">
        <v>29.965602980995939</v>
      </c>
      <c r="E23" s="10">
        <v>26.238301383174257</v>
      </c>
      <c r="F23" s="10">
        <v>1.4108694897356847E-2</v>
      </c>
      <c r="G23" s="10">
        <v>20.033370804147548</v>
      </c>
      <c r="H23" s="10">
        <v>23.193071551645957</v>
      </c>
      <c r="I23" s="10">
        <v>1.0152793625606229</v>
      </c>
      <c r="J23" s="10">
        <v>0.68723898999001332</v>
      </c>
      <c r="K23" s="10">
        <v>8.7773521401478583</v>
      </c>
      <c r="L23" s="10">
        <v>9.0836329293251161</v>
      </c>
      <c r="M23" s="10">
        <v>49.128861313424935</v>
      </c>
      <c r="N23" s="10">
        <v>21.724677745378514</v>
      </c>
      <c r="O23" s="10">
        <v>14.408553691665155</v>
      </c>
      <c r="P23" s="10">
        <v>9.3644916308288817</v>
      </c>
      <c r="Q23" s="10">
        <v>2.4301090745530192</v>
      </c>
      <c r="R23" s="10">
        <v>3.6295107726229965</v>
      </c>
      <c r="S23" s="10">
        <v>29.617037046643162</v>
      </c>
      <c r="T23" s="10">
        <v>12.838068855546164</v>
      </c>
      <c r="U23" s="10">
        <v>31.434129747926288</v>
      </c>
      <c r="V23" s="10">
        <v>1.886866034001635</v>
      </c>
      <c r="W23" s="10">
        <v>10.433913109617801</v>
      </c>
      <c r="Y23" s="10">
        <v>1.2180951555918842</v>
      </c>
      <c r="Z23" s="10">
        <v>3.9127107490227973</v>
      </c>
      <c r="AA23" s="10">
        <v>6.8481217672004568</v>
      </c>
      <c r="AB23" s="10">
        <v>1.1143541420912384</v>
      </c>
      <c r="AC23" s="10">
        <v>0.95189600885604642</v>
      </c>
      <c r="AD23" s="10">
        <v>1.1569173533966373</v>
      </c>
      <c r="AE23" s="10">
        <v>58.632904063896142</v>
      </c>
      <c r="AF23" s="10">
        <v>1.5520706294986149</v>
      </c>
      <c r="AG23" s="10">
        <v>3.9209461874784006</v>
      </c>
      <c r="AH23" s="10">
        <v>1.8035874307669808</v>
      </c>
      <c r="AI23" s="10">
        <v>2.0361529130476166</v>
      </c>
      <c r="AJ23" s="10">
        <v>12.888800368693991</v>
      </c>
      <c r="AK23" s="10">
        <v>7.2805254845788685</v>
      </c>
      <c r="AL23" s="10">
        <v>1.2754170709382815</v>
      </c>
      <c r="AM23" s="10">
        <v>1.8107797343154903</v>
      </c>
      <c r="AN23" s="10">
        <v>6.4263894355110756</v>
      </c>
      <c r="AO23" s="10">
        <v>2.3970108672428507</v>
      </c>
      <c r="AP23" s="10">
        <v>108.65381824783847</v>
      </c>
      <c r="AQ23" s="10">
        <v>3.1176095719235413</v>
      </c>
      <c r="AR23" s="10">
        <v>2.6875995237991144</v>
      </c>
      <c r="AS23" s="10">
        <v>5.7704477460430734</v>
      </c>
      <c r="AT23" s="10">
        <v>30.492888515793361</v>
      </c>
      <c r="AV23" s="10">
        <v>9.0186793596420428E-2</v>
      </c>
      <c r="AW23" s="10">
        <v>0.26532765649903528</v>
      </c>
      <c r="AX23" s="10">
        <v>0.5335902002640549</v>
      </c>
      <c r="AY23" s="10">
        <v>0.18281853508816459</v>
      </c>
      <c r="AZ23" s="10">
        <v>0.13050542780055105</v>
      </c>
      <c r="BA23" s="10">
        <v>3.9242171534810559</v>
      </c>
      <c r="BB23" s="10">
        <v>13.060356968476533</v>
      </c>
      <c r="BC23" s="10">
        <v>12.194208803317226</v>
      </c>
      <c r="BD23" s="10">
        <v>0.63125778194593929</v>
      </c>
      <c r="BE23" s="10">
        <v>0.44631809634478181</v>
      </c>
      <c r="BF23" s="10">
        <v>0.23571940683718862</v>
      </c>
      <c r="BG23" s="10">
        <v>2.5487018510954607</v>
      </c>
      <c r="BH23" s="10">
        <v>1.2704071092117537</v>
      </c>
      <c r="BI23" s="10">
        <v>0.34392151405816007</v>
      </c>
      <c r="BJ23" s="10">
        <v>4.8438073119443716</v>
      </c>
      <c r="BK23" s="10">
        <v>0.930642640278871</v>
      </c>
      <c r="BL23" s="10">
        <v>3.1339011338510767</v>
      </c>
      <c r="BM23" s="10">
        <v>24.142069847104093</v>
      </c>
      <c r="BN23" s="10">
        <v>1.7741800026268033</v>
      </c>
      <c r="BO23" s="10">
        <v>0.32354041570050457</v>
      </c>
      <c r="BP23" s="10">
        <v>2.2665364767039007</v>
      </c>
      <c r="BQ23" s="10">
        <v>3.805564122907608</v>
      </c>
      <c r="BS23" s="10">
        <v>3.0027510469097046E-2</v>
      </c>
      <c r="BT23" s="10">
        <v>0.52484075074492109</v>
      </c>
      <c r="BU23" s="10">
        <v>0.12968412790144113</v>
      </c>
      <c r="BV23" s="10">
        <v>0.25553894738697469</v>
      </c>
      <c r="BW23" s="10">
        <v>6.877988762461465E-2</v>
      </c>
      <c r="BX23" s="10">
        <v>0.24756481054676893</v>
      </c>
      <c r="BY23" s="10">
        <v>17.058985860713946</v>
      </c>
      <c r="BZ23" s="10">
        <v>4.7133087873012354</v>
      </c>
      <c r="CA23" s="10">
        <v>1.3065227571489557</v>
      </c>
      <c r="CB23" s="10">
        <v>1.1109942095466905</v>
      </c>
      <c r="CC23" s="10">
        <v>9.3034448915291668E-2</v>
      </c>
      <c r="CD23" s="10">
        <v>2.6304548889895183</v>
      </c>
      <c r="CE23" s="10">
        <v>2.6329932394410536</v>
      </c>
      <c r="CF23" s="10">
        <v>0.14050923959110395</v>
      </c>
      <c r="CG23" s="10">
        <v>7.4519528340691563</v>
      </c>
      <c r="CH23" s="10">
        <v>0.62959118126616298</v>
      </c>
      <c r="CI23" s="10">
        <v>0.69820295531378918</v>
      </c>
      <c r="CJ23" s="10">
        <v>59.72344763319802</v>
      </c>
      <c r="CK23" s="10">
        <v>2.8500609529376693</v>
      </c>
      <c r="CL23" s="10">
        <v>0.86491709362762359</v>
      </c>
      <c r="CM23" s="10">
        <v>0.1177855498812308</v>
      </c>
      <c r="CN23" s="10">
        <v>0.88701300793669802</v>
      </c>
      <c r="CP23" s="23">
        <v>4.1090771357555198</v>
      </c>
      <c r="CQ23" s="23">
        <v>28.758824904083436</v>
      </c>
      <c r="CR23" s="23">
        <v>37.476999076361892</v>
      </c>
      <c r="CS23" s="23">
        <v>27.791013007740634</v>
      </c>
      <c r="CT23" s="23">
        <v>1.1652900191785689</v>
      </c>
      <c r="CU23" s="23">
        <v>25.36207012157201</v>
      </c>
      <c r="CV23" s="23">
        <v>111.94531844473258</v>
      </c>
      <c r="CW23" s="23">
        <v>19.4748675826777</v>
      </c>
      <c r="CX23" s="23">
        <v>6.5459657165633089</v>
      </c>
      <c r="CY23" s="23">
        <v>12.138251876806311</v>
      </c>
      <c r="CZ23" s="23">
        <v>11.448539698125213</v>
      </c>
      <c r="DA23" s="23">
        <v>67.196818422203904</v>
      </c>
      <c r="DB23" s="23">
        <v>32.90860357861019</v>
      </c>
      <c r="DC23" s="23">
        <v>16.1684015162527</v>
      </c>
      <c r="DD23" s="23">
        <v>23.4710315111579</v>
      </c>
      <c r="DE23" s="23">
        <v>10.416732331609129</v>
      </c>
      <c r="DF23" s="23">
        <v>9.8586257290307131</v>
      </c>
      <c r="DG23" s="23">
        <v>222.13637277478375</v>
      </c>
      <c r="DH23" s="23">
        <v>20.579919383034177</v>
      </c>
      <c r="DI23" s="23">
        <v>35.310186781053531</v>
      </c>
      <c r="DJ23" s="23">
        <v>10.04163580662984</v>
      </c>
      <c r="DK23" s="23">
        <v>45.619378756255465</v>
      </c>
    </row>
    <row r="24" spans="1:115">
      <c r="A24" s="2">
        <v>40057</v>
      </c>
      <c r="B24" s="10">
        <v>3.2795601093234836</v>
      </c>
      <c r="C24" s="10">
        <v>23.308224548172387</v>
      </c>
      <c r="D24" s="10">
        <v>32.139556496087287</v>
      </c>
      <c r="E24" s="10">
        <v>26.254764180600603</v>
      </c>
      <c r="F24" s="10">
        <v>5.1725212464589207E-2</v>
      </c>
      <c r="G24" s="10">
        <v>19.989211682128659</v>
      </c>
      <c r="H24" s="10">
        <v>22.838719422036487</v>
      </c>
      <c r="I24" s="10">
        <v>0.9852485279526092</v>
      </c>
      <c r="J24" s="10">
        <v>0.68136626034058234</v>
      </c>
      <c r="K24" s="10">
        <v>8.2384831714733124</v>
      </c>
      <c r="L24" s="10">
        <v>10.280492361764475</v>
      </c>
      <c r="M24" s="10">
        <v>47.760849394485739</v>
      </c>
      <c r="N24" s="10">
        <v>20.044993298585254</v>
      </c>
      <c r="O24" s="10">
        <v>14.106921897024236</v>
      </c>
      <c r="P24" s="10">
        <v>10.746479035921542</v>
      </c>
      <c r="Q24" s="10">
        <v>2.5028625165473488</v>
      </c>
      <c r="R24" s="10">
        <v>3.0386715884575217</v>
      </c>
      <c r="S24" s="10">
        <v>26.81627016880045</v>
      </c>
      <c r="T24" s="10">
        <v>13.354294490263273</v>
      </c>
      <c r="U24" s="10">
        <v>32.862480716478423</v>
      </c>
      <c r="V24" s="10">
        <v>1.7472263142451747</v>
      </c>
      <c r="W24" s="10">
        <v>11.909755805357245</v>
      </c>
      <c r="Y24" s="10">
        <v>1.3005758767011151</v>
      </c>
      <c r="Z24" s="10">
        <v>3.3805941669064827</v>
      </c>
      <c r="AA24" s="10">
        <v>7.2468003185511192</v>
      </c>
      <c r="AB24" s="10">
        <v>1.1655696839599405</v>
      </c>
      <c r="AC24" s="10">
        <v>0.72512525293403485</v>
      </c>
      <c r="AD24" s="10">
        <v>1.2951145772704618</v>
      </c>
      <c r="AE24" s="10">
        <v>61.353947502375448</v>
      </c>
      <c r="AF24" s="10">
        <v>1.2103471748891512</v>
      </c>
      <c r="AG24" s="10">
        <v>3.9697183569190688</v>
      </c>
      <c r="AH24" s="10">
        <v>1.8682231070623512</v>
      </c>
      <c r="AI24" s="10">
        <v>2.6053458710747419</v>
      </c>
      <c r="AJ24" s="10">
        <v>12.46546484507377</v>
      </c>
      <c r="AK24" s="10">
        <v>6.9452369187030403</v>
      </c>
      <c r="AL24" s="10">
        <v>1.0238484225932736</v>
      </c>
      <c r="AM24" s="10">
        <v>0.83724699351772081</v>
      </c>
      <c r="AN24" s="10">
        <v>5.4481663487807408</v>
      </c>
      <c r="AO24" s="10">
        <v>3.1598644606450113</v>
      </c>
      <c r="AP24" s="10">
        <v>98.405726517213083</v>
      </c>
      <c r="AQ24" s="10">
        <v>3.1240081544759439</v>
      </c>
      <c r="AR24" s="10">
        <v>3.1269728790561029</v>
      </c>
      <c r="AS24" s="10">
        <v>4.7728076153324741</v>
      </c>
      <c r="AT24" s="10">
        <v>30.721613278916891</v>
      </c>
      <c r="AV24" s="10">
        <v>8.3914896877634815E-2</v>
      </c>
      <c r="AW24" s="10">
        <v>0.23244372735363444</v>
      </c>
      <c r="AX24" s="10">
        <v>0.52908700707766765</v>
      </c>
      <c r="AY24" s="10">
        <v>0.17623113169827126</v>
      </c>
      <c r="AZ24" s="10">
        <v>6.3003642250101161E-2</v>
      </c>
      <c r="BA24" s="10">
        <v>3.3780756769588907</v>
      </c>
      <c r="BB24" s="10">
        <v>12.383408636971822</v>
      </c>
      <c r="BC24" s="10">
        <v>11.813946962168595</v>
      </c>
      <c r="BD24" s="10">
        <v>0.64661731458854743</v>
      </c>
      <c r="BE24" s="10">
        <v>0.51716604466754101</v>
      </c>
      <c r="BF24" s="10">
        <v>0.21430041291654336</v>
      </c>
      <c r="BG24" s="10">
        <v>2.5832583598809551</v>
      </c>
      <c r="BH24" s="10">
        <v>1.5739087524538007</v>
      </c>
      <c r="BI24" s="10">
        <v>0.32133651022674925</v>
      </c>
      <c r="BJ24" s="10">
        <v>4.6801699848340679</v>
      </c>
      <c r="BK24" s="10">
        <v>0.9269646194170027</v>
      </c>
      <c r="BL24" s="10">
        <v>4.2510919649863217</v>
      </c>
      <c r="BM24" s="10">
        <v>24.821345595939537</v>
      </c>
      <c r="BN24" s="10">
        <v>1.7317046243311636</v>
      </c>
      <c r="BO24" s="10">
        <v>0.45370372232702838</v>
      </c>
      <c r="BP24" s="10">
        <v>1.9291282227688533</v>
      </c>
      <c r="BQ24" s="10">
        <v>4.6334885363518934</v>
      </c>
      <c r="BS24" s="10">
        <v>9.0111366108899082E-2</v>
      </c>
      <c r="BT24" s="10">
        <v>0.43647215896822872</v>
      </c>
      <c r="BU24" s="10">
        <v>5.7750400993043849E-2</v>
      </c>
      <c r="BV24" s="10">
        <v>0.2462079443885074</v>
      </c>
      <c r="BW24" s="10">
        <v>2.5668150546337504E-2</v>
      </c>
      <c r="BX24" s="10">
        <v>0.25875569786593822</v>
      </c>
      <c r="BY24" s="10">
        <v>18.352504653958775</v>
      </c>
      <c r="BZ24" s="10">
        <v>4.4402966951548475</v>
      </c>
      <c r="CA24" s="10">
        <v>1.2170327977479241</v>
      </c>
      <c r="CB24" s="10">
        <v>0.98923904232318849</v>
      </c>
      <c r="CC24" s="10">
        <v>0.15593774727118778</v>
      </c>
      <c r="CD24" s="10">
        <v>2.2400024174903814</v>
      </c>
      <c r="CE24" s="10">
        <v>2.5645399038787007</v>
      </c>
      <c r="CF24" s="10">
        <v>0.22319187066911972</v>
      </c>
      <c r="CG24" s="10">
        <v>7.0660525234929548</v>
      </c>
      <c r="CH24" s="10">
        <v>0.64095221101516953</v>
      </c>
      <c r="CI24" s="10">
        <v>0.69249558002466305</v>
      </c>
      <c r="CJ24" s="10">
        <v>51.528112881057979</v>
      </c>
      <c r="CK24" s="10">
        <v>2.5499811441407454</v>
      </c>
      <c r="CL24" s="10">
        <v>0.81127475602964072</v>
      </c>
      <c r="CM24" s="10">
        <v>0.10103420861459278</v>
      </c>
      <c r="CN24" s="10">
        <v>0.89032681074543252</v>
      </c>
      <c r="CP24" s="23">
        <v>4.7541622490111326</v>
      </c>
      <c r="CQ24" s="23">
        <v>27.357734601400733</v>
      </c>
      <c r="CR24" s="23">
        <v>39.973194222709118</v>
      </c>
      <c r="CS24" s="23">
        <v>27.842772940647322</v>
      </c>
      <c r="CT24" s="23">
        <v>0.86552225819506268</v>
      </c>
      <c r="CU24" s="23">
        <v>24.921157634223949</v>
      </c>
      <c r="CV24" s="23">
        <v>114.92858021534254</v>
      </c>
      <c r="CW24" s="23">
        <v>18.449839360165203</v>
      </c>
      <c r="CX24" s="23">
        <v>6.5147347295961229</v>
      </c>
      <c r="CY24" s="23">
        <v>11.613111365526393</v>
      </c>
      <c r="CZ24" s="23">
        <v>13.256076393026948</v>
      </c>
      <c r="DA24" s="23">
        <v>65.049575016930845</v>
      </c>
      <c r="DB24" s="23">
        <v>31.128678873620796</v>
      </c>
      <c r="DC24" s="23">
        <v>15.675298700513379</v>
      </c>
      <c r="DD24" s="23">
        <v>23.329948537766285</v>
      </c>
      <c r="DE24" s="23">
        <v>9.5189456957602623</v>
      </c>
      <c r="DF24" s="23">
        <v>11.142123594113517</v>
      </c>
      <c r="DG24" s="23">
        <v>201.57145516301105</v>
      </c>
      <c r="DH24" s="23">
        <v>20.759988413211126</v>
      </c>
      <c r="DI24" s="23">
        <v>37.254432073891195</v>
      </c>
      <c r="DJ24" s="23">
        <v>8.5501963609610954</v>
      </c>
      <c r="DK24" s="23">
        <v>48.15518443137146</v>
      </c>
    </row>
    <row r="25" spans="1:115">
      <c r="A25" s="2">
        <v>40148</v>
      </c>
      <c r="B25" s="10">
        <v>3.5281199049454584</v>
      </c>
      <c r="C25" s="10">
        <v>22.506718991286924</v>
      </c>
      <c r="D25" s="10">
        <v>31.189607746750564</v>
      </c>
      <c r="E25" s="10">
        <v>27.071958008445481</v>
      </c>
      <c r="F25" s="10">
        <v>4.4016803103829182E-2</v>
      </c>
      <c r="G25" s="10">
        <v>20.355111535973407</v>
      </c>
      <c r="H25" s="10">
        <v>23.249880216604538</v>
      </c>
      <c r="I25" s="10">
        <v>0.70131553437944971</v>
      </c>
      <c r="J25" s="10">
        <v>0.6501974425951077</v>
      </c>
      <c r="K25" s="10">
        <v>9.3783036326963458</v>
      </c>
      <c r="L25" s="10">
        <v>10.033419202535923</v>
      </c>
      <c r="M25" s="10">
        <v>46.673780625300878</v>
      </c>
      <c r="N25" s="10">
        <v>18.72910668439852</v>
      </c>
      <c r="O25" s="10">
        <v>13.800373473624562</v>
      </c>
      <c r="P25" s="10">
        <v>10.20568192013595</v>
      </c>
      <c r="Q25" s="10">
        <v>3.2810945180536462</v>
      </c>
      <c r="R25" s="10">
        <v>2.7830480940789277</v>
      </c>
      <c r="S25" s="10">
        <v>25.895818509213171</v>
      </c>
      <c r="T25" s="10">
        <v>12.632394123745764</v>
      </c>
      <c r="U25" s="10">
        <v>34.524767030481534</v>
      </c>
      <c r="V25" s="10">
        <v>1.9579395047077255</v>
      </c>
      <c r="W25" s="10">
        <v>11.947009595128819</v>
      </c>
      <c r="Y25" s="10">
        <v>1.2358249405578348</v>
      </c>
      <c r="Z25" s="10">
        <v>3.3104061008587053</v>
      </c>
      <c r="AA25" s="10">
        <v>8.98092557675945</v>
      </c>
      <c r="AB25" s="10">
        <v>1.2828527205361449</v>
      </c>
      <c r="AC25" s="10">
        <v>1.0290965540478574</v>
      </c>
      <c r="AD25" s="10">
        <v>1.1933152285775095</v>
      </c>
      <c r="AE25" s="10">
        <v>70.675990284737949</v>
      </c>
      <c r="AF25" s="10">
        <v>0.94211480898319688</v>
      </c>
      <c r="AG25" s="10">
        <v>4.314342827182152</v>
      </c>
      <c r="AH25" s="10">
        <v>1.8595545944147553</v>
      </c>
      <c r="AI25" s="10">
        <v>2.3369343272133869</v>
      </c>
      <c r="AJ25" s="10">
        <v>12.41315556449471</v>
      </c>
      <c r="AK25" s="10">
        <v>6.9005592764762369</v>
      </c>
      <c r="AL25" s="10">
        <v>1.2387932776209949</v>
      </c>
      <c r="AM25" s="10">
        <v>0.93000313124932921</v>
      </c>
      <c r="AN25" s="10">
        <v>4.8646934442629206</v>
      </c>
      <c r="AO25" s="10">
        <v>3.0184256334374688</v>
      </c>
      <c r="AP25" s="10">
        <v>104.35307181974153</v>
      </c>
      <c r="AQ25" s="10">
        <v>3.8542417246403211</v>
      </c>
      <c r="AR25" s="10">
        <v>3.4780393609180238</v>
      </c>
      <c r="AS25" s="10">
        <v>5.1678152042501893</v>
      </c>
      <c r="AT25" s="10">
        <v>29.952376741093762</v>
      </c>
      <c r="AV25" s="10">
        <v>5.6256348248594532E-2</v>
      </c>
      <c r="AW25" s="10">
        <v>0.2361255538864081</v>
      </c>
      <c r="AX25" s="10">
        <v>0.494638343397098</v>
      </c>
      <c r="AY25" s="10">
        <v>0.18732024284562879</v>
      </c>
      <c r="AZ25" s="10">
        <v>6.0726885763616137E-2</v>
      </c>
      <c r="BA25" s="10">
        <v>3.8203395673960068</v>
      </c>
      <c r="BB25" s="10">
        <v>11.577033530310473</v>
      </c>
      <c r="BC25" s="10">
        <v>11.087966598033008</v>
      </c>
      <c r="BD25" s="10">
        <v>0.55354815983963723</v>
      </c>
      <c r="BE25" s="10">
        <v>0.41688299265974926</v>
      </c>
      <c r="BF25" s="10">
        <v>0.40488745901720313</v>
      </c>
      <c r="BG25" s="10">
        <v>2.1673925809659691</v>
      </c>
      <c r="BH25" s="10">
        <v>1.2637572169566844</v>
      </c>
      <c r="BI25" s="10">
        <v>0.27339691744634559</v>
      </c>
      <c r="BJ25" s="10">
        <v>4.5762999091129419</v>
      </c>
      <c r="BK25" s="10">
        <v>0.89318200464925468</v>
      </c>
      <c r="BL25" s="10">
        <v>4.0466293004175578</v>
      </c>
      <c r="BM25" s="10">
        <v>20.120098797958175</v>
      </c>
      <c r="BN25" s="10">
        <v>1.5289663087742631</v>
      </c>
      <c r="BO25" s="10">
        <v>0.42052469559205224</v>
      </c>
      <c r="BP25" s="10">
        <v>1.8325442851928773</v>
      </c>
      <c r="BQ25" s="10">
        <v>2.9246715671414911</v>
      </c>
      <c r="BS25" s="10">
        <v>0.23349409058018783</v>
      </c>
      <c r="BT25" s="10">
        <v>0.40654751414550072</v>
      </c>
      <c r="BU25" s="10">
        <v>9.2184994775814655E-2</v>
      </c>
      <c r="BV25" s="10">
        <v>0.27914850120955192</v>
      </c>
      <c r="BW25" s="10">
        <v>2.3231090527020923E-2</v>
      </c>
      <c r="BX25" s="10">
        <v>0.27501060062302285</v>
      </c>
      <c r="BY25" s="10">
        <v>17.420233901563662</v>
      </c>
      <c r="BZ25" s="10">
        <v>3.5648833786070462</v>
      </c>
      <c r="CA25" s="10">
        <v>1.0738471007760801</v>
      </c>
      <c r="CB25" s="10">
        <v>0.82532199372023873</v>
      </c>
      <c r="CC25" s="10">
        <v>0.13269801509176893</v>
      </c>
      <c r="CD25" s="10">
        <v>2.2924666023249456</v>
      </c>
      <c r="CE25" s="10">
        <v>2.1736807583981834</v>
      </c>
      <c r="CF25" s="10">
        <v>0.21036783058940495</v>
      </c>
      <c r="CG25" s="10">
        <v>6.5208818279212544</v>
      </c>
      <c r="CH25" s="10">
        <v>0.63339604309556918</v>
      </c>
      <c r="CI25" s="10">
        <v>0.71009441824304798</v>
      </c>
      <c r="CJ25" s="10">
        <v>46.275829663821355</v>
      </c>
      <c r="CK25" s="10">
        <v>2.4259035318866151</v>
      </c>
      <c r="CL25" s="10">
        <v>0.85105367024248491</v>
      </c>
      <c r="CM25" s="10">
        <v>0.10039681562442704</v>
      </c>
      <c r="CN25" s="10">
        <v>0.85546018741091956</v>
      </c>
      <c r="CP25" s="23">
        <v>5.0536952843320755</v>
      </c>
      <c r="CQ25" s="23">
        <v>26.459798160177538</v>
      </c>
      <c r="CR25" s="23">
        <v>40.757356661682927</v>
      </c>
      <c r="CS25" s="23">
        <v>28.821279473036807</v>
      </c>
      <c r="CT25" s="23">
        <v>1.1570713334423237</v>
      </c>
      <c r="CU25" s="23">
        <v>25.643776932569946</v>
      </c>
      <c r="CV25" s="23">
        <v>122.92313793321662</v>
      </c>
      <c r="CW25" s="23">
        <v>16.296280320002701</v>
      </c>
      <c r="CX25" s="23">
        <v>6.591935530392977</v>
      </c>
      <c r="CY25" s="23">
        <v>12.480063213491089</v>
      </c>
      <c r="CZ25" s="23">
        <v>12.907939003858282</v>
      </c>
      <c r="DA25" s="23">
        <v>63.546795373086503</v>
      </c>
      <c r="DB25" s="23">
        <v>29.067103936229625</v>
      </c>
      <c r="DC25" s="23">
        <v>15.522931499281308</v>
      </c>
      <c r="DD25" s="23">
        <v>22.232866788419475</v>
      </c>
      <c r="DE25" s="23">
        <v>9.6723660100613902</v>
      </c>
      <c r="DF25" s="23">
        <v>10.558197446177003</v>
      </c>
      <c r="DG25" s="23">
        <v>196.64481879073423</v>
      </c>
      <c r="DH25" s="23">
        <v>20.441505689046963</v>
      </c>
      <c r="DI25" s="23">
        <v>39.274384757234095</v>
      </c>
      <c r="DJ25" s="23">
        <v>9.0586958097752195</v>
      </c>
      <c r="DK25" s="23">
        <v>45.679518090774991</v>
      </c>
    </row>
    <row r="26" spans="1:115">
      <c r="A26" s="2">
        <v>40238</v>
      </c>
      <c r="B26" s="10">
        <v>3.5016620687440598</v>
      </c>
      <c r="C26" s="10">
        <v>22.164872588613949</v>
      </c>
      <c r="D26" s="10">
        <v>31.484176278208189</v>
      </c>
      <c r="E26" s="10">
        <v>26.965163187859456</v>
      </c>
      <c r="F26" s="10">
        <v>4.0718175686903141E-2</v>
      </c>
      <c r="G26" s="10">
        <v>20.643743323721793</v>
      </c>
      <c r="H26" s="10">
        <v>22.416286521814893</v>
      </c>
      <c r="I26" s="10">
        <v>0.90612866207875475</v>
      </c>
      <c r="J26" s="10">
        <v>0.73600052133899951</v>
      </c>
      <c r="K26" s="10">
        <v>10.552701140746137</v>
      </c>
      <c r="L26" s="10">
        <v>10.373608765707758</v>
      </c>
      <c r="M26" s="10">
        <v>46.00339574828697</v>
      </c>
      <c r="N26" s="10">
        <v>17.178311695872395</v>
      </c>
      <c r="O26" s="10">
        <v>14.153939902012203</v>
      </c>
      <c r="P26" s="10">
        <v>14.536775697553832</v>
      </c>
      <c r="Q26" s="10">
        <v>4.147632579068933</v>
      </c>
      <c r="R26" s="10">
        <v>3.1168431063119582</v>
      </c>
      <c r="S26" s="10">
        <v>24.823676038186413</v>
      </c>
      <c r="T26" s="10">
        <v>12.756526226077892</v>
      </c>
      <c r="U26" s="10">
        <v>35.171000401185722</v>
      </c>
      <c r="V26" s="10">
        <v>1.9780112010448474</v>
      </c>
      <c r="W26" s="10">
        <v>11.238017456767786</v>
      </c>
      <c r="Y26" s="10">
        <v>1.0729020949130847</v>
      </c>
      <c r="Z26" s="10">
        <v>4.1399497936799747</v>
      </c>
      <c r="AA26" s="10">
        <v>8.5305348149634632</v>
      </c>
      <c r="AB26" s="10">
        <v>1.7065570876461651</v>
      </c>
      <c r="AC26" s="10">
        <v>0.98439959924540843</v>
      </c>
      <c r="AD26" s="10">
        <v>1.1224437398810283</v>
      </c>
      <c r="AE26" s="10">
        <v>74.924444844786919</v>
      </c>
      <c r="AF26" s="10">
        <v>0.95430672551760731</v>
      </c>
      <c r="AG26" s="10">
        <v>4.5737800062165288</v>
      </c>
      <c r="AH26" s="10">
        <v>1.9284793490359533</v>
      </c>
      <c r="AI26" s="10">
        <v>2.3093487756886812</v>
      </c>
      <c r="AJ26" s="10">
        <v>12.330206312327288</v>
      </c>
      <c r="AK26" s="10">
        <v>6.6432628902990434</v>
      </c>
      <c r="AL26" s="10">
        <v>1.4244227771933555</v>
      </c>
      <c r="AM26" s="10">
        <v>1.361670994125266</v>
      </c>
      <c r="AN26" s="10">
        <v>4.5907167505590261</v>
      </c>
      <c r="AO26" s="10">
        <v>2.8795255028688107</v>
      </c>
      <c r="AP26" s="10">
        <v>106.47162213750796</v>
      </c>
      <c r="AQ26" s="10">
        <v>3.2920733485307396</v>
      </c>
      <c r="AR26" s="10">
        <v>3.3046987684234992</v>
      </c>
      <c r="AS26" s="10">
        <v>5.0909533534799909</v>
      </c>
      <c r="AT26" s="10">
        <v>28.928256709468009</v>
      </c>
      <c r="AV26" s="10">
        <v>2.8786587076365076E-2</v>
      </c>
      <c r="AW26" s="10">
        <v>0.20205410490372067</v>
      </c>
      <c r="AX26" s="10">
        <v>0.46662206961309727</v>
      </c>
      <c r="AY26" s="10">
        <v>0.20382373153448877</v>
      </c>
      <c r="AZ26" s="10">
        <v>6.7863626144838582E-2</v>
      </c>
      <c r="BA26" s="10">
        <v>3.2865192366039473</v>
      </c>
      <c r="BB26" s="10">
        <v>10.399993797973414</v>
      </c>
      <c r="BC26" s="10">
        <v>7.896847324790877</v>
      </c>
      <c r="BD26" s="10">
        <v>0.51292579400869298</v>
      </c>
      <c r="BE26" s="10">
        <v>0.4729596336326965</v>
      </c>
      <c r="BF26" s="10">
        <v>0.22592410938408489</v>
      </c>
      <c r="BG26" s="10">
        <v>1.9939176339336682</v>
      </c>
      <c r="BH26" s="10">
        <v>1.1703727853136947</v>
      </c>
      <c r="BI26" s="10">
        <v>0.26004076574540896</v>
      </c>
      <c r="BJ26" s="10">
        <v>3.7585804965922649</v>
      </c>
      <c r="BK26" s="10">
        <v>0.71150132049948911</v>
      </c>
      <c r="BL26" s="10">
        <v>4.6770984773127253</v>
      </c>
      <c r="BM26" s="10">
        <v>18.484231316976501</v>
      </c>
      <c r="BN26" s="10">
        <v>1.4749830198707081</v>
      </c>
      <c r="BO26" s="10">
        <v>0.36858246117891286</v>
      </c>
      <c r="BP26" s="10">
        <v>2.1275005360587476</v>
      </c>
      <c r="BQ26" s="10">
        <v>2.6370956528634562</v>
      </c>
      <c r="BS26" s="10">
        <v>0.29142809056908736</v>
      </c>
      <c r="BT26" s="10">
        <v>0.35320908414467234</v>
      </c>
      <c r="BU26" s="10">
        <v>0.12279528147713259</v>
      </c>
      <c r="BV26" s="10">
        <v>0.30824332683865141</v>
      </c>
      <c r="BW26" s="10">
        <v>3.4308833217668491E-2</v>
      </c>
      <c r="BX26" s="10">
        <v>0.27267847037745696</v>
      </c>
      <c r="BY26" s="10">
        <v>17.820108446864857</v>
      </c>
      <c r="BZ26" s="10">
        <v>2.8337955845304643</v>
      </c>
      <c r="CA26" s="10">
        <v>1.0242702584954979</v>
      </c>
      <c r="CB26" s="10">
        <v>0.84479061923112964</v>
      </c>
      <c r="CC26" s="10">
        <v>0.29405297505438099</v>
      </c>
      <c r="CD26" s="10">
        <v>2.2532378888530413</v>
      </c>
      <c r="CE26" s="10">
        <v>2.1298752207409093</v>
      </c>
      <c r="CF26" s="10">
        <v>0.21050919131771079</v>
      </c>
      <c r="CG26" s="10">
        <v>6.3572068476331598</v>
      </c>
      <c r="CH26" s="10">
        <v>0.68961728520028331</v>
      </c>
      <c r="CI26" s="10">
        <v>0.53547481067808533</v>
      </c>
      <c r="CJ26" s="10">
        <v>45.639444315086678</v>
      </c>
      <c r="CK26" s="10">
        <v>2.2629134278967951</v>
      </c>
      <c r="CL26" s="10">
        <v>0.83944173095720931</v>
      </c>
      <c r="CM26" s="10">
        <v>0.1090975146922637</v>
      </c>
      <c r="CN26" s="10">
        <v>0.74814269732496719</v>
      </c>
      <c r="CP26" s="23">
        <v>4.894778841302597</v>
      </c>
      <c r="CQ26" s="23">
        <v>26.860085571342317</v>
      </c>
      <c r="CR26" s="23">
        <v>40.604128444261882</v>
      </c>
      <c r="CS26" s="23">
        <v>29.183787333878762</v>
      </c>
      <c r="CT26" s="23">
        <v>1.1272902342948186</v>
      </c>
      <c r="CU26" s="23">
        <v>25.325384770584225</v>
      </c>
      <c r="CV26" s="23">
        <v>125.56083361144009</v>
      </c>
      <c r="CW26" s="23">
        <v>12.591078296917704</v>
      </c>
      <c r="CX26" s="23">
        <v>6.8469765800597191</v>
      </c>
      <c r="CY26" s="23">
        <v>13.798930742645917</v>
      </c>
      <c r="CZ26" s="23">
        <v>13.202934625834905</v>
      </c>
      <c r="DA26" s="23">
        <v>62.580757583400967</v>
      </c>
      <c r="DB26" s="23">
        <v>27.121822592226042</v>
      </c>
      <c r="DC26" s="23">
        <v>16.048912636268678</v>
      </c>
      <c r="DD26" s="23">
        <v>26.014234035904522</v>
      </c>
      <c r="DE26" s="23">
        <v>10.139467935327731</v>
      </c>
      <c r="DF26" s="23">
        <v>11.208941897171579</v>
      </c>
      <c r="DG26" s="23">
        <v>195.41897380775757</v>
      </c>
      <c r="DH26" s="23">
        <v>19.786496022376134</v>
      </c>
      <c r="DI26" s="23">
        <v>39.683723361745344</v>
      </c>
      <c r="DJ26" s="23">
        <v>9.3055626052758491</v>
      </c>
      <c r="DK26" s="23">
        <v>43.551512516424218</v>
      </c>
    </row>
    <row r="27" spans="1:115">
      <c r="A27" s="2">
        <v>40330</v>
      </c>
      <c r="B27" s="10">
        <v>3.7349043221831755</v>
      </c>
      <c r="C27" s="10">
        <v>21.970271765656822</v>
      </c>
      <c r="D27" s="10">
        <v>29.70573233056745</v>
      </c>
      <c r="E27" s="10">
        <v>27.414199685898602</v>
      </c>
      <c r="F27" s="10">
        <v>7.7083164945116207E-3</v>
      </c>
      <c r="G27" s="10">
        <v>20.87470444968417</v>
      </c>
      <c r="H27" s="10">
        <v>22.435141484456054</v>
      </c>
      <c r="I27" s="10">
        <v>5.7822171974844991</v>
      </c>
      <c r="J27" s="10">
        <v>0.54903361892742619</v>
      </c>
      <c r="K27" s="10">
        <v>9.2351841181464813</v>
      </c>
      <c r="L27" s="10">
        <v>10.411563208828769</v>
      </c>
      <c r="M27" s="10">
        <v>44.97701831900919</v>
      </c>
      <c r="N27" s="10">
        <v>21.297952649051894</v>
      </c>
      <c r="O27" s="10">
        <v>13.64676702542066</v>
      </c>
      <c r="P27" s="10">
        <v>14.686571415743805</v>
      </c>
      <c r="Q27" s="10">
        <v>4.5222169520989928</v>
      </c>
      <c r="R27" s="10">
        <v>1.3897247084053654</v>
      </c>
      <c r="S27" s="10">
        <v>23.586160675626274</v>
      </c>
      <c r="T27" s="10">
        <v>12.788558757858915</v>
      </c>
      <c r="U27" s="10">
        <v>35.079592629066539</v>
      </c>
      <c r="V27" s="10">
        <v>2.2872879800948849</v>
      </c>
      <c r="W27" s="10">
        <v>11.477680749889323</v>
      </c>
      <c r="Y27" s="10">
        <v>0.97887243014199521</v>
      </c>
      <c r="Z27" s="10">
        <v>4.530091021419433</v>
      </c>
      <c r="AA27" s="10">
        <v>8.3512894929157859</v>
      </c>
      <c r="AB27" s="10">
        <v>1.9498221968344049</v>
      </c>
      <c r="AC27" s="10">
        <v>1.2032314985242489</v>
      </c>
      <c r="AD27" s="10">
        <v>1.4491141433330363</v>
      </c>
      <c r="AE27" s="10">
        <v>76.28795470250553</v>
      </c>
      <c r="AF27" s="10">
        <v>0.78101445740890607</v>
      </c>
      <c r="AG27" s="10">
        <v>4.8083234261551926</v>
      </c>
      <c r="AH27" s="10">
        <v>1.9264222796854031</v>
      </c>
      <c r="AI27" s="10">
        <v>2.5612273872063485</v>
      </c>
      <c r="AJ27" s="10">
        <v>13.517459227599595</v>
      </c>
      <c r="AK27" s="10">
        <v>6.5295200314050881</v>
      </c>
      <c r="AL27" s="10">
        <v>1.827042849195974</v>
      </c>
      <c r="AM27" s="10">
        <v>1.6391725129808872</v>
      </c>
      <c r="AN27" s="10">
        <v>4.6516866722995704</v>
      </c>
      <c r="AO27" s="10">
        <v>2.8721797929842219</v>
      </c>
      <c r="AP27" s="10">
        <v>108.21837364100072</v>
      </c>
      <c r="AQ27" s="10">
        <v>3.2695371444532224</v>
      </c>
      <c r="AR27" s="10">
        <v>3.3397223148371418</v>
      </c>
      <c r="AS27" s="10">
        <v>5.4703496741890607</v>
      </c>
      <c r="AT27" s="10">
        <v>27.387923263945122</v>
      </c>
      <c r="AV27" s="10">
        <v>3.0052306899125435E-2</v>
      </c>
      <c r="AW27" s="10">
        <v>0.18926188934860985</v>
      </c>
      <c r="AX27" s="10">
        <v>0.74937220161079821</v>
      </c>
      <c r="AY27" s="10">
        <v>0.18833560958398651</v>
      </c>
      <c r="AZ27" s="10">
        <v>0.14388857456421769</v>
      </c>
      <c r="BA27" s="10">
        <v>3.8250874318077965</v>
      </c>
      <c r="BB27" s="10">
        <v>11.824393803132368</v>
      </c>
      <c r="BC27" s="10">
        <v>6.0635630829956106</v>
      </c>
      <c r="BD27" s="10">
        <v>0.3555223764598161</v>
      </c>
      <c r="BE27" s="10">
        <v>0.28754675133959334</v>
      </c>
      <c r="BF27" s="10">
        <v>0.7935243377396497</v>
      </c>
      <c r="BG27" s="10">
        <v>1.8264843712685845</v>
      </c>
      <c r="BH27" s="10">
        <v>0.73948387290972406</v>
      </c>
      <c r="BI27" s="10">
        <v>0.19243815860178212</v>
      </c>
      <c r="BJ27" s="10">
        <v>4.548099535198082</v>
      </c>
      <c r="BK27" s="10">
        <v>0.63723055269375617</v>
      </c>
      <c r="BL27" s="10">
        <v>3.1571410595881564</v>
      </c>
      <c r="BM27" s="10">
        <v>16.665202321062594</v>
      </c>
      <c r="BN27" s="10">
        <v>1.358925104485643</v>
      </c>
      <c r="BO27" s="10">
        <v>0.2614239564797613</v>
      </c>
      <c r="BP27" s="10">
        <v>2.2629656474631155</v>
      </c>
      <c r="BQ27" s="10">
        <v>2.2773968684817296</v>
      </c>
      <c r="BS27" s="10">
        <v>0.25417734268898895</v>
      </c>
      <c r="BT27" s="10">
        <v>0.33894220585219703</v>
      </c>
      <c r="BU27" s="10">
        <v>0.11512403666282922</v>
      </c>
      <c r="BV27" s="10">
        <v>0.32666424737776345</v>
      </c>
      <c r="BW27" s="10">
        <v>5.7628842363730198E-2</v>
      </c>
      <c r="BX27" s="10">
        <v>0.32827457029167917</v>
      </c>
      <c r="BY27" s="10">
        <v>21.457482108554572</v>
      </c>
      <c r="BZ27" s="10">
        <v>2.2832466167434688</v>
      </c>
      <c r="CA27" s="10">
        <v>1.0597056748397342</v>
      </c>
      <c r="CB27" s="10">
        <v>0.82063587563681928</v>
      </c>
      <c r="CC27" s="10">
        <v>0.27278810472097215</v>
      </c>
      <c r="CD27" s="10">
        <v>2.3823867524352664</v>
      </c>
      <c r="CE27" s="10">
        <v>2.1216241723868476</v>
      </c>
      <c r="CF27" s="10">
        <v>0.21001916393083767</v>
      </c>
      <c r="CG27" s="10">
        <v>7.1447666871680315</v>
      </c>
      <c r="CH27" s="10">
        <v>0.47217558775968549</v>
      </c>
      <c r="CI27" s="10">
        <v>0.55248429875046501</v>
      </c>
      <c r="CJ27" s="10">
        <v>45.508437155293976</v>
      </c>
      <c r="CK27" s="10">
        <v>2.2132936239339371</v>
      </c>
      <c r="CL27" s="10">
        <v>1.0910384977965073</v>
      </c>
      <c r="CM27" s="10">
        <v>0.12339134603433877</v>
      </c>
      <c r="CN27" s="10">
        <v>0.72091214124504166</v>
      </c>
      <c r="CP27" s="23">
        <v>4.998006401913285</v>
      </c>
      <c r="CQ27" s="23">
        <v>27.028566882277062</v>
      </c>
      <c r="CR27" s="23">
        <v>38.921518061756863</v>
      </c>
      <c r="CS27" s="23">
        <v>29.879021739694757</v>
      </c>
      <c r="CT27" s="23">
        <v>1.4124572319467084</v>
      </c>
      <c r="CU27" s="23">
        <v>26.477180595116682</v>
      </c>
      <c r="CV27" s="23">
        <v>132.00497209864852</v>
      </c>
      <c r="CW27" s="23">
        <v>14.910041354632485</v>
      </c>
      <c r="CX27" s="23">
        <v>6.7725850963821692</v>
      </c>
      <c r="CY27" s="23">
        <v>12.269789024808297</v>
      </c>
      <c r="CZ27" s="23">
        <v>14.039103038495739</v>
      </c>
      <c r="DA27" s="23">
        <v>62.703348670312636</v>
      </c>
      <c r="DB27" s="23">
        <v>30.688580725753553</v>
      </c>
      <c r="DC27" s="23">
        <v>15.876267197149254</v>
      </c>
      <c r="DD27" s="23">
        <v>28.018610151090805</v>
      </c>
      <c r="DE27" s="23">
        <v>10.283309764852005</v>
      </c>
      <c r="DF27" s="23">
        <v>7.9715298597282089</v>
      </c>
      <c r="DG27" s="23">
        <v>193.97817379298357</v>
      </c>
      <c r="DH27" s="23">
        <v>19.630314630731718</v>
      </c>
      <c r="DI27" s="23">
        <v>39.77177739817995</v>
      </c>
      <c r="DJ27" s="23">
        <v>10.143994647781399</v>
      </c>
      <c r="DK27" s="23">
        <v>41.863913023561217</v>
      </c>
    </row>
    <row r="28" spans="1:115">
      <c r="A28" s="2">
        <v>40422</v>
      </c>
      <c r="B28" s="10">
        <v>4.3241288091865142</v>
      </c>
      <c r="C28" s="10">
        <v>22.207487450549738</v>
      </c>
      <c r="D28" s="10">
        <v>29.807831752836019</v>
      </c>
      <c r="E28" s="10">
        <v>26.601347093600161</v>
      </c>
      <c r="F28" s="10">
        <v>5.9607641835530877E-2</v>
      </c>
      <c r="G28" s="10">
        <v>20.761818759476505</v>
      </c>
      <c r="H28" s="10">
        <v>22.624803336459166</v>
      </c>
      <c r="I28" s="10">
        <v>5.2199395820767025</v>
      </c>
      <c r="J28" s="10">
        <v>0.53311923368602199</v>
      </c>
      <c r="K28" s="10">
        <v>8.4514388659921522</v>
      </c>
      <c r="L28" s="10">
        <v>11.682529197725671</v>
      </c>
      <c r="M28" s="10">
        <v>45.134205147565716</v>
      </c>
      <c r="N28" s="10">
        <v>21.813527740651942</v>
      </c>
      <c r="O28" s="10">
        <v>14.298213004835192</v>
      </c>
      <c r="P28" s="10">
        <v>15.204546852196865</v>
      </c>
      <c r="Q28" s="10">
        <v>4.2539603592745756</v>
      </c>
      <c r="R28" s="10">
        <v>0.88615371882147542</v>
      </c>
      <c r="S28" s="10">
        <v>23.822054634626916</v>
      </c>
      <c r="T28" s="10">
        <v>12.846427431504976</v>
      </c>
      <c r="U28" s="10">
        <v>36.907987332112114</v>
      </c>
      <c r="V28" s="10">
        <v>2.4965070673094205</v>
      </c>
      <c r="W28" s="10">
        <v>10.722123079736788</v>
      </c>
      <c r="Y28" s="10">
        <v>0.93090884978077559</v>
      </c>
      <c r="Z28" s="10">
        <v>4.9039281413103177</v>
      </c>
      <c r="AA28" s="10">
        <v>7.356341022695009</v>
      </c>
      <c r="AB28" s="10">
        <v>1.8837524447576479</v>
      </c>
      <c r="AC28" s="10">
        <v>1.3079813225501136</v>
      </c>
      <c r="AD28" s="10">
        <v>1.0799959867148523</v>
      </c>
      <c r="AE28" s="10">
        <v>81.709923054171611</v>
      </c>
      <c r="AF28" s="10">
        <v>0.47897093310130984</v>
      </c>
      <c r="AG28" s="10">
        <v>4.7229453993602082</v>
      </c>
      <c r="AH28" s="10">
        <v>2.0541905754779131</v>
      </c>
      <c r="AI28" s="10">
        <v>2.4180890381570341</v>
      </c>
      <c r="AJ28" s="10">
        <v>12.150551857124485</v>
      </c>
      <c r="AK28" s="10">
        <v>6.3172690443259949</v>
      </c>
      <c r="AL28" s="10">
        <v>1.5754205451064756</v>
      </c>
      <c r="AM28" s="10">
        <v>1.8227329956394502</v>
      </c>
      <c r="AN28" s="10">
        <v>5.5194148738655961</v>
      </c>
      <c r="AO28" s="10">
        <v>2.8516482379587349</v>
      </c>
      <c r="AP28" s="10">
        <v>101.59965839972585</v>
      </c>
      <c r="AQ28" s="10">
        <v>3.0004749082319551</v>
      </c>
      <c r="AR28" s="10">
        <v>3.4525646258599481</v>
      </c>
      <c r="AS28" s="10">
        <v>5.3957723027505073</v>
      </c>
      <c r="AT28" s="10">
        <v>25.278928551207748</v>
      </c>
      <c r="AV28" s="10">
        <v>3.7541431083557911E-2</v>
      </c>
      <c r="AW28" s="10">
        <v>0.23150448029845005</v>
      </c>
      <c r="AX28" s="10">
        <v>0.61934202554889728</v>
      </c>
      <c r="AY28" s="10">
        <v>0.23097485152609681</v>
      </c>
      <c r="AZ28" s="10">
        <v>0.18627388073603376</v>
      </c>
      <c r="BA28" s="10">
        <v>4.1192411983993997</v>
      </c>
      <c r="BB28" s="10">
        <v>9.6106028646042319</v>
      </c>
      <c r="BC28" s="10">
        <v>4.7779928209078806</v>
      </c>
      <c r="BD28" s="10">
        <v>0.40647174981894413</v>
      </c>
      <c r="BE28" s="10">
        <v>0.370443188531412</v>
      </c>
      <c r="BF28" s="10">
        <v>0.2428171410797022</v>
      </c>
      <c r="BG28" s="10">
        <v>1.956928509498217</v>
      </c>
      <c r="BH28" s="10">
        <v>1.0611362892980829</v>
      </c>
      <c r="BI28" s="10">
        <v>0.2189983491562483</v>
      </c>
      <c r="BJ28" s="10">
        <v>4.3607362814654413</v>
      </c>
      <c r="BK28" s="10">
        <v>0.72200185451204468</v>
      </c>
      <c r="BL28" s="10">
        <v>5.4977740709909799</v>
      </c>
      <c r="BM28" s="10">
        <v>15.527552899854363</v>
      </c>
      <c r="BN28" s="10">
        <v>1.3399997247881625</v>
      </c>
      <c r="BO28" s="10">
        <v>0.35940983310194241</v>
      </c>
      <c r="BP28" s="10">
        <v>2.2716468503377745</v>
      </c>
      <c r="BQ28" s="10">
        <v>2.4403360462051777</v>
      </c>
      <c r="BS28" s="10">
        <v>0.31473786691723216</v>
      </c>
      <c r="BT28" s="10">
        <v>0.30912444461397115</v>
      </c>
      <c r="BU28" s="10">
        <v>0.12049100570737048</v>
      </c>
      <c r="BV28" s="10">
        <v>0.43712943967328649</v>
      </c>
      <c r="BW28" s="10">
        <v>8.8056743620670314E-2</v>
      </c>
      <c r="BX28" s="10">
        <v>0.22884673324441795</v>
      </c>
      <c r="BY28" s="10">
        <v>21.444444584559022</v>
      </c>
      <c r="BZ28" s="10">
        <v>1.7970002098709612</v>
      </c>
      <c r="CA28" s="10">
        <v>1.0168332866287941</v>
      </c>
      <c r="CB28" s="10">
        <v>0.87424056396179506</v>
      </c>
      <c r="CC28" s="10">
        <v>0.18820428927977062</v>
      </c>
      <c r="CD28" s="10">
        <v>2.4026990604895251</v>
      </c>
      <c r="CE28" s="10">
        <v>2.2760248158443153</v>
      </c>
      <c r="CF28" s="10">
        <v>0.22199576026531606</v>
      </c>
      <c r="CG28" s="10">
        <v>7.3121227614375295</v>
      </c>
      <c r="CH28" s="10">
        <v>0.51145829575860013</v>
      </c>
      <c r="CI28" s="10">
        <v>0.351755674646693</v>
      </c>
      <c r="CJ28" s="10">
        <v>48.530449541677392</v>
      </c>
      <c r="CK28" s="10">
        <v>2.1650834714147207</v>
      </c>
      <c r="CL28" s="10">
        <v>1.085091739555986</v>
      </c>
      <c r="CM28" s="10">
        <v>9.951112086478231E-2</v>
      </c>
      <c r="CN28" s="10">
        <v>0.65884675254509961</v>
      </c>
      <c r="CP28" s="23">
        <v>5.6073169569680799</v>
      </c>
      <c r="CQ28" s="23">
        <v>27.652044516772477</v>
      </c>
      <c r="CR28" s="23">
        <v>37.904005806787296</v>
      </c>
      <c r="CS28" s="23">
        <v>29.153203829557192</v>
      </c>
      <c r="CT28" s="23">
        <v>1.6419195887423486</v>
      </c>
      <c r="CU28" s="23">
        <v>26.189902677835175</v>
      </c>
      <c r="CV28" s="23">
        <v>135.38977383979403</v>
      </c>
      <c r="CW28" s="23">
        <v>12.273903545956854</v>
      </c>
      <c r="CX28" s="23">
        <v>6.6793696694939682</v>
      </c>
      <c r="CY28" s="23">
        <v>11.750313193963272</v>
      </c>
      <c r="CZ28" s="23">
        <v>14.531639666242178</v>
      </c>
      <c r="DA28" s="23">
        <v>61.644384574677943</v>
      </c>
      <c r="DB28" s="23">
        <v>31.467957890120335</v>
      </c>
      <c r="DC28" s="23">
        <v>16.314627659363232</v>
      </c>
      <c r="DD28" s="23">
        <v>28.700138890739286</v>
      </c>
      <c r="DE28" s="23">
        <v>11.006835383410817</v>
      </c>
      <c r="DF28" s="23">
        <v>9.5873317024178828</v>
      </c>
      <c r="DG28" s="23">
        <v>189.47971547588452</v>
      </c>
      <c r="DH28" s="23">
        <v>19.351985535939814</v>
      </c>
      <c r="DI28" s="23">
        <v>41.805053530629991</v>
      </c>
      <c r="DJ28" s="23">
        <v>10.263437341262485</v>
      </c>
      <c r="DK28" s="23">
        <v>39.100234429694815</v>
      </c>
    </row>
    <row r="29" spans="1:115">
      <c r="A29" s="2">
        <v>40513</v>
      </c>
      <c r="B29" s="10">
        <v>4.1820852340287873</v>
      </c>
      <c r="C29" s="10">
        <v>23.28023582503377</v>
      </c>
      <c r="D29" s="10">
        <v>27.290117456404897</v>
      </c>
      <c r="E29" s="10">
        <v>25.002090899671742</v>
      </c>
      <c r="F29" s="10">
        <v>0</v>
      </c>
      <c r="G29" s="10">
        <v>20.025668846957849</v>
      </c>
      <c r="H29" s="10">
        <v>23.061959982705936</v>
      </c>
      <c r="I29" s="10">
        <v>5.7953931350512278</v>
      </c>
      <c r="J29" s="10">
        <v>0.50318335252983515</v>
      </c>
      <c r="K29" s="10">
        <v>6.8696509687435974</v>
      </c>
      <c r="L29" s="10">
        <v>11.064278358328949</v>
      </c>
      <c r="M29" s="10">
        <v>44.699260057545139</v>
      </c>
      <c r="N29" s="10">
        <v>23.007514908102703</v>
      </c>
      <c r="O29" s="10">
        <v>13.991460361958733</v>
      </c>
      <c r="P29" s="10">
        <v>13.732441705670839</v>
      </c>
      <c r="Q29" s="10">
        <v>3.832680075992883</v>
      </c>
      <c r="R29" s="10">
        <v>0.69177398566320192</v>
      </c>
      <c r="S29" s="10">
        <v>22.365275440309674</v>
      </c>
      <c r="T29" s="10">
        <v>12.523504985742635</v>
      </c>
      <c r="U29" s="10">
        <v>37.887425770102077</v>
      </c>
      <c r="V29" s="10">
        <v>3.7480755941798383</v>
      </c>
      <c r="W29" s="10">
        <v>10.208099939899741</v>
      </c>
      <c r="Y29" s="10">
        <v>0.81687969732425469</v>
      </c>
      <c r="Z29" s="10">
        <v>4.7057916433662985</v>
      </c>
      <c r="AA29" s="10">
        <v>7.0151152486082804</v>
      </c>
      <c r="AB29" s="10">
        <v>1.9159618209974201</v>
      </c>
      <c r="AC29" s="10">
        <v>2.1526342854937224</v>
      </c>
      <c r="AD29" s="10">
        <v>1.5942937580263947</v>
      </c>
      <c r="AE29" s="10">
        <v>92.819475751154627</v>
      </c>
      <c r="AF29" s="10">
        <v>0.45170127150212941</v>
      </c>
      <c r="AG29" s="10">
        <v>4.8858795574950875</v>
      </c>
      <c r="AH29" s="10">
        <v>2.1641378428399065</v>
      </c>
      <c r="AI29" s="10">
        <v>2.3316688522518465</v>
      </c>
      <c r="AJ29" s="10">
        <v>10.780371103584127</v>
      </c>
      <c r="AK29" s="10">
        <v>6.0659271231442879</v>
      </c>
      <c r="AL29" s="10">
        <v>1.5748833786211343</v>
      </c>
      <c r="AM29" s="10">
        <v>1.0920579351873865</v>
      </c>
      <c r="AN29" s="10">
        <v>5.5324372606374954</v>
      </c>
      <c r="AO29" s="10">
        <v>2.8248384346142954</v>
      </c>
      <c r="AP29" s="10">
        <v>101.98053719477119</v>
      </c>
      <c r="AQ29" s="10">
        <v>3.007386118595516</v>
      </c>
      <c r="AR29" s="10">
        <v>4.6528662319019594</v>
      </c>
      <c r="AS29" s="10">
        <v>6.2940695398479063</v>
      </c>
      <c r="AT29" s="10">
        <v>23.399974485348068</v>
      </c>
      <c r="AV29" s="10">
        <v>2.4857081593159802E-2</v>
      </c>
      <c r="AW29" s="10">
        <v>0.20924060571607683</v>
      </c>
      <c r="AX29" s="10">
        <v>0.58684787639032621</v>
      </c>
      <c r="AY29" s="10">
        <v>0.31387660754461333</v>
      </c>
      <c r="AZ29" s="10">
        <v>0.29445250808273338</v>
      </c>
      <c r="BA29" s="10">
        <v>3.6868658616743795</v>
      </c>
      <c r="BB29" s="10">
        <v>11.167908082498093</v>
      </c>
      <c r="BC29" s="10">
        <v>5.3593245122896098</v>
      </c>
      <c r="BD29" s="10">
        <v>0.42650749023214046</v>
      </c>
      <c r="BE29" s="10">
        <v>0.29379985361880584</v>
      </c>
      <c r="BF29" s="10">
        <v>0.11865391358795258</v>
      </c>
      <c r="BG29" s="10">
        <v>1.7704158196687521</v>
      </c>
      <c r="BH29" s="10">
        <v>0.9301162279859414</v>
      </c>
      <c r="BI29" s="10">
        <v>0.26329387696624995</v>
      </c>
      <c r="BJ29" s="10">
        <v>4.6941270424433696</v>
      </c>
      <c r="BK29" s="10">
        <v>0.6068241609119146</v>
      </c>
      <c r="BL29" s="10">
        <v>5.317042251601265</v>
      </c>
      <c r="BM29" s="10">
        <v>13.515635202264603</v>
      </c>
      <c r="BN29" s="10">
        <v>1.1821629636999189</v>
      </c>
      <c r="BO29" s="10">
        <v>0.32611071557607707</v>
      </c>
      <c r="BP29" s="10">
        <v>2.5880971319323578</v>
      </c>
      <c r="BQ29" s="10">
        <v>2.4387441439333344</v>
      </c>
      <c r="BS29" s="10">
        <v>0.24390021779785143</v>
      </c>
      <c r="BT29" s="10">
        <v>0.3657959616011589</v>
      </c>
      <c r="BU29" s="10">
        <v>0.19787089780307987</v>
      </c>
      <c r="BV29" s="10">
        <v>0.62003967978196561</v>
      </c>
      <c r="BW29" s="10">
        <v>6.261952979537222E-2</v>
      </c>
      <c r="BX29" s="10">
        <v>0.28902113525679107</v>
      </c>
      <c r="BY29" s="10">
        <v>25.549845130302238</v>
      </c>
      <c r="BZ29" s="10">
        <v>2.3848017039142464</v>
      </c>
      <c r="CA29" s="10">
        <v>0.99894018220185798</v>
      </c>
      <c r="CB29" s="10">
        <v>0.87052778740552128</v>
      </c>
      <c r="CC29" s="10">
        <v>0.17877720537245118</v>
      </c>
      <c r="CD29" s="10">
        <v>2.3886888774799147</v>
      </c>
      <c r="CE29" s="10">
        <v>2.1863098124603866</v>
      </c>
      <c r="CF29" s="10">
        <v>0.24504926869425059</v>
      </c>
      <c r="CG29" s="10">
        <v>7.882247381645584</v>
      </c>
      <c r="CH29" s="10">
        <v>0.52030131781309474</v>
      </c>
      <c r="CI29" s="10">
        <v>0.55148812814365211</v>
      </c>
      <c r="CJ29" s="10">
        <v>48.999640956743264</v>
      </c>
      <c r="CK29" s="10">
        <v>2.140350862494695</v>
      </c>
      <c r="CL29" s="10">
        <v>1.3404294168888407</v>
      </c>
      <c r="CM29" s="10">
        <v>0.1095396456198019</v>
      </c>
      <c r="CN29" s="10">
        <v>0.7288446565129405</v>
      </c>
      <c r="CP29" s="23">
        <v>5.2677222307440532</v>
      </c>
      <c r="CQ29" s="23">
        <v>28.561064035717305</v>
      </c>
      <c r="CR29" s="23">
        <v>35.089951479206583</v>
      </c>
      <c r="CS29" s="23">
        <v>27.851969007995741</v>
      </c>
      <c r="CT29" s="23">
        <v>2.509706323371828</v>
      </c>
      <c r="CU29" s="23">
        <v>25.595849601915415</v>
      </c>
      <c r="CV29" s="23">
        <v>152.59918894666089</v>
      </c>
      <c r="CW29" s="23">
        <v>13.991220622757213</v>
      </c>
      <c r="CX29" s="23">
        <v>6.8145105824589214</v>
      </c>
      <c r="CY29" s="23">
        <v>10.198116452607831</v>
      </c>
      <c r="CZ29" s="23">
        <v>13.693378329541199</v>
      </c>
      <c r="DA29" s="23">
        <v>59.638735858277933</v>
      </c>
      <c r="DB29" s="23">
        <v>32.189868071693319</v>
      </c>
      <c r="DC29" s="23">
        <v>16.074686886240368</v>
      </c>
      <c r="DD29" s="23">
        <v>27.400874064947178</v>
      </c>
      <c r="DE29" s="23">
        <v>10.492242815355388</v>
      </c>
      <c r="DF29" s="23">
        <v>9.3851428000224146</v>
      </c>
      <c r="DG29" s="23">
        <v>186.86108879408872</v>
      </c>
      <c r="DH29" s="23">
        <v>18.853404930532765</v>
      </c>
      <c r="DI29" s="23">
        <v>44.206832134468954</v>
      </c>
      <c r="DJ29" s="23">
        <v>12.739781911579904</v>
      </c>
      <c r="DK29" s="23">
        <v>36.775663225694082</v>
      </c>
    </row>
    <row r="30" spans="1:115">
      <c r="A30" s="2">
        <v>40603</v>
      </c>
      <c r="B30" s="10">
        <v>4.439376345754952</v>
      </c>
      <c r="C30" s="10">
        <v>24.678008655795438</v>
      </c>
      <c r="D30" s="10">
        <v>29.024951128896234</v>
      </c>
      <c r="E30" s="10">
        <v>23.298801555299402</v>
      </c>
      <c r="F30" s="10">
        <v>0</v>
      </c>
      <c r="G30" s="10">
        <v>20.118974112212854</v>
      </c>
      <c r="H30" s="10">
        <v>23.729839829698797</v>
      </c>
      <c r="I30" s="10">
        <v>9.545085002801903</v>
      </c>
      <c r="J30" s="10">
        <v>0.59843601228441012</v>
      </c>
      <c r="K30" s="10">
        <v>7.6653312409405272</v>
      </c>
      <c r="L30" s="10">
        <v>10.563136730986452</v>
      </c>
      <c r="M30" s="10">
        <v>45.582511242000116</v>
      </c>
      <c r="N30" s="10">
        <v>23.755391756592239</v>
      </c>
      <c r="O30" s="10">
        <v>14.24992369291061</v>
      </c>
      <c r="P30" s="10">
        <v>15.925408763676309</v>
      </c>
      <c r="Q30" s="10">
        <v>3.3978472993013575</v>
      </c>
      <c r="R30" s="10">
        <v>0.62949739622547984</v>
      </c>
      <c r="S30" s="10">
        <v>24.647973417096196</v>
      </c>
      <c r="T30" s="10">
        <v>14.975663148713432</v>
      </c>
      <c r="U30" s="10">
        <v>39.532895141690041</v>
      </c>
      <c r="V30" s="10">
        <v>3.0598986860719379</v>
      </c>
      <c r="W30" s="10">
        <v>11.003257528186552</v>
      </c>
      <c r="Y30" s="10">
        <v>0.7666647529561319</v>
      </c>
      <c r="Z30" s="10">
        <v>4.8967737527642683</v>
      </c>
      <c r="AA30" s="10">
        <v>7.6748466972887135</v>
      </c>
      <c r="AB30" s="10">
        <v>2.2230815986844652</v>
      </c>
      <c r="AC30" s="10">
        <v>2.6645865914681179</v>
      </c>
      <c r="AD30" s="10">
        <v>0.93598410656233022</v>
      </c>
      <c r="AE30" s="10">
        <v>84.240450522394937</v>
      </c>
      <c r="AF30" s="10">
        <v>0.53005648359379154</v>
      </c>
      <c r="AG30" s="10">
        <v>5.1284652595185678</v>
      </c>
      <c r="AH30" s="10">
        <v>2.0741628949983522</v>
      </c>
      <c r="AI30" s="10">
        <v>2.4007698965597992</v>
      </c>
      <c r="AJ30" s="10">
        <v>11.35923308168689</v>
      </c>
      <c r="AK30" s="10">
        <v>6.7315436478652355</v>
      </c>
      <c r="AL30" s="10">
        <v>1.7610652829234241</v>
      </c>
      <c r="AM30" s="10">
        <v>1.3211646467816569</v>
      </c>
      <c r="AN30" s="10">
        <v>5.0534548349494033</v>
      </c>
      <c r="AO30" s="10">
        <v>2.3910956057969246</v>
      </c>
      <c r="AP30" s="10">
        <v>105.18433558532389</v>
      </c>
      <c r="AQ30" s="10">
        <v>2.6439703209965244</v>
      </c>
      <c r="AR30" s="10">
        <v>4.5539893328802483</v>
      </c>
      <c r="AS30" s="10">
        <v>6.9031417556392256</v>
      </c>
      <c r="AT30" s="10">
        <v>24.625286392424641</v>
      </c>
      <c r="AV30" s="10">
        <v>3.6954510517952996E-2</v>
      </c>
      <c r="AW30" s="10">
        <v>0.26207515180973212</v>
      </c>
      <c r="AX30" s="10">
        <v>0.58287837990648372</v>
      </c>
      <c r="AY30" s="10">
        <v>0.41093646009045237</v>
      </c>
      <c r="AZ30" s="10">
        <v>0.304580626655168</v>
      </c>
      <c r="BA30" s="10">
        <v>3.8469883615487217</v>
      </c>
      <c r="BB30" s="10">
        <v>13.479386552017152</v>
      </c>
      <c r="BC30" s="10">
        <v>6.6105998307360609</v>
      </c>
      <c r="BD30" s="10">
        <v>0.45017782050964356</v>
      </c>
      <c r="BE30" s="10">
        <v>0.30405998052381594</v>
      </c>
      <c r="BF30" s="10">
        <v>0.11302137525717873</v>
      </c>
      <c r="BG30" s="10">
        <v>1.7647188673735135</v>
      </c>
      <c r="BH30" s="10">
        <v>1.1384384352424806</v>
      </c>
      <c r="BI30" s="10">
        <v>0.26704979046411825</v>
      </c>
      <c r="BJ30" s="10">
        <v>6.6528167848889144</v>
      </c>
      <c r="BK30" s="10">
        <v>0.56452069566303742</v>
      </c>
      <c r="BL30" s="10">
        <v>4.8158409109970393</v>
      </c>
      <c r="BM30" s="10">
        <v>14.466455144031457</v>
      </c>
      <c r="BN30" s="10">
        <v>1.343586814386925</v>
      </c>
      <c r="BO30" s="10">
        <v>0.42319845319139554</v>
      </c>
      <c r="BP30" s="10">
        <v>2.661970635029844</v>
      </c>
      <c r="BQ30" s="10">
        <v>2.923984760472826</v>
      </c>
      <c r="BS30" s="10">
        <v>0.24632689475263597</v>
      </c>
      <c r="BT30" s="10">
        <v>0.301106976813383</v>
      </c>
      <c r="BU30" s="10">
        <v>8.5083740629698368E-2</v>
      </c>
      <c r="BV30" s="10">
        <v>0.76426786126289326</v>
      </c>
      <c r="BW30" s="10">
        <v>7.4219507322377531E-2</v>
      </c>
      <c r="BX30" s="10">
        <v>0.21973057278715613</v>
      </c>
      <c r="BY30" s="10">
        <v>27.456460631276791</v>
      </c>
      <c r="BZ30" s="10">
        <v>2.6094428894940576</v>
      </c>
      <c r="CA30" s="10">
        <v>0.98793933661428102</v>
      </c>
      <c r="CB30" s="10">
        <v>0.86086905264978641</v>
      </c>
      <c r="CC30" s="10">
        <v>0.16357791458730839</v>
      </c>
      <c r="CD30" s="10">
        <v>2.3719397180752271</v>
      </c>
      <c r="CE30" s="10">
        <v>2.513977819074475</v>
      </c>
      <c r="CF30" s="10">
        <v>0.24405301555913228</v>
      </c>
      <c r="CG30" s="10">
        <v>8.2787754965036005</v>
      </c>
      <c r="CH30" s="10">
        <v>0.57112976428756912</v>
      </c>
      <c r="CI30" s="10">
        <v>0.40609214855239006</v>
      </c>
      <c r="CJ30" s="10">
        <v>42.467416098603707</v>
      </c>
      <c r="CK30" s="10">
        <v>2.465975293964533</v>
      </c>
      <c r="CL30" s="10">
        <v>1.649071555418326</v>
      </c>
      <c r="CM30" s="10">
        <v>4.8147937768360904E-2</v>
      </c>
      <c r="CN30" s="10">
        <v>0.63549697414770012</v>
      </c>
      <c r="CP30" s="23">
        <v>5.4893225039816729</v>
      </c>
      <c r="CQ30" s="23">
        <v>30.137964537182821</v>
      </c>
      <c r="CR30" s="23">
        <v>37.367759946721129</v>
      </c>
      <c r="CS30" s="23">
        <v>26.697087475337213</v>
      </c>
      <c r="CT30" s="23">
        <v>3.0433867254456635</v>
      </c>
      <c r="CU30" s="23">
        <v>25.121677153111062</v>
      </c>
      <c r="CV30" s="23">
        <v>148.90613753538767</v>
      </c>
      <c r="CW30" s="23">
        <v>19.295184206625812</v>
      </c>
      <c r="CX30" s="23">
        <v>7.1650184289269028</v>
      </c>
      <c r="CY30" s="23">
        <v>10.904423169112482</v>
      </c>
      <c r="CZ30" s="23">
        <v>13.240505917390738</v>
      </c>
      <c r="DA30" s="23">
        <v>61.078402909135747</v>
      </c>
      <c r="DB30" s="23">
        <v>34.13935165877443</v>
      </c>
      <c r="DC30" s="23">
        <v>16.522091781857284</v>
      </c>
      <c r="DD30" s="23">
        <v>32.178165691850481</v>
      </c>
      <c r="DE30" s="23">
        <v>9.5869525942013674</v>
      </c>
      <c r="DF30" s="23">
        <v>8.2425260615718337</v>
      </c>
      <c r="DG30" s="23">
        <v>186.76618024505527</v>
      </c>
      <c r="DH30" s="23">
        <v>21.429195578061414</v>
      </c>
      <c r="DI30" s="23">
        <v>46.159154483180011</v>
      </c>
      <c r="DJ30" s="23">
        <v>12.673159014509368</v>
      </c>
      <c r="DK30" s="23">
        <v>39.188025655231719</v>
      </c>
    </row>
    <row r="31" spans="1:115">
      <c r="A31" s="2">
        <v>40695</v>
      </c>
      <c r="B31" s="10">
        <v>4.49038547757839</v>
      </c>
      <c r="C31" s="10">
        <v>25.433843411209867</v>
      </c>
      <c r="D31" s="10">
        <v>30.545666774399091</v>
      </c>
      <c r="E31" s="10">
        <v>22.430747127684487</v>
      </c>
      <c r="F31" s="10">
        <v>0</v>
      </c>
      <c r="G31" s="10">
        <v>19.60073695208855</v>
      </c>
      <c r="H31" s="10">
        <v>27.675717774893798</v>
      </c>
      <c r="I31" s="10">
        <v>4.2202438551397883</v>
      </c>
      <c r="J31" s="10">
        <v>0.45409328276304617</v>
      </c>
      <c r="K31" s="10">
        <v>6.4147061052387748</v>
      </c>
      <c r="L31" s="10">
        <v>10.933369803311413</v>
      </c>
      <c r="M31" s="10">
        <v>45.536992382680737</v>
      </c>
      <c r="N31" s="10">
        <v>24.575348627929092</v>
      </c>
      <c r="O31" s="10">
        <v>14.147344493905779</v>
      </c>
      <c r="P31" s="10">
        <v>17.153877717884832</v>
      </c>
      <c r="Q31" s="10">
        <v>2.7506521611893122</v>
      </c>
      <c r="R31" s="10">
        <v>0.40389604854477534</v>
      </c>
      <c r="S31" s="10">
        <v>24.446099481034366</v>
      </c>
      <c r="T31" s="10">
        <v>14.506813067564353</v>
      </c>
      <c r="U31" s="10">
        <v>40.374674252914971</v>
      </c>
      <c r="V31" s="10">
        <v>3.6311504952560476</v>
      </c>
      <c r="W31" s="10">
        <v>10.087698332287633</v>
      </c>
      <c r="Y31" s="10">
        <v>0.79808660923393404</v>
      </c>
      <c r="Z31" s="10">
        <v>5.106059064365736</v>
      </c>
      <c r="AA31" s="10">
        <v>7.8667180022284775</v>
      </c>
      <c r="AB31" s="10">
        <v>2.4377176505779845</v>
      </c>
      <c r="AC31" s="10">
        <v>2.9625337848242972</v>
      </c>
      <c r="AD31" s="10">
        <v>0.85691956285832593</v>
      </c>
      <c r="AE31" s="10">
        <v>89.708234440620032</v>
      </c>
      <c r="AF31" s="10">
        <v>0.28189412079979231</v>
      </c>
      <c r="AG31" s="10">
        <v>5.3009134004636529</v>
      </c>
      <c r="AH31" s="10">
        <v>2.0968466309907545</v>
      </c>
      <c r="AI31" s="10">
        <v>2.6111642866078468</v>
      </c>
      <c r="AJ31" s="10">
        <v>11.534035515946453</v>
      </c>
      <c r="AK31" s="10">
        <v>6.6612147238984969</v>
      </c>
      <c r="AL31" s="10">
        <v>1.9167555916855286</v>
      </c>
      <c r="AM31" s="10">
        <v>1.3879904442063389</v>
      </c>
      <c r="AN31" s="10">
        <v>4.9697351555412475</v>
      </c>
      <c r="AO31" s="10">
        <v>2.0076597070904563</v>
      </c>
      <c r="AP31" s="10">
        <v>102.67390643591352</v>
      </c>
      <c r="AQ31" s="10">
        <v>2.7306086120477735</v>
      </c>
      <c r="AR31" s="10">
        <v>4.6668481897660801</v>
      </c>
      <c r="AS31" s="10">
        <v>7.8176311557978559</v>
      </c>
      <c r="AT31" s="10">
        <v>22.958209997620123</v>
      </c>
      <c r="AV31" s="10">
        <v>4.1268158295786922E-2</v>
      </c>
      <c r="AW31" s="10">
        <v>0.25591656751346864</v>
      </c>
      <c r="AX31" s="10">
        <v>0.52657382725836432</v>
      </c>
      <c r="AY31" s="10">
        <v>0.45185019223812239</v>
      </c>
      <c r="AZ31" s="10">
        <v>0.13953293871131284</v>
      </c>
      <c r="BA31" s="10">
        <v>3.2847890950478136</v>
      </c>
      <c r="BB31" s="10">
        <v>13.204084574026455</v>
      </c>
      <c r="BC31" s="10">
        <v>2.8062908357924199</v>
      </c>
      <c r="BD31" s="10">
        <v>0.4320176492286979</v>
      </c>
      <c r="BE31" s="10">
        <v>0.26571804365832419</v>
      </c>
      <c r="BF31" s="10">
        <v>0.29552654592820982</v>
      </c>
      <c r="BG31" s="10">
        <v>1.7318605134036853</v>
      </c>
      <c r="BH31" s="10">
        <v>1.166030038870892</v>
      </c>
      <c r="BI31" s="10">
        <v>0.26888107440830294</v>
      </c>
      <c r="BJ31" s="10">
        <v>4.0089113122829945</v>
      </c>
      <c r="BK31" s="10">
        <v>0.51482602206549399</v>
      </c>
      <c r="BL31" s="10">
        <v>4.9040239101133176</v>
      </c>
      <c r="BM31" s="10">
        <v>11.857409891281952</v>
      </c>
      <c r="BN31" s="10">
        <v>1.3593114355788847</v>
      </c>
      <c r="BO31" s="10">
        <v>0.36368623596267141</v>
      </c>
      <c r="BP31" s="10">
        <v>2.8136384303744095</v>
      </c>
      <c r="BQ31" s="10">
        <v>2.7323364350479933</v>
      </c>
      <c r="BS31" s="10">
        <v>0.20351420529429184</v>
      </c>
      <c r="BT31" s="10">
        <v>0.38445656512802234</v>
      </c>
      <c r="BU31" s="10">
        <v>3.9064523142559815E-2</v>
      </c>
      <c r="BV31" s="10">
        <v>0.86091569317953121</v>
      </c>
      <c r="BW31" s="10">
        <v>5.0207216357492979E-2</v>
      </c>
      <c r="BX31" s="10">
        <v>0.32482360550422174</v>
      </c>
      <c r="BY31" s="10">
        <v>29.700617296887728</v>
      </c>
      <c r="BZ31" s="10">
        <v>0.99748682886541351</v>
      </c>
      <c r="CA31" s="10">
        <v>0.96641211243909153</v>
      </c>
      <c r="CB31" s="10">
        <v>0.77706669266127903</v>
      </c>
      <c r="CC31" s="10">
        <v>0.21395083688905514</v>
      </c>
      <c r="CD31" s="10">
        <v>2.2545672247879125</v>
      </c>
      <c r="CE31" s="10">
        <v>2.746133732457825</v>
      </c>
      <c r="CF31" s="10">
        <v>0.24722235386637853</v>
      </c>
      <c r="CG31" s="10">
        <v>8.7257558260252033</v>
      </c>
      <c r="CH31" s="10">
        <v>0.49551491030405848</v>
      </c>
      <c r="CI31" s="10">
        <v>0.40722577689221762</v>
      </c>
      <c r="CJ31" s="10">
        <v>41.495703462295005</v>
      </c>
      <c r="CK31" s="10">
        <v>2.4517261052678512</v>
      </c>
      <c r="CL31" s="10">
        <v>2.3548821330109404</v>
      </c>
      <c r="CM31" s="10">
        <v>5.0922468687913724E-2</v>
      </c>
      <c r="CN31" s="10">
        <v>0.56402446892156011</v>
      </c>
      <c r="CP31" s="23">
        <v>5.5332544504024028</v>
      </c>
      <c r="CQ31" s="23">
        <v>31.180275608217094</v>
      </c>
      <c r="CR31" s="23">
        <v>38.978023127028493</v>
      </c>
      <c r="CS31" s="23">
        <v>26.181230663680125</v>
      </c>
      <c r="CT31" s="23">
        <v>3.152273939893103</v>
      </c>
      <c r="CU31" s="23">
        <v>24.067269215498911</v>
      </c>
      <c r="CV31" s="23">
        <v>160.28865408642801</v>
      </c>
      <c r="CW31" s="23">
        <v>8.3059156405974139</v>
      </c>
      <c r="CX31" s="23">
        <v>7.1534364448944885</v>
      </c>
      <c r="CY31" s="23">
        <v>9.5543374725491326</v>
      </c>
      <c r="CZ31" s="23">
        <v>14.054011472736525</v>
      </c>
      <c r="DA31" s="23">
        <v>61.057455636818787</v>
      </c>
      <c r="DB31" s="23">
        <v>35.148727123156306</v>
      </c>
      <c r="DC31" s="23">
        <v>16.580203513865989</v>
      </c>
      <c r="DD31" s="23">
        <v>31.27653530039937</v>
      </c>
      <c r="DE31" s="23">
        <v>8.7307282491001121</v>
      </c>
      <c r="DF31" s="23">
        <v>7.7228054426407668</v>
      </c>
      <c r="DG31" s="23">
        <v>180.47311927052485</v>
      </c>
      <c r="DH31" s="23">
        <v>21.048459220458863</v>
      </c>
      <c r="DI31" s="23">
        <v>47.760090811654663</v>
      </c>
      <c r="DJ31" s="23">
        <v>14.313342550116227</v>
      </c>
      <c r="DK31" s="23">
        <v>36.34226923387731</v>
      </c>
    </row>
    <row r="32" spans="1:115">
      <c r="A32" s="2">
        <v>40787</v>
      </c>
      <c r="B32" s="10">
        <v>3.7290880773546045</v>
      </c>
      <c r="C32" s="10">
        <v>26.306776985532462</v>
      </c>
      <c r="D32" s="10">
        <v>32.274505465161994</v>
      </c>
      <c r="E32" s="10">
        <v>21.019331477332887</v>
      </c>
      <c r="F32" s="10">
        <v>0</v>
      </c>
      <c r="G32" s="10">
        <v>19.390627564016189</v>
      </c>
      <c r="H32" s="10">
        <v>26.25945328437372</v>
      </c>
      <c r="I32" s="10">
        <v>4.0692531529502727</v>
      </c>
      <c r="J32" s="10">
        <v>0.52814676637381286</v>
      </c>
      <c r="K32" s="10">
        <v>5.1070199397357365</v>
      </c>
      <c r="L32" s="10">
        <v>10.891382247372947</v>
      </c>
      <c r="M32" s="10">
        <v>45.478322517039693</v>
      </c>
      <c r="N32" s="10">
        <v>26.705319211285548</v>
      </c>
      <c r="O32" s="10">
        <v>13.281051915780733</v>
      </c>
      <c r="P32" s="10">
        <v>14.557314917756649</v>
      </c>
      <c r="Q32" s="10">
        <v>2.5596492834720652</v>
      </c>
      <c r="R32" s="10">
        <v>0.56840586799506831</v>
      </c>
      <c r="S32" s="10">
        <v>25.651315604828405</v>
      </c>
      <c r="T32" s="10">
        <v>15.061119554682424</v>
      </c>
      <c r="U32" s="10">
        <v>41.723264325417425</v>
      </c>
      <c r="V32" s="10">
        <v>2.9705760534004551</v>
      </c>
      <c r="W32" s="10">
        <v>10.402338989784194</v>
      </c>
      <c r="Y32" s="10">
        <v>0.81779430102529949</v>
      </c>
      <c r="Z32" s="10">
        <v>6.0220385134662333</v>
      </c>
      <c r="AA32" s="10">
        <v>8.0389306537198735</v>
      </c>
      <c r="AB32" s="10">
        <v>2.1739405261502354</v>
      </c>
      <c r="AC32" s="10">
        <v>3.0084281476945929</v>
      </c>
      <c r="AD32" s="10">
        <v>0.88222586627807276</v>
      </c>
      <c r="AE32" s="10">
        <v>96.387760940235026</v>
      </c>
      <c r="AF32" s="10">
        <v>0.25519349337041691</v>
      </c>
      <c r="AG32" s="10">
        <v>6.0012273348968384</v>
      </c>
      <c r="AH32" s="10">
        <v>2.1924944860842257</v>
      </c>
      <c r="AI32" s="10">
        <v>2.796965544609749</v>
      </c>
      <c r="AJ32" s="10">
        <v>12.409845540377198</v>
      </c>
      <c r="AK32" s="10">
        <v>7.2725866326369246</v>
      </c>
      <c r="AL32" s="10">
        <v>1.9653954818736277</v>
      </c>
      <c r="AM32" s="10">
        <v>1.1027605031116099</v>
      </c>
      <c r="AN32" s="10">
        <v>5.561448063694467</v>
      </c>
      <c r="AO32" s="10">
        <v>1.6088194628158989</v>
      </c>
      <c r="AP32" s="10">
        <v>114.93689793714294</v>
      </c>
      <c r="AQ32" s="10">
        <v>3.1887183019195415</v>
      </c>
      <c r="AR32" s="10">
        <v>4.4067077016801779</v>
      </c>
      <c r="AS32" s="10">
        <v>8.6296551063106097</v>
      </c>
      <c r="AT32" s="10">
        <v>19.884817362135568</v>
      </c>
      <c r="AV32" s="10">
        <v>4.1125682079590484E-2</v>
      </c>
      <c r="AW32" s="10">
        <v>0.28250745913768649</v>
      </c>
      <c r="AX32" s="10">
        <v>0.48459959934089503</v>
      </c>
      <c r="AY32" s="10">
        <v>0.44907608962506629</v>
      </c>
      <c r="AZ32" s="10">
        <v>0.17044555639760636</v>
      </c>
      <c r="BA32" s="10">
        <v>3.8021917272233785</v>
      </c>
      <c r="BB32" s="10">
        <v>13.2488920124768</v>
      </c>
      <c r="BC32" s="10">
        <v>3.2163865005711902</v>
      </c>
      <c r="BD32" s="10">
        <v>0.44802734578278208</v>
      </c>
      <c r="BE32" s="10">
        <v>0.2779726179906265</v>
      </c>
      <c r="BF32" s="10">
        <v>0.27906321949474572</v>
      </c>
      <c r="BG32" s="10">
        <v>1.814475261987645</v>
      </c>
      <c r="BH32" s="10">
        <v>1.1604027725097781</v>
      </c>
      <c r="BI32" s="10">
        <v>0.28311485020249993</v>
      </c>
      <c r="BJ32" s="10">
        <v>4.3163367247403377</v>
      </c>
      <c r="BK32" s="10">
        <v>0.52041095675761317</v>
      </c>
      <c r="BL32" s="10">
        <v>3.6795076893895913</v>
      </c>
      <c r="BM32" s="10">
        <v>12.732923243874376</v>
      </c>
      <c r="BN32" s="10">
        <v>1.3408408994210812</v>
      </c>
      <c r="BO32" s="10">
        <v>0.38451464055334839</v>
      </c>
      <c r="BP32" s="10">
        <v>3.0160118839088268</v>
      </c>
      <c r="BQ32" s="10">
        <v>1.8534847353758481</v>
      </c>
      <c r="BS32" s="10">
        <v>0.16969400294152343</v>
      </c>
      <c r="BT32" s="10">
        <v>0.39041654389815716</v>
      </c>
      <c r="BU32" s="10">
        <v>1.4202297316388779E-2</v>
      </c>
      <c r="BV32" s="10">
        <v>0.94994104401463719</v>
      </c>
      <c r="BW32" s="10">
        <v>8.2980073509361124E-2</v>
      </c>
      <c r="BX32" s="10">
        <v>0.43744463431875102</v>
      </c>
      <c r="BY32" s="10">
        <v>30.245442623813844</v>
      </c>
      <c r="BZ32" s="10">
        <v>1.2296968234032053</v>
      </c>
      <c r="CA32" s="10">
        <v>0.9499739129656608</v>
      </c>
      <c r="CB32" s="10">
        <v>0.70679481151842594</v>
      </c>
      <c r="CC32" s="10">
        <v>0.22839642219640727</v>
      </c>
      <c r="CD32" s="10">
        <v>2.649263542002843</v>
      </c>
      <c r="CE32" s="10">
        <v>2.3760292135303622</v>
      </c>
      <c r="CF32" s="10">
        <v>0.2715189206086478</v>
      </c>
      <c r="CG32" s="10">
        <v>9.1692244033173793</v>
      </c>
      <c r="CH32" s="10">
        <v>0.4398738089061518</v>
      </c>
      <c r="CI32" s="10">
        <v>0.32850240340219949</v>
      </c>
      <c r="CJ32" s="10">
        <v>46.767817625788062</v>
      </c>
      <c r="CK32" s="10">
        <v>2.7810033469474278</v>
      </c>
      <c r="CL32" s="10">
        <v>2.3183245505636361</v>
      </c>
      <c r="CM32" s="10">
        <v>5.6377520304265794E-2</v>
      </c>
      <c r="CN32" s="10">
        <v>0.54365827015355972</v>
      </c>
      <c r="CP32" s="23">
        <v>4.7577020634010179</v>
      </c>
      <c r="CQ32" s="23">
        <v>33.001739502034539</v>
      </c>
      <c r="CR32" s="23">
        <v>40.812238015539151</v>
      </c>
      <c r="CS32" s="23">
        <v>24.592289137122826</v>
      </c>
      <c r="CT32" s="23">
        <v>3.2618537776015604</v>
      </c>
      <c r="CU32" s="23">
        <v>24.512489791836391</v>
      </c>
      <c r="CV32" s="23">
        <v>166.14154886089938</v>
      </c>
      <c r="CW32" s="23">
        <v>8.770529970295085</v>
      </c>
      <c r="CX32" s="23">
        <v>7.9273753600190942</v>
      </c>
      <c r="CY32" s="23">
        <v>8.2842818553290147</v>
      </c>
      <c r="CZ32" s="23">
        <v>14.195807433673849</v>
      </c>
      <c r="DA32" s="23">
        <v>62.351906861407379</v>
      </c>
      <c r="DB32" s="23">
        <v>37.514337829962614</v>
      </c>
      <c r="DC32" s="23">
        <v>15.801081168465508</v>
      </c>
      <c r="DD32" s="23">
        <v>29.145636548925975</v>
      </c>
      <c r="DE32" s="23">
        <v>9.0813821128302976</v>
      </c>
      <c r="DF32" s="23">
        <v>6.1852354236027578</v>
      </c>
      <c r="DG32" s="23">
        <v>200.08895441163378</v>
      </c>
      <c r="DH32" s="23">
        <v>22.371682102970475</v>
      </c>
      <c r="DI32" s="23">
        <v>48.832811218214587</v>
      </c>
      <c r="DJ32" s="23">
        <v>14.672620563924157</v>
      </c>
      <c r="DK32" s="23">
        <v>32.68429935744917</v>
      </c>
    </row>
    <row r="33" spans="1:115">
      <c r="A33" s="2">
        <v>40878</v>
      </c>
      <c r="B33" s="10">
        <v>3.0209636288068982</v>
      </c>
      <c r="C33" s="10">
        <v>27.024684511087017</v>
      </c>
      <c r="D33" s="10">
        <v>30.76507295133025</v>
      </c>
      <c r="E33" s="10">
        <v>20.596103007930683</v>
      </c>
      <c r="F33" s="10">
        <v>0</v>
      </c>
      <c r="G33" s="10">
        <v>20.213794118728842</v>
      </c>
      <c r="H33" s="10">
        <v>21.650038926195304</v>
      </c>
      <c r="I33" s="10">
        <v>5.3109579220842642</v>
      </c>
      <c r="J33" s="10">
        <v>0.5766619920250704</v>
      </c>
      <c r="K33" s="10">
        <v>4.1217308164253961</v>
      </c>
      <c r="L33" s="10">
        <v>11.460125435215826</v>
      </c>
      <c r="M33" s="10">
        <v>45.923109681975525</v>
      </c>
      <c r="N33" s="10">
        <v>23.922541838572062</v>
      </c>
      <c r="O33" s="10">
        <v>13.155674694548141</v>
      </c>
      <c r="P33" s="10">
        <v>15.06827452917798</v>
      </c>
      <c r="Q33" s="10">
        <v>2.6801730046245473</v>
      </c>
      <c r="R33" s="10">
        <v>1.0945431850198597</v>
      </c>
      <c r="S33" s="10">
        <v>26.751557612405684</v>
      </c>
      <c r="T33" s="10">
        <v>14.559358262747713</v>
      </c>
      <c r="U33" s="10">
        <v>43.128931097508008</v>
      </c>
      <c r="V33" s="10">
        <v>2.8068908523839124</v>
      </c>
      <c r="W33" s="10">
        <v>10.677567159005308</v>
      </c>
      <c r="Y33" s="10">
        <v>0.77459445060521537</v>
      </c>
      <c r="Z33" s="10">
        <v>6.0793294323941556</v>
      </c>
      <c r="AA33" s="10">
        <v>7.9577718409847797</v>
      </c>
      <c r="AB33" s="10">
        <v>1.9546035007165836</v>
      </c>
      <c r="AC33" s="10">
        <v>3.2224398124140778</v>
      </c>
      <c r="AD33" s="10">
        <v>0.97216175606358546</v>
      </c>
      <c r="AE33" s="10">
        <v>87.99122128999241</v>
      </c>
      <c r="AF33" s="10">
        <v>0.23870609324027692</v>
      </c>
      <c r="AG33" s="10">
        <v>6.0713587601936201</v>
      </c>
      <c r="AH33" s="10">
        <v>2.7551150282836758</v>
      </c>
      <c r="AI33" s="10">
        <v>2.718327343016091</v>
      </c>
      <c r="AJ33" s="10">
        <v>11.62387475326438</v>
      </c>
      <c r="AK33" s="10">
        <v>6.8117469192211413</v>
      </c>
      <c r="AL33" s="10">
        <v>1.9085833147014482</v>
      </c>
      <c r="AM33" s="10">
        <v>1.1116506710169602</v>
      </c>
      <c r="AN33" s="10">
        <v>5.2418069002229108</v>
      </c>
      <c r="AO33" s="10">
        <v>1.6612564388398603</v>
      </c>
      <c r="AP33" s="10">
        <v>109.72447537182535</v>
      </c>
      <c r="AQ33" s="10">
        <v>2.8483838731463669</v>
      </c>
      <c r="AR33" s="10">
        <v>4.6658217287735475</v>
      </c>
      <c r="AS33" s="10">
        <v>8.6706249899058783</v>
      </c>
      <c r="AT33" s="10">
        <v>18.978239099991281</v>
      </c>
      <c r="AV33" s="10">
        <v>3.5958463265968077E-2</v>
      </c>
      <c r="AW33" s="10">
        <v>0.27530073928646998</v>
      </c>
      <c r="AX33" s="10">
        <v>0.34975915711603278</v>
      </c>
      <c r="AY33" s="10">
        <v>0.40303592572121039</v>
      </c>
      <c r="AZ33" s="10">
        <v>0.20807144484130635</v>
      </c>
      <c r="BA33" s="10">
        <v>3.6085854601077507</v>
      </c>
      <c r="BB33" s="10">
        <v>14.019853496895724</v>
      </c>
      <c r="BC33" s="10">
        <v>4.4596200179961629</v>
      </c>
      <c r="BD33" s="10">
        <v>0.35563390043519505</v>
      </c>
      <c r="BE33" s="10">
        <v>0.11335396565201589</v>
      </c>
      <c r="BF33" s="10">
        <v>0.14850529292577966</v>
      </c>
      <c r="BG33" s="10">
        <v>1.7131341837791472</v>
      </c>
      <c r="BH33" s="10">
        <v>0.87611997599182434</v>
      </c>
      <c r="BI33" s="10">
        <v>0.27767193197673634</v>
      </c>
      <c r="BJ33" s="10">
        <v>4.0063655206001352</v>
      </c>
      <c r="BK33" s="10">
        <v>0.5168476561200388</v>
      </c>
      <c r="BL33" s="10">
        <v>3.0863823552547203</v>
      </c>
      <c r="BM33" s="10">
        <v>10.830038600566526</v>
      </c>
      <c r="BN33" s="10">
        <v>1.2491967080717523</v>
      </c>
      <c r="BO33" s="10">
        <v>0.24272250958838781</v>
      </c>
      <c r="BP33" s="10">
        <v>2.9156850714685607</v>
      </c>
      <c r="BQ33" s="10">
        <v>1.4122911392503239</v>
      </c>
      <c r="BS33" s="10">
        <v>0.12456115152923408</v>
      </c>
      <c r="BT33" s="10">
        <v>0.3926806777836091</v>
      </c>
      <c r="BU33" s="10">
        <v>5.4502347182499022E-2</v>
      </c>
      <c r="BV33" s="10">
        <v>0.79048554013085082</v>
      </c>
      <c r="BW33" s="10">
        <v>4.9271820271621802E-2</v>
      </c>
      <c r="BX33" s="10">
        <v>0.43282241731745597</v>
      </c>
      <c r="BY33" s="10">
        <v>26.030791499304694</v>
      </c>
      <c r="BZ33" s="10">
        <v>1.6662938464630335</v>
      </c>
      <c r="CA33" s="10">
        <v>0.87623051372285932</v>
      </c>
      <c r="CB33" s="10">
        <v>0.59583197880007543</v>
      </c>
      <c r="CC33" s="10">
        <v>0.24337255552257062</v>
      </c>
      <c r="CD33" s="10">
        <v>2.9509374316072736</v>
      </c>
      <c r="CE33" s="10">
        <v>1.9954920864943171</v>
      </c>
      <c r="CF33" s="10">
        <v>0.28318447113221279</v>
      </c>
      <c r="CG33" s="10">
        <v>8.3327150391367688</v>
      </c>
      <c r="CH33" s="10">
        <v>0.43312572778387692</v>
      </c>
      <c r="CI33" s="10">
        <v>0.15523533398539424</v>
      </c>
      <c r="CJ33" s="10">
        <v>43.052142782536464</v>
      </c>
      <c r="CK33" s="10">
        <v>2.6572352389371123</v>
      </c>
      <c r="CL33" s="10">
        <v>0.91119039107604594</v>
      </c>
      <c r="CM33" s="10">
        <v>4.3151992779792536E-2</v>
      </c>
      <c r="CN33" s="10">
        <v>0.37153410689427435</v>
      </c>
      <c r="CP33" s="23">
        <v>3.9560776942073157</v>
      </c>
      <c r="CQ33" s="23">
        <v>33.771995360551252</v>
      </c>
      <c r="CR33" s="23">
        <v>39.127106296613562</v>
      </c>
      <c r="CS33" s="23">
        <v>23.744227974499328</v>
      </c>
      <c r="CT33" s="23">
        <v>3.479783077527006</v>
      </c>
      <c r="CU33" s="23">
        <v>25.227363752217634</v>
      </c>
      <c r="CV33" s="23">
        <v>149.69190521238812</v>
      </c>
      <c r="CW33" s="23">
        <v>11.675577879783738</v>
      </c>
      <c r="CX33" s="23">
        <v>7.8798851663767451</v>
      </c>
      <c r="CY33" s="23">
        <v>7.5860317891611633</v>
      </c>
      <c r="CZ33" s="23">
        <v>14.570330626680267</v>
      </c>
      <c r="DA33" s="23">
        <v>62.211056050626325</v>
      </c>
      <c r="DB33" s="23">
        <v>33.605900820279345</v>
      </c>
      <c r="DC33" s="23">
        <v>15.625114412358538</v>
      </c>
      <c r="DD33" s="23">
        <v>28.519005759931844</v>
      </c>
      <c r="DE33" s="23">
        <v>8.8719532887513743</v>
      </c>
      <c r="DF33" s="23">
        <v>5.9974173130998345</v>
      </c>
      <c r="DG33" s="23">
        <v>190.35821436733403</v>
      </c>
      <c r="DH33" s="23">
        <v>21.314174082902944</v>
      </c>
      <c r="DI33" s="23">
        <v>48.94866572694599</v>
      </c>
      <c r="DJ33" s="23">
        <v>14.436352906538144</v>
      </c>
      <c r="DK33" s="23">
        <v>31.43963150514119</v>
      </c>
    </row>
    <row r="34" spans="1:115">
      <c r="A34" s="2">
        <v>40969</v>
      </c>
      <c r="B34" s="10">
        <v>3.3271622476808722</v>
      </c>
      <c r="C34" s="10">
        <v>26.635328444089033</v>
      </c>
      <c r="D34" s="10">
        <v>32.654370752119803</v>
      </c>
      <c r="E34" s="10">
        <v>20.764604665109445</v>
      </c>
      <c r="F34" s="10">
        <v>0</v>
      </c>
      <c r="G34" s="10">
        <v>20.710336062874742</v>
      </c>
      <c r="H34" s="10">
        <v>23.161161580504004</v>
      </c>
      <c r="I34" s="10">
        <v>4.471793258468872</v>
      </c>
      <c r="J34" s="10">
        <v>0.53075714620805037</v>
      </c>
      <c r="K34" s="10">
        <v>2.4156127390724063</v>
      </c>
      <c r="L34" s="10">
        <v>11.213077275636604</v>
      </c>
      <c r="M34" s="10">
        <v>46.264547375535265</v>
      </c>
      <c r="N34" s="10">
        <v>26.157531508740625</v>
      </c>
      <c r="O34" s="10">
        <v>13.474042782830395</v>
      </c>
      <c r="P34" s="10">
        <v>14.328333394561277</v>
      </c>
      <c r="Q34" s="10">
        <v>2.8676432533723024</v>
      </c>
      <c r="R34" s="10">
        <v>1.1069811531742473</v>
      </c>
      <c r="S34" s="10">
        <v>28.240163469600134</v>
      </c>
      <c r="T34" s="10">
        <v>14.910125939453794</v>
      </c>
      <c r="U34" s="10">
        <v>43.649638256812572</v>
      </c>
      <c r="V34" s="10">
        <v>2.7250199491574199</v>
      </c>
      <c r="W34" s="10">
        <v>11.297059200556827</v>
      </c>
      <c r="Y34" s="10">
        <v>0.77839380287253168</v>
      </c>
      <c r="Z34" s="10">
        <v>6.2141044580554983</v>
      </c>
      <c r="AA34" s="10">
        <v>7.5887232319845666</v>
      </c>
      <c r="AB34" s="10">
        <v>2.2278482963683324</v>
      </c>
      <c r="AC34" s="10">
        <v>2.6541160646818795</v>
      </c>
      <c r="AD34" s="10">
        <v>0.58046845433472705</v>
      </c>
      <c r="AE34" s="10">
        <v>85.216579080709934</v>
      </c>
      <c r="AF34" s="10">
        <v>0.1915816917196706</v>
      </c>
      <c r="AG34" s="10">
        <v>5.4428589839163548</v>
      </c>
      <c r="AH34" s="10">
        <v>2.0420217840842305</v>
      </c>
      <c r="AI34" s="10">
        <v>2.268428459830842</v>
      </c>
      <c r="AJ34" s="10">
        <v>11.720391924483618</v>
      </c>
      <c r="AK34" s="10">
        <v>7.3390608177743779</v>
      </c>
      <c r="AL34" s="10">
        <v>1.6439609311001528</v>
      </c>
      <c r="AM34" s="10">
        <v>0.78934786976197158</v>
      </c>
      <c r="AN34" s="10">
        <v>4.8684166248875904</v>
      </c>
      <c r="AO34" s="10">
        <v>1.4911141672400476</v>
      </c>
      <c r="AP34" s="10">
        <v>108.55199055134477</v>
      </c>
      <c r="AQ34" s="10">
        <v>2.7606795900313816</v>
      </c>
      <c r="AR34" s="10">
        <v>5.53954902691921</v>
      </c>
      <c r="AS34" s="10">
        <v>7.9861943328365532</v>
      </c>
      <c r="AT34" s="10">
        <v>17.466829033749917</v>
      </c>
      <c r="AV34" s="10">
        <v>4.6117879735446808E-2</v>
      </c>
      <c r="AW34" s="10">
        <v>0.27860382719005644</v>
      </c>
      <c r="AX34" s="10">
        <v>0.58855567058523794</v>
      </c>
      <c r="AY34" s="10">
        <v>0.42924261850300643</v>
      </c>
      <c r="AZ34" s="10">
        <v>0.16926760616593622</v>
      </c>
      <c r="BA34" s="10">
        <v>3.3745958383646024</v>
      </c>
      <c r="BB34" s="10">
        <v>13.043293289171229</v>
      </c>
      <c r="BC34" s="10">
        <v>3.5872234523374162</v>
      </c>
      <c r="BD34" s="10">
        <v>0.19169920953059455</v>
      </c>
      <c r="BE34" s="10">
        <v>-7.0089249032587023E-2</v>
      </c>
      <c r="BF34" s="10">
        <v>0.26165365444202332</v>
      </c>
      <c r="BG34" s="10">
        <v>1.4618408695932583</v>
      </c>
      <c r="BH34" s="10">
        <v>0.88042489645064692</v>
      </c>
      <c r="BI34" s="10">
        <v>0.22188492737433657</v>
      </c>
      <c r="BJ34" s="10">
        <v>3.5831607869664763</v>
      </c>
      <c r="BK34" s="10">
        <v>0.45240743142985612</v>
      </c>
      <c r="BL34" s="10">
        <v>2.644041518471989</v>
      </c>
      <c r="BM34" s="10">
        <v>11.721712386192719</v>
      </c>
      <c r="BN34" s="10">
        <v>1.2464932663287689</v>
      </c>
      <c r="BO34" s="10">
        <v>0.20469516245603975</v>
      </c>
      <c r="BP34" s="10">
        <v>2.9652278880152299</v>
      </c>
      <c r="BQ34" s="10">
        <v>1.7133417495845613</v>
      </c>
      <c r="BS34" s="10">
        <v>0.19301233426774841</v>
      </c>
      <c r="BT34" s="10">
        <v>0.35851662111341737</v>
      </c>
      <c r="BU34" s="10">
        <v>-4.1142827379885283E-3</v>
      </c>
      <c r="BV34" s="10">
        <v>0.82465576772795135</v>
      </c>
      <c r="BW34" s="10">
        <v>8.7737042529343723E-2</v>
      </c>
      <c r="BX34" s="10">
        <v>0.41197597576658795</v>
      </c>
      <c r="BY34" s="10">
        <v>25.243865362370215</v>
      </c>
      <c r="BZ34" s="10">
        <v>1.0505140451879109</v>
      </c>
      <c r="CA34" s="10">
        <v>0.68300591902456009</v>
      </c>
      <c r="CB34" s="10">
        <v>0.4490163926004424</v>
      </c>
      <c r="CC34" s="10">
        <v>0.24766858211750692</v>
      </c>
      <c r="CD34" s="10">
        <v>2.8374135899855499</v>
      </c>
      <c r="CE34" s="10">
        <v>2.46094407612736</v>
      </c>
      <c r="CF34" s="10">
        <v>0.24454324587392812</v>
      </c>
      <c r="CG34" s="10">
        <v>7.7783395538018967</v>
      </c>
      <c r="CH34" s="10">
        <v>0.47620400325989126</v>
      </c>
      <c r="CI34" s="10">
        <v>0.16390231531719568</v>
      </c>
      <c r="CJ34" s="10">
        <v>39.586512690661849</v>
      </c>
      <c r="CK34" s="10">
        <v>2.7291529071716427</v>
      </c>
      <c r="CL34" s="10">
        <v>1.9732068309463902</v>
      </c>
      <c r="CM34" s="10">
        <v>6.9733203874636551E-2</v>
      </c>
      <c r="CN34" s="10">
        <v>0.31449004214107035</v>
      </c>
      <c r="CP34" s="23">
        <v>4.3446862645565991</v>
      </c>
      <c r="CQ34" s="23">
        <v>33.486553350448006</v>
      </c>
      <c r="CR34" s="23">
        <v>40.827535371951619</v>
      </c>
      <c r="CS34" s="23">
        <v>24.246351347708735</v>
      </c>
      <c r="CT34" s="23">
        <v>2.9111207133771595</v>
      </c>
      <c r="CU34" s="23">
        <v>25.077376331340659</v>
      </c>
      <c r="CV34" s="23">
        <v>146.66489931275538</v>
      </c>
      <c r="CW34" s="23">
        <v>9.3011124477138694</v>
      </c>
      <c r="CX34" s="23">
        <v>6.8483212586795599</v>
      </c>
      <c r="CY34" s="23">
        <v>4.8365616667244922</v>
      </c>
      <c r="CZ34" s="23">
        <v>13.990827972026976</v>
      </c>
      <c r="DA34" s="23">
        <v>62.284193759597692</v>
      </c>
      <c r="DB34" s="23">
        <v>36.83796129909301</v>
      </c>
      <c r="DC34" s="23">
        <v>15.584431887178813</v>
      </c>
      <c r="DD34" s="23">
        <v>26.479181605091622</v>
      </c>
      <c r="DE34" s="23">
        <v>8.6646713129496398</v>
      </c>
      <c r="DF34" s="23">
        <v>5.40603915420348</v>
      </c>
      <c r="DG34" s="23">
        <v>188.10037909779948</v>
      </c>
      <c r="DH34" s="23">
        <v>21.646451702985587</v>
      </c>
      <c r="DI34" s="23">
        <v>51.367089277134212</v>
      </c>
      <c r="DJ34" s="23">
        <v>13.746175373883839</v>
      </c>
      <c r="DK34" s="23">
        <v>30.791720026032376</v>
      </c>
    </row>
    <row r="35" spans="1:115">
      <c r="A35" s="2">
        <v>41061</v>
      </c>
      <c r="B35" s="10">
        <v>3.4213634715082359</v>
      </c>
      <c r="C35" s="10">
        <v>26.116750179894666</v>
      </c>
      <c r="D35" s="10">
        <v>31.996331242329177</v>
      </c>
      <c r="E35" s="10">
        <v>20.54408220771316</v>
      </c>
      <c r="F35" s="10">
        <v>0.33906739475348158</v>
      </c>
      <c r="G35" s="10">
        <v>21.651760242967818</v>
      </c>
      <c r="H35" s="10">
        <v>23.156322013744649</v>
      </c>
      <c r="I35" s="10">
        <v>3.7489289180833052</v>
      </c>
      <c r="J35" s="10">
        <v>0.48245443621842299</v>
      </c>
      <c r="K35" s="10">
        <v>2.4923778611817933</v>
      </c>
      <c r="L35" s="10">
        <v>11.405551362690979</v>
      </c>
      <c r="M35" s="10">
        <v>46.732487724641167</v>
      </c>
      <c r="N35" s="10">
        <v>25.580346507453367</v>
      </c>
      <c r="O35" s="10">
        <v>13.611060147952765</v>
      </c>
      <c r="P35" s="10">
        <v>15.080868940723098</v>
      </c>
      <c r="Q35" s="10">
        <v>2.7458161715613971</v>
      </c>
      <c r="R35" s="10">
        <v>1.0081345305239939</v>
      </c>
      <c r="S35" s="10">
        <v>28.089386590649646</v>
      </c>
      <c r="T35" s="10">
        <v>15.156901851648833</v>
      </c>
      <c r="U35" s="10">
        <v>40.291843224726492</v>
      </c>
      <c r="V35" s="10">
        <v>3.5505531321469714</v>
      </c>
      <c r="W35" s="10">
        <v>11.247982220687968</v>
      </c>
      <c r="Y35" s="10">
        <v>0.71528299350450308</v>
      </c>
      <c r="Z35" s="10">
        <v>6.8557439829000302</v>
      </c>
      <c r="AA35" s="10">
        <v>7.9457435040428477</v>
      </c>
      <c r="AB35" s="10">
        <v>2.2112198529673015</v>
      </c>
      <c r="AC35" s="10">
        <v>2.3421444551300832</v>
      </c>
      <c r="AD35" s="10">
        <v>0.72429862965346792</v>
      </c>
      <c r="AE35" s="10">
        <v>83.005136242778804</v>
      </c>
      <c r="AF35" s="10">
        <v>0.18524747552173793</v>
      </c>
      <c r="AG35" s="10">
        <v>5.6581774341494331</v>
      </c>
      <c r="AH35" s="10">
        <v>2.1307891114456003</v>
      </c>
      <c r="AI35" s="10">
        <v>2.0571926985539188</v>
      </c>
      <c r="AJ35" s="10">
        <v>11.774145191513227</v>
      </c>
      <c r="AK35" s="10">
        <v>9.2582117799808437</v>
      </c>
      <c r="AL35" s="10">
        <v>2.1864278737732765</v>
      </c>
      <c r="AM35" s="10">
        <v>1.0880283660543337</v>
      </c>
      <c r="AN35" s="10">
        <v>5.6870808527660053</v>
      </c>
      <c r="AO35" s="10">
        <v>1.7113914504370755</v>
      </c>
      <c r="AP35" s="10">
        <v>106.76241373754671</v>
      </c>
      <c r="AQ35" s="10">
        <v>2.7878535576343162</v>
      </c>
      <c r="AR35" s="10">
        <v>5.8769382687896412</v>
      </c>
      <c r="AS35" s="10">
        <v>7.6892810006506176</v>
      </c>
      <c r="AT35" s="10">
        <v>17.702185975329691</v>
      </c>
      <c r="AV35" s="10">
        <v>6.8752196218252487E-2</v>
      </c>
      <c r="AW35" s="10">
        <v>0.320408167233242</v>
      </c>
      <c r="AX35" s="10">
        <v>0.36543640547743256</v>
      </c>
      <c r="AY35" s="10">
        <v>0.39698274083906071</v>
      </c>
      <c r="AZ35" s="10">
        <v>1.5501963141742361E-2</v>
      </c>
      <c r="BA35" s="10">
        <v>3.6655265886962849</v>
      </c>
      <c r="BB35" s="10">
        <v>9.8574880835794509</v>
      </c>
      <c r="BC35" s="10">
        <v>2.2935575019117493</v>
      </c>
      <c r="BD35" s="10">
        <v>0.28903748793781059</v>
      </c>
      <c r="BE35" s="10">
        <v>6.5471514540025269E-2</v>
      </c>
      <c r="BF35" s="10">
        <v>0.23350162134167612</v>
      </c>
      <c r="BG35" s="10">
        <v>1.4306909287450711</v>
      </c>
      <c r="BH35" s="10">
        <v>1.1394716655194062</v>
      </c>
      <c r="BI35" s="10">
        <v>0.40001593634996174</v>
      </c>
      <c r="BJ35" s="10">
        <v>3.4137027116233027</v>
      </c>
      <c r="BK35" s="10">
        <v>0.46209071199193441</v>
      </c>
      <c r="BL35" s="10">
        <v>3.174995763070926</v>
      </c>
      <c r="BM35" s="10">
        <v>11.068490671699877</v>
      </c>
      <c r="BN35" s="10">
        <v>1.0879431700558939</v>
      </c>
      <c r="BO35" s="10">
        <v>0.31790894421940402</v>
      </c>
      <c r="BP35" s="10">
        <v>3.0053668681926404</v>
      </c>
      <c r="BQ35" s="10">
        <v>1.8857425041269411</v>
      </c>
      <c r="BS35" s="10">
        <v>0.23628947602839287</v>
      </c>
      <c r="BT35" s="10">
        <v>0.39313785483648628</v>
      </c>
      <c r="BU35" s="10">
        <v>7.8194875271027364E-2</v>
      </c>
      <c r="BV35" s="10">
        <v>0.82146903210291322</v>
      </c>
      <c r="BW35" s="10">
        <v>7.4771390589578463E-3</v>
      </c>
      <c r="BX35" s="10">
        <v>0.58137782275262095</v>
      </c>
      <c r="BY35" s="10">
        <v>27.086408803996822</v>
      </c>
      <c r="BZ35" s="10">
        <v>0.71612399316377173</v>
      </c>
      <c r="CA35" s="10">
        <v>0.60952980131545154</v>
      </c>
      <c r="CB35" s="10">
        <v>0.365173252967185</v>
      </c>
      <c r="CC35" s="10">
        <v>0.37301137510577548</v>
      </c>
      <c r="CD35" s="10">
        <v>3.0903448513030449</v>
      </c>
      <c r="CE35" s="10">
        <v>2.5563631627518744</v>
      </c>
      <c r="CF35" s="10">
        <v>0.35262764887164849</v>
      </c>
      <c r="CG35" s="10">
        <v>7.6154287904557361</v>
      </c>
      <c r="CH35" s="10">
        <v>0.4385357855529215</v>
      </c>
      <c r="CI35" s="10">
        <v>0.19331231542761085</v>
      </c>
      <c r="CJ35" s="10">
        <v>44.801469488117476</v>
      </c>
      <c r="CK35" s="10">
        <v>2.5590710333139426</v>
      </c>
      <c r="CL35" s="10">
        <v>2.4620203422176088</v>
      </c>
      <c r="CM35" s="10">
        <v>4.9697378680717552E-2</v>
      </c>
      <c r="CN35" s="10">
        <v>0.16340143346797165</v>
      </c>
      <c r="CP35" s="23">
        <v>4.4416881372593844</v>
      </c>
      <c r="CQ35" s="23">
        <v>33.686040184864424</v>
      </c>
      <c r="CR35" s="23">
        <v>40.385706027120484</v>
      </c>
      <c r="CS35" s="23">
        <v>23.973753833622435</v>
      </c>
      <c r="CT35" s="23">
        <v>2.7041909520842649</v>
      </c>
      <c r="CU35" s="23">
        <v>26.622963284070192</v>
      </c>
      <c r="CV35" s="23">
        <v>143.10535514409972</v>
      </c>
      <c r="CW35" s="23">
        <v>6.9438578886805642</v>
      </c>
      <c r="CX35" s="23">
        <v>7.0391991596211181</v>
      </c>
      <c r="CY35" s="23">
        <v>5.0538117401346039</v>
      </c>
      <c r="CZ35" s="23">
        <v>14.069257057692349</v>
      </c>
      <c r="DA35" s="23">
        <v>63.027668696202511</v>
      </c>
      <c r="DB35" s="23">
        <v>38.534393115705491</v>
      </c>
      <c r="DC35" s="23">
        <v>16.550131606947652</v>
      </c>
      <c r="DD35" s="23">
        <v>27.198028808856471</v>
      </c>
      <c r="DE35" s="23">
        <v>9.3335235218722588</v>
      </c>
      <c r="DF35" s="23">
        <v>6.0878340594596061</v>
      </c>
      <c r="DG35" s="23">
        <v>190.7217604880137</v>
      </c>
      <c r="DH35" s="23">
        <v>21.591769612652985</v>
      </c>
      <c r="DI35" s="23">
        <v>48.948710779953146</v>
      </c>
      <c r="DJ35" s="23">
        <v>14.294898379670947</v>
      </c>
      <c r="DK35" s="23">
        <v>30.999312133612573</v>
      </c>
    </row>
    <row r="36" spans="1:115">
      <c r="A36" s="2">
        <v>41153</v>
      </c>
      <c r="B36" s="10">
        <v>3.3145746218084904</v>
      </c>
      <c r="C36" s="10">
        <v>26.272486363369271</v>
      </c>
      <c r="D36" s="10">
        <v>32.195091753559694</v>
      </c>
      <c r="E36" s="10">
        <v>20.958637429004046</v>
      </c>
      <c r="F36" s="10">
        <v>0.36272608328836281</v>
      </c>
      <c r="G36" s="10">
        <v>23.600254042297347</v>
      </c>
      <c r="H36" s="10">
        <v>23.042720300088803</v>
      </c>
      <c r="I36" s="10">
        <v>3.6881885955690321</v>
      </c>
      <c r="J36" s="10">
        <v>0.50755674865678502</v>
      </c>
      <c r="K36" s="10">
        <v>2.125886607966363</v>
      </c>
      <c r="L36" s="10">
        <v>11.241651450439537</v>
      </c>
      <c r="M36" s="10">
        <v>47.996026661030307</v>
      </c>
      <c r="N36" s="10">
        <v>25.949321267672616</v>
      </c>
      <c r="O36" s="10">
        <v>13.116342809087156</v>
      </c>
      <c r="P36" s="10">
        <v>15.149195836800725</v>
      </c>
      <c r="Q36" s="10">
        <v>2.8887385534558909</v>
      </c>
      <c r="R36" s="10">
        <v>1.0906866022765414</v>
      </c>
      <c r="S36" s="10">
        <v>29.044101983972332</v>
      </c>
      <c r="T36" s="10">
        <v>15.557718142800445</v>
      </c>
      <c r="U36" s="10">
        <v>36.808534699098914</v>
      </c>
      <c r="V36" s="10">
        <v>3.5734464624426354</v>
      </c>
      <c r="W36" s="10">
        <v>11.213344487673957</v>
      </c>
      <c r="Y36" s="10">
        <v>0.65066771090175179</v>
      </c>
      <c r="Z36" s="10">
        <v>6.686725263758186</v>
      </c>
      <c r="AA36" s="10">
        <v>6.513464739090244</v>
      </c>
      <c r="AB36" s="10">
        <v>1.7567280700080166</v>
      </c>
      <c r="AC36" s="10">
        <v>3.1278667324541871</v>
      </c>
      <c r="AD36" s="10">
        <v>0.57412810479367971</v>
      </c>
      <c r="AE36" s="10">
        <v>78.510507955672622</v>
      </c>
      <c r="AF36" s="10">
        <v>0.28838072265552067</v>
      </c>
      <c r="AG36" s="10">
        <v>5.3214280400136316</v>
      </c>
      <c r="AH36" s="10">
        <v>1.9675461013212869</v>
      </c>
      <c r="AI36" s="10">
        <v>1.8719210732121407</v>
      </c>
      <c r="AJ36" s="10">
        <v>11.302172099516467</v>
      </c>
      <c r="AK36" s="10">
        <v>9.2456445803969025</v>
      </c>
      <c r="AL36" s="10">
        <v>1.7283633008263726</v>
      </c>
      <c r="AM36" s="10">
        <v>1.0254474183434203</v>
      </c>
      <c r="AN36" s="10">
        <v>5.8550744819257474</v>
      </c>
      <c r="AO36" s="10">
        <v>1.9266656749971791</v>
      </c>
      <c r="AP36" s="10">
        <v>99.395058530367308</v>
      </c>
      <c r="AQ36" s="10">
        <v>2.9031203842108768</v>
      </c>
      <c r="AR36" s="10">
        <v>6.4669454935748796</v>
      </c>
      <c r="AS36" s="10">
        <v>7.5066074829152987</v>
      </c>
      <c r="AT36" s="10">
        <v>16.497597438103536</v>
      </c>
      <c r="AV36" s="10">
        <v>6.5350863107616147E-2</v>
      </c>
      <c r="AW36" s="10">
        <v>0.26939589411363529</v>
      </c>
      <c r="AX36" s="10">
        <v>0.13987110573515305</v>
      </c>
      <c r="AY36" s="10">
        <v>0.30320946411057287</v>
      </c>
      <c r="AZ36" s="10">
        <v>1.4074948958325418E-2</v>
      </c>
      <c r="BA36" s="10">
        <v>2.8794067713061287</v>
      </c>
      <c r="BB36" s="10">
        <v>9.0976819596761942</v>
      </c>
      <c r="BC36" s="10">
        <v>2.2833914746060118</v>
      </c>
      <c r="BD36" s="10">
        <v>0.2810925712402792</v>
      </c>
      <c r="BE36" s="10">
        <v>7.3306130016660878E-2</v>
      </c>
      <c r="BF36" s="10">
        <v>0.16707717652946866</v>
      </c>
      <c r="BG36" s="10">
        <v>1.2478167660463231</v>
      </c>
      <c r="BH36" s="10">
        <v>1.0157213498205715</v>
      </c>
      <c r="BI36" s="10">
        <v>0.33893548119758177</v>
      </c>
      <c r="BJ36" s="10">
        <v>3.4537850220587667</v>
      </c>
      <c r="BK36" s="10">
        <v>0.55395242581147708</v>
      </c>
      <c r="BL36" s="10">
        <v>4.0142172979888651</v>
      </c>
      <c r="BM36" s="10">
        <v>9.8352678975273378</v>
      </c>
      <c r="BN36" s="10">
        <v>1.0342606269776689</v>
      </c>
      <c r="BO36" s="10">
        <v>0.29390914185201367</v>
      </c>
      <c r="BP36" s="10">
        <v>2.8700437733018589</v>
      </c>
      <c r="BQ36" s="10">
        <v>1.9714401569042996</v>
      </c>
      <c r="BS36" s="10">
        <v>0.30517144749314629</v>
      </c>
      <c r="BT36" s="10">
        <v>0.38805339064095057</v>
      </c>
      <c r="BU36" s="10">
        <v>0.14681955819637194</v>
      </c>
      <c r="BV36" s="10">
        <v>0.83887700206124505</v>
      </c>
      <c r="BW36" s="10">
        <v>9.5673195558154452E-3</v>
      </c>
      <c r="BX36" s="10">
        <v>0.6433752057615445</v>
      </c>
      <c r="BY36" s="10">
        <v>25.00270091080526</v>
      </c>
      <c r="BZ36" s="10">
        <v>0.70539962113645993</v>
      </c>
      <c r="CA36" s="10">
        <v>0.64231400443712605</v>
      </c>
      <c r="CB36" s="10">
        <v>0.40839267497968934</v>
      </c>
      <c r="CC36" s="10">
        <v>0.3108958119336217</v>
      </c>
      <c r="CD36" s="10">
        <v>3.3289722515416273</v>
      </c>
      <c r="CE36" s="10">
        <v>2.6000492282416072</v>
      </c>
      <c r="CF36" s="10">
        <v>0.36030051639347405</v>
      </c>
      <c r="CG36" s="10">
        <v>7.2052989163561794</v>
      </c>
      <c r="CH36" s="10">
        <v>0.87376802766766237</v>
      </c>
      <c r="CI36" s="10">
        <v>0.18939601832487973</v>
      </c>
      <c r="CJ36" s="10">
        <v>49.320905700105079</v>
      </c>
      <c r="CK36" s="10">
        <v>2.5218965657216739</v>
      </c>
      <c r="CL36" s="10">
        <v>1.6885336465582432</v>
      </c>
      <c r="CM36" s="10">
        <v>0.16490709070659459</v>
      </c>
      <c r="CN36" s="10">
        <v>0.20904149518478921</v>
      </c>
      <c r="CP36" s="23">
        <v>4.3357646433110046</v>
      </c>
      <c r="CQ36" s="23">
        <v>33.616660911882043</v>
      </c>
      <c r="CR36" s="23">
        <v>38.995247156581463</v>
      </c>
      <c r="CS36" s="23">
        <v>23.857451965183881</v>
      </c>
      <c r="CT36" s="23">
        <v>3.5142350842566907</v>
      </c>
      <c r="CU36" s="23">
        <v>27.6971641241587</v>
      </c>
      <c r="CV36" s="23">
        <v>135.65361112624288</v>
      </c>
      <c r="CW36" s="23">
        <v>6.9653604139670247</v>
      </c>
      <c r="CX36" s="23">
        <v>6.7523913643478215</v>
      </c>
      <c r="CY36" s="23">
        <v>4.5751315142840001</v>
      </c>
      <c r="CZ36" s="23">
        <v>13.591545512114768</v>
      </c>
      <c r="DA36" s="23">
        <v>63.874987778134724</v>
      </c>
      <c r="DB36" s="23">
        <v>38.810736426131697</v>
      </c>
      <c r="DC36" s="23">
        <v>15.543942107504584</v>
      </c>
      <c r="DD36" s="23">
        <v>26.833727193559092</v>
      </c>
      <c r="DE36" s="23">
        <v>10.171533488860778</v>
      </c>
      <c r="DF36" s="23">
        <v>7.220965593587465</v>
      </c>
      <c r="DG36" s="23">
        <v>187.59533411197205</v>
      </c>
      <c r="DH36" s="23">
        <v>22.016995719710664</v>
      </c>
      <c r="DI36" s="23">
        <v>45.25792298108405</v>
      </c>
      <c r="DJ36" s="23">
        <v>14.115004809366388</v>
      </c>
      <c r="DK36" s="23">
        <v>29.891423577866583</v>
      </c>
    </row>
    <row r="37" spans="1:115">
      <c r="A37" s="2">
        <v>41244</v>
      </c>
      <c r="B37" s="10">
        <v>2.9840638220393445</v>
      </c>
      <c r="C37" s="10">
        <v>25.557332589055321</v>
      </c>
      <c r="D37" s="10">
        <v>30.267742408727127</v>
      </c>
      <c r="E37" s="10">
        <v>20.735211229296009</v>
      </c>
      <c r="F37" s="10">
        <v>0.34901999115536836</v>
      </c>
      <c r="G37" s="10">
        <v>22.306067280395716</v>
      </c>
      <c r="H37" s="10">
        <v>24.13825499555977</v>
      </c>
      <c r="I37" s="10">
        <v>3.3672589724562756</v>
      </c>
      <c r="J37" s="10">
        <v>0.64451924929728088</v>
      </c>
      <c r="K37" s="10">
        <v>2.4783282212151074</v>
      </c>
      <c r="L37" s="10">
        <v>11.237650852816691</v>
      </c>
      <c r="M37" s="10">
        <v>48.378844784355614</v>
      </c>
      <c r="N37" s="10">
        <v>24.844013268456695</v>
      </c>
      <c r="O37" s="10">
        <v>13.089011398862052</v>
      </c>
      <c r="P37" s="10">
        <v>14.418396326959842</v>
      </c>
      <c r="Q37" s="10">
        <v>3.7290126256066141</v>
      </c>
      <c r="R37" s="10">
        <v>1.0789925740197583</v>
      </c>
      <c r="S37" s="10">
        <v>28.287390414444744</v>
      </c>
      <c r="T37" s="10">
        <v>17.98208689186389</v>
      </c>
      <c r="U37" s="10">
        <v>37.04191874239622</v>
      </c>
      <c r="V37" s="10">
        <v>3.9496440446975476</v>
      </c>
      <c r="W37" s="10">
        <v>11.638161189655621</v>
      </c>
      <c r="Y37" s="10">
        <v>0.5381910984341598</v>
      </c>
      <c r="Z37" s="10">
        <v>6.917379728800606</v>
      </c>
      <c r="AA37" s="10">
        <v>7.0764451827733295</v>
      </c>
      <c r="AB37" s="10">
        <v>1.5829827325876313</v>
      </c>
      <c r="AC37" s="10">
        <v>3.3507847870551801</v>
      </c>
      <c r="AD37" s="10">
        <v>0.88967163396437876</v>
      </c>
      <c r="AE37" s="10">
        <v>82.627598492925344</v>
      </c>
      <c r="AF37" s="10">
        <v>0.23282657589907019</v>
      </c>
      <c r="AG37" s="10">
        <v>5.3072307022411955</v>
      </c>
      <c r="AH37" s="10">
        <v>1.9989116523204804</v>
      </c>
      <c r="AI37" s="10">
        <v>1.7544772403215079</v>
      </c>
      <c r="AJ37" s="10">
        <v>9.9248938109050169</v>
      </c>
      <c r="AK37" s="10">
        <v>8.9329933627261191</v>
      </c>
      <c r="AL37" s="10">
        <v>1.9092741353604059</v>
      </c>
      <c r="AM37" s="10">
        <v>1.0241535254345964</v>
      </c>
      <c r="AN37" s="10">
        <v>5.7827741151189009</v>
      </c>
      <c r="AO37" s="10">
        <v>1.79010821930465</v>
      </c>
      <c r="AP37" s="10">
        <v>106.82892616085067</v>
      </c>
      <c r="AQ37" s="10">
        <v>3.0014847115720822</v>
      </c>
      <c r="AR37" s="10">
        <v>6.5533576585644386</v>
      </c>
      <c r="AS37" s="10">
        <v>8.0424380792394263</v>
      </c>
      <c r="AT37" s="10">
        <v>15.20466592325803</v>
      </c>
      <c r="AV37" s="10">
        <v>6.4651001737651995E-2</v>
      </c>
      <c r="AW37" s="10">
        <v>0.23481786081133849</v>
      </c>
      <c r="AX37" s="10">
        <v>0.12801672548460183</v>
      </c>
      <c r="AY37" s="10">
        <v>0.33761355402579152</v>
      </c>
      <c r="AZ37" s="10">
        <v>7.6838386286094936E-3</v>
      </c>
      <c r="BA37" s="10">
        <v>2.8864159328290797</v>
      </c>
      <c r="BB37" s="10">
        <v>7.8965768386679027</v>
      </c>
      <c r="BC37" s="10">
        <v>2.15022612837741</v>
      </c>
      <c r="BD37" s="10">
        <v>0.30465816792803185</v>
      </c>
      <c r="BE37" s="10">
        <v>0.13016798417355188</v>
      </c>
      <c r="BF37" s="10">
        <v>0.17332436200512472</v>
      </c>
      <c r="BG37" s="10">
        <v>1.2472494359236437</v>
      </c>
      <c r="BH37" s="10">
        <v>0.98215104387700514</v>
      </c>
      <c r="BI37" s="10">
        <v>0.33693469734380865</v>
      </c>
      <c r="BJ37" s="10">
        <v>3.285523749135125</v>
      </c>
      <c r="BK37" s="10">
        <v>0.62919602192251511</v>
      </c>
      <c r="BL37" s="10">
        <v>3.0118225536748544</v>
      </c>
      <c r="BM37" s="10">
        <v>9.2461103313849637</v>
      </c>
      <c r="BN37" s="10">
        <v>1.0235897534562308</v>
      </c>
      <c r="BO37" s="10">
        <v>0.29739534595708361</v>
      </c>
      <c r="BP37" s="10">
        <v>2.9864959566822211</v>
      </c>
      <c r="BQ37" s="10">
        <v>1.810905638909114</v>
      </c>
      <c r="BS37" s="10">
        <v>0.33353682719466288</v>
      </c>
      <c r="BT37" s="10">
        <v>0.36145398589337652</v>
      </c>
      <c r="BU37" s="10">
        <v>0.19030564193776736</v>
      </c>
      <c r="BV37" s="10">
        <v>0.90662021245877045</v>
      </c>
      <c r="BW37" s="10">
        <v>4.0245772881262768E-3</v>
      </c>
      <c r="BX37" s="10">
        <v>0.61096058302796274</v>
      </c>
      <c r="BY37" s="10">
        <v>23.660168746216961</v>
      </c>
      <c r="BZ37" s="10">
        <v>0.64318969244354296</v>
      </c>
      <c r="CA37" s="10">
        <v>0.75166737858233512</v>
      </c>
      <c r="CB37" s="10">
        <v>0.58119703409047907</v>
      </c>
      <c r="CC37" s="10">
        <v>0.28976491458816434</v>
      </c>
      <c r="CD37" s="10">
        <v>2.8225174055135582</v>
      </c>
      <c r="CE37" s="10">
        <v>2.732800365474203</v>
      </c>
      <c r="CF37" s="10">
        <v>0.24349631249353687</v>
      </c>
      <c r="CG37" s="10">
        <v>6.5437464821784541</v>
      </c>
      <c r="CH37" s="10">
        <v>0.68407205914527103</v>
      </c>
      <c r="CI37" s="10">
        <v>0.182633324335439</v>
      </c>
      <c r="CJ37" s="10">
        <v>42.824485994568441</v>
      </c>
      <c r="CK37" s="10">
        <v>2.7108036192727365</v>
      </c>
      <c r="CL37" s="10">
        <v>2.2156984599438938</v>
      </c>
      <c r="CM37" s="10">
        <v>0.19058360233226423</v>
      </c>
      <c r="CN37" s="10">
        <v>0.18687168950824606</v>
      </c>
      <c r="CP37" s="23">
        <v>3.9204427494058192</v>
      </c>
      <c r="CQ37" s="23">
        <v>33.070984164560642</v>
      </c>
      <c r="CR37" s="23">
        <v>37.662509958922826</v>
      </c>
      <c r="CS37" s="23">
        <v>23.562427728368203</v>
      </c>
      <c r="CT37" s="23">
        <v>3.7115131941272841</v>
      </c>
      <c r="CU37" s="23">
        <v>26.693115430217137</v>
      </c>
      <c r="CV37" s="23">
        <v>138.32259907336999</v>
      </c>
      <c r="CW37" s="23">
        <v>6.393501369176299</v>
      </c>
      <c r="CX37" s="23">
        <v>7.0080754980488429</v>
      </c>
      <c r="CY37" s="23">
        <v>5.1886048917996188</v>
      </c>
      <c r="CZ37" s="23">
        <v>13.455217369731487</v>
      </c>
      <c r="DA37" s="23">
        <v>62.373505436697833</v>
      </c>
      <c r="DB37" s="23">
        <v>37.491958040534023</v>
      </c>
      <c r="DC37" s="23">
        <v>15.578716544059803</v>
      </c>
      <c r="DD37" s="23">
        <v>25.271820083708018</v>
      </c>
      <c r="DE37" s="23">
        <v>10.825054821793302</v>
      </c>
      <c r="DF37" s="23">
        <v>6.0635566713347018</v>
      </c>
      <c r="DG37" s="23">
        <v>187.1869129012488</v>
      </c>
      <c r="DH37" s="23">
        <v>24.717964976164939</v>
      </c>
      <c r="DI37" s="23">
        <v>46.108370206861636</v>
      </c>
      <c r="DJ37" s="23">
        <v>15.16916168295146</v>
      </c>
      <c r="DK37" s="23">
        <v>28.840604441331013</v>
      </c>
    </row>
    <row r="38" spans="1:115">
      <c r="A38" s="2">
        <v>41334</v>
      </c>
      <c r="B38" s="10">
        <v>3.3994897931279597</v>
      </c>
      <c r="C38" s="10">
        <v>25.504885030837855</v>
      </c>
      <c r="D38" s="10">
        <v>32.418649985567683</v>
      </c>
      <c r="E38" s="10">
        <v>21.38657457094661</v>
      </c>
      <c r="F38" s="10">
        <v>0.43000801657840199</v>
      </c>
      <c r="G38" s="10">
        <v>21.581962739061854</v>
      </c>
      <c r="H38" s="10">
        <v>24.838434614228724</v>
      </c>
      <c r="I38" s="10">
        <v>2.0648347230385098</v>
      </c>
      <c r="J38" s="10">
        <v>0.67434912660266788</v>
      </c>
      <c r="K38" s="10">
        <v>2.6517433619206909</v>
      </c>
      <c r="L38" s="10">
        <v>11.003341761745606</v>
      </c>
      <c r="M38" s="10">
        <v>48.830120984389787</v>
      </c>
      <c r="N38" s="10">
        <v>23.156749680199596</v>
      </c>
      <c r="O38" s="10">
        <v>13.662217729130475</v>
      </c>
      <c r="P38" s="10">
        <v>16.899186613584401</v>
      </c>
      <c r="Q38" s="10">
        <v>3.8541207687611747</v>
      </c>
      <c r="R38" s="10">
        <v>0.94127298638687662</v>
      </c>
      <c r="S38" s="10">
        <v>30.34365956094895</v>
      </c>
      <c r="T38" s="10">
        <v>17.765510432576299</v>
      </c>
      <c r="U38" s="10">
        <v>39.174395208958416</v>
      </c>
      <c r="V38" s="10">
        <v>4.3165097338079352</v>
      </c>
      <c r="W38" s="10">
        <v>11.62294603506615</v>
      </c>
      <c r="Y38" s="10">
        <v>0.53738090683510398</v>
      </c>
      <c r="Z38" s="10">
        <v>7.3703049408360108</v>
      </c>
      <c r="AA38" s="10">
        <v>6.6539647200454013</v>
      </c>
      <c r="AB38" s="10">
        <v>2.1744883423541932</v>
      </c>
      <c r="AC38" s="10">
        <v>3.6968353277428276</v>
      </c>
      <c r="AD38" s="10">
        <v>1.056174357361882</v>
      </c>
      <c r="AE38" s="10">
        <v>79.331698443071275</v>
      </c>
      <c r="AF38" s="10">
        <v>0.21166753035358737</v>
      </c>
      <c r="AG38" s="10">
        <v>5.2467404246545133</v>
      </c>
      <c r="AH38" s="10">
        <v>2.1851964491051055</v>
      </c>
      <c r="AI38" s="10">
        <v>1.6700446144678283</v>
      </c>
      <c r="AJ38" s="10">
        <v>10.851182777005601</v>
      </c>
      <c r="AK38" s="10">
        <v>9.1859183346185844</v>
      </c>
      <c r="AL38" s="10">
        <v>1.8528946198037846</v>
      </c>
      <c r="AM38" s="10">
        <v>1.1352447787940212</v>
      </c>
      <c r="AN38" s="10">
        <v>6.161724614472071</v>
      </c>
      <c r="AO38" s="10">
        <v>1.9992789867146761</v>
      </c>
      <c r="AP38" s="10">
        <v>107.58448233335039</v>
      </c>
      <c r="AQ38" s="10">
        <v>3.8178288636488733</v>
      </c>
      <c r="AR38" s="10">
        <v>6.5278167872663264</v>
      </c>
      <c r="AS38" s="10">
        <v>8.9426710576545929</v>
      </c>
      <c r="AT38" s="10">
        <v>14.268527658000165</v>
      </c>
      <c r="AV38" s="10">
        <v>6.894737253170076E-2</v>
      </c>
      <c r="AW38" s="10">
        <v>0.22789882984205684</v>
      </c>
      <c r="AX38" s="10">
        <v>0.19038648492317689</v>
      </c>
      <c r="AY38" s="10">
        <v>0.41393206367930957</v>
      </c>
      <c r="AZ38" s="10">
        <v>1.8014848306135943E-2</v>
      </c>
      <c r="BA38" s="10">
        <v>3.2615119393905436</v>
      </c>
      <c r="BB38" s="10">
        <v>8.7175822205720106</v>
      </c>
      <c r="BC38" s="10">
        <v>1.1735720862101333</v>
      </c>
      <c r="BD38" s="10">
        <v>0.2296223020173043</v>
      </c>
      <c r="BE38" s="10">
        <v>3.4474835251491733E-2</v>
      </c>
      <c r="BF38" s="10">
        <v>0.25631068505478077</v>
      </c>
      <c r="BG38" s="10">
        <v>1.5974966924717013</v>
      </c>
      <c r="BH38" s="10">
        <v>0.96089842262039771</v>
      </c>
      <c r="BI38" s="10">
        <v>0.27586584355967425</v>
      </c>
      <c r="BJ38" s="10">
        <v>3.4247656843135119</v>
      </c>
      <c r="BK38" s="10">
        <v>0.68192477795721484</v>
      </c>
      <c r="BL38" s="10">
        <v>3.5020026834486382</v>
      </c>
      <c r="BM38" s="10">
        <v>10.863525558908483</v>
      </c>
      <c r="BN38" s="10">
        <v>1.0475094166358434</v>
      </c>
      <c r="BO38" s="10">
        <v>0.24708771081988695</v>
      </c>
      <c r="BP38" s="10">
        <v>3.2566736584054894</v>
      </c>
      <c r="BQ38" s="10">
        <v>2.0792179285308716</v>
      </c>
      <c r="BS38" s="10">
        <v>0.432509768770653</v>
      </c>
      <c r="BT38" s="10">
        <v>0.35180701884694193</v>
      </c>
      <c r="BU38" s="10">
        <v>0.16107160074826199</v>
      </c>
      <c r="BV38" s="10">
        <v>0.99528690239503725</v>
      </c>
      <c r="BW38" s="10">
        <v>1.0634225813879218E-2</v>
      </c>
      <c r="BX38" s="10">
        <v>0.55610330667993857</v>
      </c>
      <c r="BY38" s="10">
        <v>21.744765722459505</v>
      </c>
      <c r="BZ38" s="10">
        <v>0.29742404416915647</v>
      </c>
      <c r="CA38" s="10">
        <v>0.6428637939190136</v>
      </c>
      <c r="CB38" s="10">
        <v>0.4803175850696394</v>
      </c>
      <c r="CC38" s="10">
        <v>0.29826262183190927</v>
      </c>
      <c r="CD38" s="10">
        <v>2.6384248348356638</v>
      </c>
      <c r="CE38" s="10">
        <v>2.6432824626899514</v>
      </c>
      <c r="CF38" s="10">
        <v>0.20389269017820288</v>
      </c>
      <c r="CG38" s="10">
        <v>6.7715865805453408</v>
      </c>
      <c r="CH38" s="10">
        <v>1.0966765718343152</v>
      </c>
      <c r="CI38" s="10">
        <v>0.14956959976857798</v>
      </c>
      <c r="CJ38" s="10">
        <v>44.76379950382654</v>
      </c>
      <c r="CK38" s="10">
        <v>2.9514313400582539</v>
      </c>
      <c r="CL38" s="10">
        <v>2.1937465514979184</v>
      </c>
      <c r="CM38" s="10">
        <v>6.561884259747508E-2</v>
      </c>
      <c r="CN38" s="10">
        <v>0.26207404857535721</v>
      </c>
      <c r="CP38" s="23">
        <v>4.4383278412654175</v>
      </c>
      <c r="CQ38" s="23">
        <v>33.454895820362864</v>
      </c>
      <c r="CR38" s="23">
        <v>39.424072791284523</v>
      </c>
      <c r="CS38" s="23">
        <v>24.97028187937515</v>
      </c>
      <c r="CT38" s="23">
        <v>4.155492418441245</v>
      </c>
      <c r="CU38" s="23">
        <v>26.455752342494218</v>
      </c>
      <c r="CV38" s="23">
        <v>134.63248100033152</v>
      </c>
      <c r="CW38" s="23">
        <v>3.7474983837713869</v>
      </c>
      <c r="CX38" s="23">
        <v>6.7935756471934994</v>
      </c>
      <c r="CY38" s="23">
        <v>5.3517322313469275</v>
      </c>
      <c r="CZ38" s="23">
        <v>13.227959683100124</v>
      </c>
      <c r="DA38" s="23">
        <v>63.917225288702753</v>
      </c>
      <c r="DB38" s="23">
        <v>35.946848900128529</v>
      </c>
      <c r="DC38" s="23">
        <v>15.994870882672137</v>
      </c>
      <c r="DD38" s="23">
        <v>28.230783657237275</v>
      </c>
      <c r="DE38" s="23">
        <v>11.794446733024776</v>
      </c>
      <c r="DF38" s="23">
        <v>6.592124256318769</v>
      </c>
      <c r="DG38" s="23">
        <v>193.55546695703438</v>
      </c>
      <c r="DH38" s="23">
        <v>25.58228005291927</v>
      </c>
      <c r="DI38" s="23">
        <v>48.143046258542547</v>
      </c>
      <c r="DJ38" s="23">
        <v>16.581473292465493</v>
      </c>
      <c r="DK38" s="23">
        <v>28.232765670172544</v>
      </c>
    </row>
    <row r="39" spans="1:115">
      <c r="A39" s="2">
        <v>41426</v>
      </c>
      <c r="B39" s="10">
        <v>3.1173609451802586</v>
      </c>
      <c r="C39" s="10">
        <v>25.681981107757395</v>
      </c>
      <c r="D39" s="10">
        <v>33.26688637323047</v>
      </c>
      <c r="E39" s="10">
        <v>20.477210745811242</v>
      </c>
      <c r="F39" s="10">
        <v>0.55357154494099015</v>
      </c>
      <c r="G39" s="10">
        <v>22.610683555271144</v>
      </c>
      <c r="H39" s="10">
        <v>24.867173602574752</v>
      </c>
      <c r="I39" s="10">
        <v>1.9314020432918668</v>
      </c>
      <c r="J39" s="10">
        <v>0.5808858334112057</v>
      </c>
      <c r="K39" s="10">
        <v>2.5431899322884095</v>
      </c>
      <c r="L39" s="10">
        <v>10.914828464374171</v>
      </c>
      <c r="M39" s="10">
        <v>49.696920900824551</v>
      </c>
      <c r="N39" s="10">
        <v>22.100646317813911</v>
      </c>
      <c r="O39" s="10">
        <v>13.878253519398989</v>
      </c>
      <c r="P39" s="10">
        <v>17.911345713087961</v>
      </c>
      <c r="Q39" s="10">
        <v>3.8535563110231852</v>
      </c>
      <c r="R39" s="10">
        <v>1.0881042707005413</v>
      </c>
      <c r="S39" s="10">
        <v>31.463008635817651</v>
      </c>
      <c r="T39" s="10">
        <v>18.179062882636174</v>
      </c>
      <c r="U39" s="10">
        <v>35.821780997900071</v>
      </c>
      <c r="V39" s="10">
        <v>4.8300567052899828</v>
      </c>
      <c r="W39" s="10">
        <v>12.739599903749323</v>
      </c>
      <c r="Y39" s="10">
        <v>0.55102181637664971</v>
      </c>
      <c r="Z39" s="10">
        <v>7.4775671637467811</v>
      </c>
      <c r="AA39" s="10">
        <v>6.5253479047201441</v>
      </c>
      <c r="AB39" s="10">
        <v>2.4064440089478936</v>
      </c>
      <c r="AC39" s="10">
        <v>4.6923149547297598</v>
      </c>
      <c r="AD39" s="10">
        <v>0.78819567795399592</v>
      </c>
      <c r="AE39" s="10">
        <v>81.30377678871443</v>
      </c>
      <c r="AF39" s="10">
        <v>0.15841521811800505</v>
      </c>
      <c r="AG39" s="10">
        <v>5.9239039534790656</v>
      </c>
      <c r="AH39" s="10">
        <v>2.3952221400948002</v>
      </c>
      <c r="AI39" s="10">
        <v>1.6310343575504533</v>
      </c>
      <c r="AJ39" s="10">
        <v>11.11573261747141</v>
      </c>
      <c r="AK39" s="10">
        <v>12.024628045774328</v>
      </c>
      <c r="AL39" s="10">
        <v>1.8957579713193815</v>
      </c>
      <c r="AM39" s="10">
        <v>1.1327680010432448</v>
      </c>
      <c r="AN39" s="10">
        <v>6.2076688746720565</v>
      </c>
      <c r="AO39" s="10">
        <v>1.9642301788791763</v>
      </c>
      <c r="AP39" s="10">
        <v>105.83800575706938</v>
      </c>
      <c r="AQ39" s="10">
        <v>3.5416827353525022</v>
      </c>
      <c r="AR39" s="10">
        <v>7.5672953035265538</v>
      </c>
      <c r="AS39" s="10">
        <v>9.6167301964837311</v>
      </c>
      <c r="AT39" s="10">
        <v>14.228178625312815</v>
      </c>
      <c r="AV39" s="10">
        <v>7.9958001633236103E-2</v>
      </c>
      <c r="AW39" s="10">
        <v>0.21035164746317517</v>
      </c>
      <c r="AX39" s="10">
        <v>0.18538822478092948</v>
      </c>
      <c r="AY39" s="10">
        <v>0.40553781216938412</v>
      </c>
      <c r="AZ39" s="10">
        <v>3.1720245529554512E-2</v>
      </c>
      <c r="BA39" s="10">
        <v>3.7381236362997812</v>
      </c>
      <c r="BB39" s="10">
        <v>5.8899070085176088</v>
      </c>
      <c r="BC39" s="10">
        <v>1.0243925977380552</v>
      </c>
      <c r="BD39" s="10">
        <v>0.29296619794228895</v>
      </c>
      <c r="BE39" s="10">
        <v>8.2211769732456447E-2</v>
      </c>
      <c r="BF39" s="10">
        <v>0.16774974103285623</v>
      </c>
      <c r="BG39" s="10">
        <v>1.7447474214184107</v>
      </c>
      <c r="BH39" s="10">
        <v>1.0857593064379987</v>
      </c>
      <c r="BI39" s="10">
        <v>0.27015360062394517</v>
      </c>
      <c r="BJ39" s="10">
        <v>3.9311215167027505</v>
      </c>
      <c r="BK39" s="10">
        <v>0.76330125195771603</v>
      </c>
      <c r="BL39" s="10">
        <v>3.3545000513687975</v>
      </c>
      <c r="BM39" s="10">
        <v>10.283064761956645</v>
      </c>
      <c r="BN39" s="10">
        <v>1.1603854535338594</v>
      </c>
      <c r="BO39" s="10">
        <v>0.33140229928905246</v>
      </c>
      <c r="BP39" s="10">
        <v>3.7561992273285583</v>
      </c>
      <c r="BQ39" s="10">
        <v>1.7461545014245239</v>
      </c>
      <c r="BS39" s="10">
        <v>0.46872139180803729</v>
      </c>
      <c r="BT39" s="10">
        <v>0.34711240482650896</v>
      </c>
      <c r="BU39" s="10">
        <v>0.41625578481787612</v>
      </c>
      <c r="BV39" s="10">
        <v>0.93843069917506916</v>
      </c>
      <c r="BW39" s="10">
        <v>1.6922796899341654E-2</v>
      </c>
      <c r="BX39" s="10">
        <v>0.5866468328236949</v>
      </c>
      <c r="BY39" s="10">
        <v>19.318370250349147</v>
      </c>
      <c r="BZ39" s="10">
        <v>0.27348570066555244</v>
      </c>
      <c r="CA39" s="10">
        <v>0.63909254168029961</v>
      </c>
      <c r="CB39" s="10">
        <v>0.42120346204262171</v>
      </c>
      <c r="CC39" s="10">
        <v>0.275946662808359</v>
      </c>
      <c r="CD39" s="10">
        <v>2.3021221060163102</v>
      </c>
      <c r="CE39" s="10">
        <v>2.6810024542727868</v>
      </c>
      <c r="CF39" s="10">
        <v>0.17438204010536323</v>
      </c>
      <c r="CG39" s="10">
        <v>6.8466170058526323</v>
      </c>
      <c r="CH39" s="10">
        <v>0.9444126559422179</v>
      </c>
      <c r="CI39" s="10">
        <v>0.17547183325832938</v>
      </c>
      <c r="CJ39" s="10">
        <v>43.604504718782358</v>
      </c>
      <c r="CK39" s="10">
        <v>3.1297721963025715</v>
      </c>
      <c r="CL39" s="10">
        <v>2.5939668140837528</v>
      </c>
      <c r="CM39" s="10">
        <v>0.14386581878052773</v>
      </c>
      <c r="CN39" s="10">
        <v>0.36366291086249802</v>
      </c>
      <c r="CP39" s="23">
        <v>4.2170621549981817</v>
      </c>
      <c r="CQ39" s="23">
        <v>33.71701232379386</v>
      </c>
      <c r="CR39" s="23">
        <v>40.39387828754942</v>
      </c>
      <c r="CS39" s="23">
        <v>24.227623266103588</v>
      </c>
      <c r="CT39" s="23">
        <v>5.2945295420996459</v>
      </c>
      <c r="CU39" s="23">
        <v>27.723649702348617</v>
      </c>
      <c r="CV39" s="23">
        <v>131.37922765015594</v>
      </c>
      <c r="CW39" s="23">
        <v>3.3876955598134795</v>
      </c>
      <c r="CX39" s="23">
        <v>7.4368485265128594</v>
      </c>
      <c r="CY39" s="23">
        <v>5.4418273041582879</v>
      </c>
      <c r="CZ39" s="23">
        <v>12.98955922576584</v>
      </c>
      <c r="DA39" s="23">
        <v>64.859523045730683</v>
      </c>
      <c r="DB39" s="23">
        <v>37.892036124299025</v>
      </c>
      <c r="DC39" s="23">
        <v>16.218547131447679</v>
      </c>
      <c r="DD39" s="23">
        <v>29.821852236686588</v>
      </c>
      <c r="DE39" s="23">
        <v>11.768939093595176</v>
      </c>
      <c r="DF39" s="23">
        <v>6.5823063342068444</v>
      </c>
      <c r="DG39" s="23">
        <v>191.18858387362604</v>
      </c>
      <c r="DH39" s="23">
        <v>26.010903267825107</v>
      </c>
      <c r="DI39" s="23">
        <v>46.31444541479943</v>
      </c>
      <c r="DJ39" s="23">
        <v>18.346851947882801</v>
      </c>
      <c r="DK39" s="23">
        <v>29.077595941349159</v>
      </c>
    </row>
    <row r="40" spans="1:115">
      <c r="A40" s="2">
        <v>41518</v>
      </c>
      <c r="B40" s="10">
        <v>3.1546800597885385</v>
      </c>
      <c r="C40" s="10">
        <v>25.115168984614368</v>
      </c>
      <c r="D40" s="10">
        <v>33.271905551624783</v>
      </c>
      <c r="E40" s="10">
        <v>20.238943134638816</v>
      </c>
      <c r="F40" s="10">
        <v>0.53557364767751214</v>
      </c>
      <c r="G40" s="10">
        <v>22.43647100806319</v>
      </c>
      <c r="H40" s="10">
        <v>26.207406009563861</v>
      </c>
      <c r="I40" s="10">
        <v>1.8582283519184999</v>
      </c>
      <c r="J40" s="10">
        <v>0.42488559688572758</v>
      </c>
      <c r="K40" s="10">
        <v>2.2822685238643521</v>
      </c>
      <c r="L40" s="10">
        <v>10.749563061752852</v>
      </c>
      <c r="M40" s="10">
        <v>50.111337977285075</v>
      </c>
      <c r="N40" s="10">
        <v>21.592764933358001</v>
      </c>
      <c r="O40" s="10">
        <v>13.429890146062899</v>
      </c>
      <c r="P40" s="10">
        <v>16.103656109862285</v>
      </c>
      <c r="Q40" s="10">
        <v>3.9515323428513214</v>
      </c>
      <c r="R40" s="10">
        <v>1.1012972511368289</v>
      </c>
      <c r="S40" s="10">
        <v>34.908264684120837</v>
      </c>
      <c r="T40" s="10">
        <v>17.693847109273317</v>
      </c>
      <c r="U40" s="10">
        <v>33.301717575323309</v>
      </c>
      <c r="V40" s="10">
        <v>4.3589852934849311</v>
      </c>
      <c r="W40" s="10">
        <v>12.636867483162698</v>
      </c>
      <c r="Y40" s="10">
        <v>0.5801018678721781</v>
      </c>
      <c r="Z40" s="10">
        <v>7.3483757903121312</v>
      </c>
      <c r="AA40" s="10">
        <v>6.519260050053397</v>
      </c>
      <c r="AB40" s="10">
        <v>2.3306081522834368</v>
      </c>
      <c r="AC40" s="10">
        <v>4.6514215700057679</v>
      </c>
      <c r="AD40" s="10">
        <v>0.89397812396816179</v>
      </c>
      <c r="AE40" s="10">
        <v>88.074365840783159</v>
      </c>
      <c r="AF40" s="10">
        <v>0.16226278284389484</v>
      </c>
      <c r="AG40" s="10">
        <v>6.1142987735080565</v>
      </c>
      <c r="AH40" s="10">
        <v>3.1786621264899857</v>
      </c>
      <c r="AI40" s="10">
        <v>1.3274439014541153</v>
      </c>
      <c r="AJ40" s="10">
        <v>10.586845664293449</v>
      </c>
      <c r="AK40" s="10">
        <v>12.904850836833949</v>
      </c>
      <c r="AL40" s="10">
        <v>1.697045114716369</v>
      </c>
      <c r="AM40" s="10">
        <v>1.0873437460085467</v>
      </c>
      <c r="AN40" s="10">
        <v>6.0568678487738374</v>
      </c>
      <c r="AO40" s="10">
        <v>2.1212851016141898</v>
      </c>
      <c r="AP40" s="10">
        <v>106.8117598716708</v>
      </c>
      <c r="AQ40" s="10">
        <v>2.9495417245927351</v>
      </c>
      <c r="AR40" s="10">
        <v>7.2239434923012737</v>
      </c>
      <c r="AS40" s="10">
        <v>9.7275376595660106</v>
      </c>
      <c r="AT40" s="10">
        <v>15.0247819365079</v>
      </c>
      <c r="AV40" s="10">
        <v>8.6209746657020359E-2</v>
      </c>
      <c r="AW40" s="10">
        <v>0.31553512443261494</v>
      </c>
      <c r="AX40" s="10">
        <v>0.2191914483370826</v>
      </c>
      <c r="AY40" s="10">
        <v>0.38648700263256852</v>
      </c>
      <c r="AZ40" s="10">
        <v>4.7749287760409244E-2</v>
      </c>
      <c r="BA40" s="10">
        <v>3.528686850915232</v>
      </c>
      <c r="BB40" s="10">
        <v>8.8121563353458789</v>
      </c>
      <c r="BC40" s="10">
        <v>0.9395713743127504</v>
      </c>
      <c r="BD40" s="10">
        <v>0.26829240717104869</v>
      </c>
      <c r="BE40" s="10">
        <v>3.9291026874346387E-2</v>
      </c>
      <c r="BF40" s="10">
        <v>0.15741656793134112</v>
      </c>
      <c r="BG40" s="10">
        <v>1.5612522289820048</v>
      </c>
      <c r="BH40" s="10">
        <v>1.22876234672637</v>
      </c>
      <c r="BI40" s="10">
        <v>0.28511990768559242</v>
      </c>
      <c r="BJ40" s="10">
        <v>3.9190952565952921</v>
      </c>
      <c r="BK40" s="10">
        <v>0.68997881551089113</v>
      </c>
      <c r="BL40" s="10">
        <v>3.3658743884830074</v>
      </c>
      <c r="BM40" s="10">
        <v>10.5954114424412</v>
      </c>
      <c r="BN40" s="10">
        <v>1.0945622010400946</v>
      </c>
      <c r="BO40" s="10">
        <v>0.32104036346213854</v>
      </c>
      <c r="BP40" s="10">
        <v>4.2307604612301697</v>
      </c>
      <c r="BQ40" s="10">
        <v>1.5600755631369672</v>
      </c>
      <c r="BS40" s="10">
        <v>0.51306981909373306</v>
      </c>
      <c r="BT40" s="10">
        <v>0.35318541689675437</v>
      </c>
      <c r="BU40" s="10">
        <v>0.55762302970998234</v>
      </c>
      <c r="BV40" s="10">
        <v>1.0532775660230524</v>
      </c>
      <c r="BW40" s="10">
        <v>2.7383101153536225E-2</v>
      </c>
      <c r="BX40" s="10">
        <v>0.61659874235692325</v>
      </c>
      <c r="BY40" s="10">
        <v>20.173981814345037</v>
      </c>
      <c r="BZ40" s="10">
        <v>0.21624670034039239</v>
      </c>
      <c r="CA40" s="10">
        <v>0.60004375021970535</v>
      </c>
      <c r="CB40" s="10">
        <v>0.40347617656738366</v>
      </c>
      <c r="CC40" s="10">
        <v>0.25950763411217687</v>
      </c>
      <c r="CD40" s="10">
        <v>2.3739491567926425</v>
      </c>
      <c r="CE40" s="10">
        <v>2.8313279217213729</v>
      </c>
      <c r="CF40" s="10">
        <v>0.18637812158030792</v>
      </c>
      <c r="CG40" s="10">
        <v>6.5572914383681633</v>
      </c>
      <c r="CH40" s="10">
        <v>0.90009206618813986</v>
      </c>
      <c r="CI40" s="10">
        <v>0.15259800435335391</v>
      </c>
      <c r="CJ40" s="10">
        <v>41.121782412168116</v>
      </c>
      <c r="CK40" s="10">
        <v>3.2481608922792971</v>
      </c>
      <c r="CL40" s="10">
        <v>1.9938808017948375</v>
      </c>
      <c r="CM40" s="10">
        <v>0.14236286669382192</v>
      </c>
      <c r="CN40" s="10">
        <v>0.21135961544372117</v>
      </c>
      <c r="CP40" s="23">
        <v>4.3340614934114701</v>
      </c>
      <c r="CQ40" s="23">
        <v>33.132265316255868</v>
      </c>
      <c r="CR40" s="23">
        <v>40.567980079725245</v>
      </c>
      <c r="CS40" s="23">
        <v>24.009315855577874</v>
      </c>
      <c r="CT40" s="23">
        <v>5.2621276065972253</v>
      </c>
      <c r="CU40" s="23">
        <v>27.475734725303507</v>
      </c>
      <c r="CV40" s="23">
        <v>143.26791000003794</v>
      </c>
      <c r="CW40" s="23">
        <v>3.1763092094155376</v>
      </c>
      <c r="CX40" s="23">
        <v>7.4075205277845377</v>
      </c>
      <c r="CY40" s="23">
        <v>5.9036978537960678</v>
      </c>
      <c r="CZ40" s="23">
        <v>12.493931165250485</v>
      </c>
      <c r="DA40" s="23">
        <v>64.633385027353171</v>
      </c>
      <c r="DB40" s="23">
        <v>38.557706038639694</v>
      </c>
      <c r="DC40" s="23">
        <v>15.598433290045168</v>
      </c>
      <c r="DD40" s="23">
        <v>27.667386550834287</v>
      </c>
      <c r="DE40" s="23">
        <v>11.598471073324189</v>
      </c>
      <c r="DF40" s="23">
        <v>6.7410547455873804</v>
      </c>
      <c r="DG40" s="23">
        <v>193.43721841040096</v>
      </c>
      <c r="DH40" s="23">
        <v>24.986111927185444</v>
      </c>
      <c r="DI40" s="23">
        <v>42.840582232881559</v>
      </c>
      <c r="DJ40" s="23">
        <v>18.459646280974933</v>
      </c>
      <c r="DK40" s="23">
        <v>29.433084598251288</v>
      </c>
    </row>
    <row r="41" spans="1:115">
      <c r="A41" s="2">
        <v>41609</v>
      </c>
      <c r="B41" s="10">
        <v>2.663430181504439</v>
      </c>
      <c r="C41" s="10">
        <v>25.293796242167716</v>
      </c>
      <c r="D41" s="10">
        <v>32.510753798332743</v>
      </c>
      <c r="E41" s="10">
        <v>20.647194598289136</v>
      </c>
      <c r="F41" s="10">
        <v>0.56569838701821706</v>
      </c>
      <c r="G41" s="10">
        <v>22.91962846108455</v>
      </c>
      <c r="H41" s="10">
        <v>30.072624377158562</v>
      </c>
      <c r="I41" s="10">
        <v>-9.9213927785622658E-2</v>
      </c>
      <c r="J41" s="10">
        <v>0.85645232479282285</v>
      </c>
      <c r="K41" s="10">
        <v>2.9286718220276393</v>
      </c>
      <c r="L41" s="10">
        <v>10.202970485029693</v>
      </c>
      <c r="M41" s="10">
        <v>50.024440000915106</v>
      </c>
      <c r="N41" s="10">
        <v>21.647401016905672</v>
      </c>
      <c r="O41" s="10">
        <v>14.152831748675663</v>
      </c>
      <c r="P41" s="10">
        <v>16.291093279851747</v>
      </c>
      <c r="Q41" s="10">
        <v>4.0647769150532227</v>
      </c>
      <c r="R41" s="10">
        <v>1.3377966193404327</v>
      </c>
      <c r="S41" s="10">
        <v>34.588727954092597</v>
      </c>
      <c r="T41" s="10">
        <v>17.255774389477832</v>
      </c>
      <c r="U41" s="10">
        <v>34.190391354484397</v>
      </c>
      <c r="V41" s="10">
        <v>4.6828795628785782</v>
      </c>
      <c r="W41" s="10">
        <v>10.278888911101447</v>
      </c>
      <c r="Y41" s="10">
        <v>0.49404526952691674</v>
      </c>
      <c r="Z41" s="10">
        <v>7.3968295044619641</v>
      </c>
      <c r="AA41" s="10">
        <v>6.8872232390676364</v>
      </c>
      <c r="AB41" s="10">
        <v>2.4844502820093588</v>
      </c>
      <c r="AC41" s="10">
        <v>4.529212248758915</v>
      </c>
      <c r="AD41" s="10">
        <v>0.87995570654828614</v>
      </c>
      <c r="AE41" s="10">
        <v>95.434514106640549</v>
      </c>
      <c r="AF41" s="10">
        <v>-1.0415852733595228E-2</v>
      </c>
      <c r="AG41" s="10">
        <v>5.6547948435731064</v>
      </c>
      <c r="AH41" s="10">
        <v>3.1792215890223208</v>
      </c>
      <c r="AI41" s="10">
        <v>1.2636173616246387</v>
      </c>
      <c r="AJ41" s="10">
        <v>10.276249363460671</v>
      </c>
      <c r="AK41" s="10">
        <v>13.322698144925148</v>
      </c>
      <c r="AL41" s="10">
        <v>1.7555670311983251</v>
      </c>
      <c r="AM41" s="10">
        <v>0.80087055052780742</v>
      </c>
      <c r="AN41" s="10">
        <v>6.0200827576771871</v>
      </c>
      <c r="AO41" s="10">
        <v>2.0921700369331058</v>
      </c>
      <c r="AP41" s="10">
        <v>118.28115156199375</v>
      </c>
      <c r="AQ41" s="10">
        <v>2.9918894393649849</v>
      </c>
      <c r="AR41" s="10">
        <v>8.7329031405113291</v>
      </c>
      <c r="AS41" s="10">
        <v>10.402765790167944</v>
      </c>
      <c r="AT41" s="10">
        <v>16.529686971342443</v>
      </c>
      <c r="AV41" s="10">
        <v>4.4631373792645743E-2</v>
      </c>
      <c r="AW41" s="10">
        <v>0.2844627456669353</v>
      </c>
      <c r="AX41" s="10">
        <v>0.15463884713559456</v>
      </c>
      <c r="AY41" s="10">
        <v>0.45457715605434607</v>
      </c>
      <c r="AZ41" s="10">
        <v>5.9729347409931193E-3</v>
      </c>
      <c r="BA41" s="10">
        <v>4.646065876202413</v>
      </c>
      <c r="BB41" s="10">
        <v>11.625763714250306</v>
      </c>
      <c r="BC41" s="10">
        <v>-3.8008241896417161E-2</v>
      </c>
      <c r="BD41" s="10">
        <v>0.26838815037741354</v>
      </c>
      <c r="BE41" s="10">
        <v>8.0870568661617376E-2</v>
      </c>
      <c r="BF41" s="10">
        <v>0.20906478049742508</v>
      </c>
      <c r="BG41" s="10">
        <v>1.7730894035224318</v>
      </c>
      <c r="BH41" s="10">
        <v>1.3036584100049846</v>
      </c>
      <c r="BI41" s="10">
        <v>0.12994775904324291</v>
      </c>
      <c r="BJ41" s="10">
        <v>3.7729131811610923</v>
      </c>
      <c r="BK41" s="10">
        <v>0.62404387718416066</v>
      </c>
      <c r="BL41" s="10">
        <v>2.3720209491176019</v>
      </c>
      <c r="BM41" s="10">
        <v>11.665075228823842</v>
      </c>
      <c r="BN41" s="10">
        <v>1.3241017702127704</v>
      </c>
      <c r="BO41" s="10">
        <v>0.37172255665784354</v>
      </c>
      <c r="BP41" s="10">
        <v>4.5250307445272187</v>
      </c>
      <c r="BQ41" s="10">
        <v>1.9641632142879608</v>
      </c>
      <c r="BS41" s="10">
        <v>0.5959264406997884</v>
      </c>
      <c r="BT41" s="10">
        <v>0.30636811060580138</v>
      </c>
      <c r="BU41" s="10">
        <v>0.69819781638508283</v>
      </c>
      <c r="BV41" s="10">
        <v>1.090438007122869</v>
      </c>
      <c r="BW41" s="10">
        <v>4.2282204278778438E-4</v>
      </c>
      <c r="BX41" s="10">
        <v>0.54978325012868545</v>
      </c>
      <c r="BY41" s="10">
        <v>20.002046233535445</v>
      </c>
      <c r="BZ41" s="10">
        <v>-8.8595784102475789E-3</v>
      </c>
      <c r="CA41" s="10">
        <v>0.41922618073419299</v>
      </c>
      <c r="CB41" s="10">
        <v>0.15705828272471398</v>
      </c>
      <c r="CC41" s="10">
        <v>0.23849788216031562</v>
      </c>
      <c r="CD41" s="10">
        <v>2.0549983692812592</v>
      </c>
      <c r="CE41" s="10">
        <v>2.7301844310487522</v>
      </c>
      <c r="CF41" s="10">
        <v>8.639141481027296E-2</v>
      </c>
      <c r="CG41" s="10">
        <v>6.6040212484713461</v>
      </c>
      <c r="CH41" s="10">
        <v>0.82900198327891561</v>
      </c>
      <c r="CI41" s="10">
        <v>0.15879213100912937</v>
      </c>
      <c r="CJ41" s="10">
        <v>41.30398151735794</v>
      </c>
      <c r="CK41" s="10">
        <v>3.7528342584857528</v>
      </c>
      <c r="CL41" s="10">
        <v>1.8646150167578277</v>
      </c>
      <c r="CM41" s="10">
        <v>0.34439485930256009</v>
      </c>
      <c r="CN41" s="10">
        <v>0.24370577966028151</v>
      </c>
      <c r="CP41" s="23">
        <v>3.7980332655237898</v>
      </c>
      <c r="CQ41" s="23">
        <v>33.281456602902416</v>
      </c>
      <c r="CR41" s="23">
        <v>40.250813700921057</v>
      </c>
      <c r="CS41" s="23">
        <v>24.67666004347571</v>
      </c>
      <c r="CT41" s="23">
        <v>5.1013063925609128</v>
      </c>
      <c r="CU41" s="23">
        <v>28.995433293963934</v>
      </c>
      <c r="CV41" s="23">
        <v>157.13494843158486</v>
      </c>
      <c r="CW41" s="23">
        <v>-0.15649760082588263</v>
      </c>
      <c r="CX41" s="23">
        <v>7.1988614994775357</v>
      </c>
      <c r="CY41" s="23">
        <v>6.3458222624362914</v>
      </c>
      <c r="CZ41" s="23">
        <v>11.914150509312073</v>
      </c>
      <c r="DA41" s="23">
        <v>64.128777137179469</v>
      </c>
      <c r="DB41" s="23">
        <v>39.003942002884557</v>
      </c>
      <c r="DC41" s="23">
        <v>16.124737953727504</v>
      </c>
      <c r="DD41" s="23">
        <v>27.468898260011994</v>
      </c>
      <c r="DE41" s="23">
        <v>11.537905533193486</v>
      </c>
      <c r="DF41" s="23">
        <v>5.9607797364002701</v>
      </c>
      <c r="DG41" s="23">
        <v>205.83893626226813</v>
      </c>
      <c r="DH41" s="23">
        <v>25.32459985754134</v>
      </c>
      <c r="DI41" s="23">
        <v>45.159632068411398</v>
      </c>
      <c r="DJ41" s="23">
        <v>19.955070956876302</v>
      </c>
      <c r="DK41" s="23">
        <v>29.016444876392132</v>
      </c>
    </row>
    <row r="42" spans="1:115">
      <c r="A42" s="2">
        <v>41699</v>
      </c>
      <c r="B42" s="10">
        <v>3.5689302663262334</v>
      </c>
      <c r="C42" s="10">
        <v>25.63091764231952</v>
      </c>
      <c r="D42" s="10">
        <v>33.408868216260871</v>
      </c>
      <c r="E42" s="10">
        <v>21.584899576286407</v>
      </c>
      <c r="F42" s="10">
        <v>0.62551082018460691</v>
      </c>
      <c r="G42" s="10">
        <v>23.725181093360614</v>
      </c>
      <c r="H42" s="10">
        <v>31.018172325821951</v>
      </c>
      <c r="I42" s="10">
        <v>0.7411618184551807</v>
      </c>
      <c r="J42" s="10">
        <v>1.0149174221637189</v>
      </c>
      <c r="K42" s="10">
        <v>2.970443975340002</v>
      </c>
      <c r="L42" s="10">
        <v>9.7513850637770005</v>
      </c>
      <c r="M42" s="10">
        <v>50.141409346352241</v>
      </c>
      <c r="N42" s="10">
        <v>20.513706334148718</v>
      </c>
      <c r="O42" s="10">
        <v>14.121532681193486</v>
      </c>
      <c r="P42" s="10">
        <v>14.052808338468045</v>
      </c>
      <c r="Q42" s="10">
        <v>4.2026078015369182</v>
      </c>
      <c r="R42" s="10">
        <v>1.3487944171139015</v>
      </c>
      <c r="S42" s="10">
        <v>35.883941596925595</v>
      </c>
      <c r="T42" s="10">
        <v>16.84997262155894</v>
      </c>
      <c r="U42" s="10">
        <v>34.122139329359563</v>
      </c>
      <c r="V42" s="10">
        <v>4.2003827346299065</v>
      </c>
      <c r="W42" s="10">
        <v>10.38349007078822</v>
      </c>
      <c r="Y42" s="10">
        <v>0.79060302041108277</v>
      </c>
      <c r="Z42" s="10">
        <v>6.9049803221354757</v>
      </c>
      <c r="AA42" s="10">
        <v>7.3716450447830919</v>
      </c>
      <c r="AB42" s="10">
        <v>2.9425319792810711</v>
      </c>
      <c r="AC42" s="10">
        <v>4.4170393482195447</v>
      </c>
      <c r="AD42" s="10">
        <v>1.0395472305028002</v>
      </c>
      <c r="AE42" s="10">
        <v>110.36894373331374</v>
      </c>
      <c r="AF42" s="10">
        <v>8.5653139901748165E-2</v>
      </c>
      <c r="AG42" s="10">
        <v>4.9994747591605506</v>
      </c>
      <c r="AH42" s="10">
        <v>2.987552393237884</v>
      </c>
      <c r="AI42" s="10">
        <v>1.3584183160464751</v>
      </c>
      <c r="AJ42" s="10">
        <v>10.596728779981257</v>
      </c>
      <c r="AK42" s="10">
        <v>13.692453146153898</v>
      </c>
      <c r="AL42" s="10">
        <v>1.8227216960071311</v>
      </c>
      <c r="AM42" s="10">
        <v>0.50011965084497356</v>
      </c>
      <c r="AN42" s="10">
        <v>6.7603972499935736</v>
      </c>
      <c r="AO42" s="10">
        <v>1.9140021585443434</v>
      </c>
      <c r="AP42" s="10">
        <v>119.51978834625372</v>
      </c>
      <c r="AQ42" s="10">
        <v>3.0178211274075686</v>
      </c>
      <c r="AR42" s="10">
        <v>8.9136960058135379</v>
      </c>
      <c r="AS42" s="10">
        <v>10.184651953252578</v>
      </c>
      <c r="AT42" s="10">
        <v>19.628154460574891</v>
      </c>
      <c r="AV42" s="10">
        <v>4.7393627295300202E-2</v>
      </c>
      <c r="AW42" s="10">
        <v>0.37312855964987512</v>
      </c>
      <c r="AX42" s="10">
        <v>0.23056019261585611</v>
      </c>
      <c r="AY42" s="10">
        <v>0.48151073736958527</v>
      </c>
      <c r="AZ42" s="10">
        <v>6.7059448808326778E-3</v>
      </c>
      <c r="BA42" s="10">
        <v>4.6213765403985354</v>
      </c>
      <c r="BB42" s="10">
        <v>11.291567956523687</v>
      </c>
      <c r="BC42" s="10">
        <v>0.32873041501912559</v>
      </c>
      <c r="BD42" s="10">
        <v>0.26412187265239451</v>
      </c>
      <c r="BE42" s="10">
        <v>7.7764553784711574E-2</v>
      </c>
      <c r="BF42" s="10">
        <v>0.24515304238133465</v>
      </c>
      <c r="BG42" s="10">
        <v>1.8687731361916171</v>
      </c>
      <c r="BH42" s="10">
        <v>1.2740461111578638</v>
      </c>
      <c r="BI42" s="10">
        <v>0.2080121711148227</v>
      </c>
      <c r="BJ42" s="10">
        <v>3.8977311475722947</v>
      </c>
      <c r="BK42" s="10">
        <v>0.59433813708369454</v>
      </c>
      <c r="BL42" s="10">
        <v>2.3250098115651978</v>
      </c>
      <c r="BM42" s="10">
        <v>13.237883930225186</v>
      </c>
      <c r="BN42" s="10">
        <v>1.1935704329885413</v>
      </c>
      <c r="BO42" s="10">
        <v>0.4280156667789724</v>
      </c>
      <c r="BP42" s="10">
        <v>4.5148305972494782</v>
      </c>
      <c r="BQ42" s="10">
        <v>2.7404349257446556</v>
      </c>
      <c r="BS42" s="10">
        <v>0.45588984879689115</v>
      </c>
      <c r="BT42" s="10">
        <v>0.30529926799511309</v>
      </c>
      <c r="BU42" s="10">
        <v>0.84896787042463029</v>
      </c>
      <c r="BV42" s="10">
        <v>1.2368978864591902</v>
      </c>
      <c r="BW42" s="10">
        <v>4.0626589148803731E-4</v>
      </c>
      <c r="BX42" s="10">
        <v>0.38698502400945056</v>
      </c>
      <c r="BY42" s="10">
        <v>21.456650586279743</v>
      </c>
      <c r="BZ42" s="10">
        <v>5.7578798668314835E-2</v>
      </c>
      <c r="CA42" s="10">
        <v>0.37213726310744433</v>
      </c>
      <c r="CB42" s="10">
        <v>0.14709454765451824</v>
      </c>
      <c r="CC42" s="10">
        <v>0.21871588865493494</v>
      </c>
      <c r="CD42" s="10">
        <v>2.0835464100584904</v>
      </c>
      <c r="CE42" s="10">
        <v>2.5811565261441931</v>
      </c>
      <c r="CF42" s="10">
        <v>9.8577290032589332E-2</v>
      </c>
      <c r="CG42" s="10">
        <v>6.1619260778990537</v>
      </c>
      <c r="CH42" s="10">
        <v>0.91751278137516723</v>
      </c>
      <c r="CI42" s="10">
        <v>0.12777400905829017</v>
      </c>
      <c r="CJ42" s="10">
        <v>43.210236945880801</v>
      </c>
      <c r="CK42" s="10">
        <v>4.0073825761741011</v>
      </c>
      <c r="CL42" s="10">
        <v>1.2552724315433816</v>
      </c>
      <c r="CM42" s="10">
        <v>0.33314004605910696</v>
      </c>
      <c r="CN42" s="10">
        <v>0.17094756626289165</v>
      </c>
      <c r="CP42" s="23">
        <v>4.8628167628295076</v>
      </c>
      <c r="CQ42" s="23">
        <v>33.214325792099984</v>
      </c>
      <c r="CR42" s="23">
        <v>41.860041324084449</v>
      </c>
      <c r="CS42" s="23">
        <v>26.245840179396254</v>
      </c>
      <c r="CT42" s="23">
        <v>5.0496623791764721</v>
      </c>
      <c r="CU42" s="23">
        <v>29.7730898882714</v>
      </c>
      <c r="CV42" s="23">
        <v>174.13533460193912</v>
      </c>
      <c r="CW42" s="23">
        <v>1.2131241720443693</v>
      </c>
      <c r="CX42" s="23">
        <v>6.6506513170841082</v>
      </c>
      <c r="CY42" s="23">
        <v>6.1828554700171159</v>
      </c>
      <c r="CZ42" s="23">
        <v>11.573672310859745</v>
      </c>
      <c r="DA42" s="23">
        <v>64.690457672583605</v>
      </c>
      <c r="DB42" s="23">
        <v>38.061362117604673</v>
      </c>
      <c r="DC42" s="23">
        <v>16.250843838348029</v>
      </c>
      <c r="DD42" s="23">
        <v>24.612585214784367</v>
      </c>
      <c r="DE42" s="23">
        <v>12.474855969989353</v>
      </c>
      <c r="DF42" s="23">
        <v>5.7155803962817329</v>
      </c>
      <c r="DG42" s="23">
        <v>211.85185081928532</v>
      </c>
      <c r="DH42" s="23">
        <v>25.068746758129151</v>
      </c>
      <c r="DI42" s="23">
        <v>44.719123433495454</v>
      </c>
      <c r="DJ42" s="23">
        <v>19.23300533119107</v>
      </c>
      <c r="DK42" s="23">
        <v>32.923027023370658</v>
      </c>
    </row>
    <row r="43" spans="1:115">
      <c r="A43" s="2">
        <v>41791</v>
      </c>
      <c r="B43" s="10">
        <v>4.3007898351926332</v>
      </c>
      <c r="C43" s="10">
        <v>26.601624584744133</v>
      </c>
      <c r="D43" s="10">
        <v>35.63185634450231</v>
      </c>
      <c r="E43" s="10">
        <v>21.874460897113689</v>
      </c>
      <c r="F43" s="10">
        <v>0.71261725120501918</v>
      </c>
      <c r="G43" s="10">
        <v>23.855068023580156</v>
      </c>
      <c r="H43" s="10">
        <v>29.076293440047309</v>
      </c>
      <c r="I43" s="10">
        <v>0.80523095574665993</v>
      </c>
      <c r="J43" s="10">
        <v>0.73579295737780825</v>
      </c>
      <c r="K43" s="10">
        <v>3.2343485397810587</v>
      </c>
      <c r="L43" s="10">
        <v>9.5458975473317409</v>
      </c>
      <c r="M43" s="10">
        <v>49.85348365386173</v>
      </c>
      <c r="N43" s="10">
        <v>20.020368902074392</v>
      </c>
      <c r="O43" s="10">
        <v>13.841598341162628</v>
      </c>
      <c r="P43" s="10">
        <v>14.091719618002525</v>
      </c>
      <c r="Q43" s="10">
        <v>4.1828752940895839</v>
      </c>
      <c r="R43" s="10">
        <v>1.2011782678800891</v>
      </c>
      <c r="S43" s="10">
        <v>35.584389107344506</v>
      </c>
      <c r="T43" s="10">
        <v>17.469075542488156</v>
      </c>
      <c r="U43" s="10">
        <v>34.612326062204147</v>
      </c>
      <c r="V43" s="10">
        <v>4.5495202150426426</v>
      </c>
      <c r="W43" s="10">
        <v>11.721188338862094</v>
      </c>
      <c r="Y43" s="10">
        <v>0.74718821951528502</v>
      </c>
      <c r="Z43" s="10">
        <v>6.9991649982361057</v>
      </c>
      <c r="AA43" s="10">
        <v>6.6574155058106923</v>
      </c>
      <c r="AB43" s="10">
        <v>2.9785329294872498</v>
      </c>
      <c r="AC43" s="10">
        <v>4.0157110771076843</v>
      </c>
      <c r="AD43" s="10">
        <v>1.3057635471660978</v>
      </c>
      <c r="AE43" s="10">
        <v>105.79273933292394</v>
      </c>
      <c r="AF43" s="10">
        <v>0.11263714162622164</v>
      </c>
      <c r="AG43" s="10">
        <v>4.9264556886511945</v>
      </c>
      <c r="AH43" s="10">
        <v>3.1369660811530897</v>
      </c>
      <c r="AI43" s="10">
        <v>1.7441769670816971</v>
      </c>
      <c r="AJ43" s="10">
        <v>10.407531177044282</v>
      </c>
      <c r="AK43" s="10">
        <v>12.63379523686449</v>
      </c>
      <c r="AL43" s="10">
        <v>1.8371715047222674</v>
      </c>
      <c r="AM43" s="10">
        <v>0.52124644147846744</v>
      </c>
      <c r="AN43" s="10">
        <v>5.8762723175870679</v>
      </c>
      <c r="AO43" s="10">
        <v>2.0328571090922929</v>
      </c>
      <c r="AP43" s="10">
        <v>122.39019213124904</v>
      </c>
      <c r="AQ43" s="10">
        <v>3.2695373614600656</v>
      </c>
      <c r="AR43" s="10">
        <v>9.1068683294588055</v>
      </c>
      <c r="AS43" s="10">
        <v>10.510539106626187</v>
      </c>
      <c r="AT43" s="10">
        <v>18.292158450205459</v>
      </c>
      <c r="AV43" s="10">
        <v>4.8276319891048539E-2</v>
      </c>
      <c r="AW43" s="10">
        <v>0.32735714329475363</v>
      </c>
      <c r="AX43" s="10">
        <v>0.23508686644445387</v>
      </c>
      <c r="AY43" s="10">
        <v>0.60166151962366921</v>
      </c>
      <c r="AZ43" s="10">
        <v>4.1087245742717502E-3</v>
      </c>
      <c r="BA43" s="10">
        <v>4.927804058380743</v>
      </c>
      <c r="BB43" s="10">
        <v>9.2884685312045114</v>
      </c>
      <c r="BC43" s="10">
        <v>0.36141308805326905</v>
      </c>
      <c r="BD43" s="10">
        <v>0.23319593740751166</v>
      </c>
      <c r="BE43" s="10">
        <v>8.5968660069320815E-2</v>
      </c>
      <c r="BF43" s="10">
        <v>0.17667723493811449</v>
      </c>
      <c r="BG43" s="10">
        <v>1.7094549208764014</v>
      </c>
      <c r="BH43" s="10">
        <v>1.4339968868949391</v>
      </c>
      <c r="BI43" s="10">
        <v>0.18416879302958966</v>
      </c>
      <c r="BJ43" s="10">
        <v>3.98112970933244</v>
      </c>
      <c r="BK43" s="10">
        <v>0.56044352173371459</v>
      </c>
      <c r="BL43" s="10">
        <v>2.0875736129585918</v>
      </c>
      <c r="BM43" s="10">
        <v>13.462838996908825</v>
      </c>
      <c r="BN43" s="10">
        <v>1.1363927209284159</v>
      </c>
      <c r="BO43" s="10">
        <v>0.51059751762155525</v>
      </c>
      <c r="BP43" s="10">
        <v>4.3209334752999986</v>
      </c>
      <c r="BQ43" s="10">
        <v>3.2467613322208946</v>
      </c>
      <c r="BS43" s="10">
        <v>0.60839739189242725</v>
      </c>
      <c r="BT43" s="10">
        <v>0.306188461921859</v>
      </c>
      <c r="BU43" s="10">
        <v>0.88078158897798708</v>
      </c>
      <c r="BV43" s="10">
        <v>1.3072620539079807</v>
      </c>
      <c r="BW43" s="10">
        <v>1.2056057002623934E-4</v>
      </c>
      <c r="BX43" s="10">
        <v>0.34038536482468462</v>
      </c>
      <c r="BY43" s="10">
        <v>23.22147736276381</v>
      </c>
      <c r="BZ43" s="10">
        <v>5.7656830106151913E-2</v>
      </c>
      <c r="CA43" s="10">
        <v>0.36165162915819882</v>
      </c>
      <c r="CB43" s="10">
        <v>0.12663300774602204</v>
      </c>
      <c r="CC43" s="10">
        <v>0.21680723175105077</v>
      </c>
      <c r="CD43" s="10">
        <v>2.0795187588681228</v>
      </c>
      <c r="CE43" s="10">
        <v>2.4681307249814131</v>
      </c>
      <c r="CF43" s="10">
        <v>0.10968459970843214</v>
      </c>
      <c r="CG43" s="10">
        <v>6.2933768862290007</v>
      </c>
      <c r="CH43" s="10">
        <v>0.9141086723365236</v>
      </c>
      <c r="CI43" s="10">
        <v>0.13487972538451753</v>
      </c>
      <c r="CJ43" s="10">
        <v>46.237427528478619</v>
      </c>
      <c r="CK43" s="10">
        <v>4.0323027147301875</v>
      </c>
      <c r="CL43" s="10">
        <v>1.4614470016848529</v>
      </c>
      <c r="CM43" s="10">
        <v>0.3213993986445427</v>
      </c>
      <c r="CN43" s="10">
        <v>0.18480388307829632</v>
      </c>
      <c r="CP43" s="23">
        <v>5.704651766491394</v>
      </c>
      <c r="CQ43" s="23">
        <v>34.234335188196852</v>
      </c>
      <c r="CR43" s="23">
        <v>43.405140305735443</v>
      </c>
      <c r="CS43" s="23">
        <v>26.761917400132589</v>
      </c>
      <c r="CT43" s="23">
        <v>4.7325576134570015</v>
      </c>
      <c r="CU43" s="23">
        <v>30.429020993951681</v>
      </c>
      <c r="CV43" s="23">
        <v>167.37897866693959</v>
      </c>
      <c r="CW43" s="23">
        <v>1.3369380155323025</v>
      </c>
      <c r="CX43" s="23">
        <v>6.2570962125947132</v>
      </c>
      <c r="CY43" s="23">
        <v>6.5839162887494913</v>
      </c>
      <c r="CZ43" s="23">
        <v>11.683558981102603</v>
      </c>
      <c r="DA43" s="23">
        <v>64.049988510650536</v>
      </c>
      <c r="DB43" s="23">
        <v>36.556291750815234</v>
      </c>
      <c r="DC43" s="23">
        <v>15.972623238622917</v>
      </c>
      <c r="DD43" s="23">
        <v>24.887472655042433</v>
      </c>
      <c r="DE43" s="23">
        <v>11.53369980574689</v>
      </c>
      <c r="DF43" s="23">
        <v>5.4564887153154915</v>
      </c>
      <c r="DG43" s="23">
        <v>217.67484776398098</v>
      </c>
      <c r="DH43" s="23">
        <v>25.907308339606825</v>
      </c>
      <c r="DI43" s="23">
        <v>45.691238910969361</v>
      </c>
      <c r="DJ43" s="23">
        <v>19.702392195613371</v>
      </c>
      <c r="DK43" s="23">
        <v>33.444912004366742</v>
      </c>
    </row>
    <row r="44" spans="1:115">
      <c r="A44" s="2">
        <v>41883</v>
      </c>
      <c r="B44" s="10">
        <v>4.8356060947782247</v>
      </c>
      <c r="C44" s="10">
        <v>26.628773902197555</v>
      </c>
      <c r="D44" s="10">
        <v>36.619378306232214</v>
      </c>
      <c r="E44" s="10">
        <v>22.529345933601938</v>
      </c>
      <c r="F44" s="10">
        <v>0.73148283788390711</v>
      </c>
      <c r="G44" s="10">
        <v>23.282296769073422</v>
      </c>
      <c r="H44" s="10">
        <v>25.693862209364404</v>
      </c>
      <c r="I44" s="10">
        <v>4.7662420869026594</v>
      </c>
      <c r="J44" s="10">
        <v>1.0733345674656047</v>
      </c>
      <c r="K44" s="10">
        <v>3.1172640833160159</v>
      </c>
      <c r="L44" s="10">
        <v>10.058118152228619</v>
      </c>
      <c r="M44" s="10">
        <v>50.790531818317483</v>
      </c>
      <c r="N44" s="10">
        <v>23.041375881821661</v>
      </c>
      <c r="O44" s="10">
        <v>13.875771729125788</v>
      </c>
      <c r="P44" s="10">
        <v>14.746193975871867</v>
      </c>
      <c r="Q44" s="10">
        <v>4.4171840900525821</v>
      </c>
      <c r="R44" s="10">
        <v>1.2147620366869165</v>
      </c>
      <c r="S44" s="10">
        <v>36.869415804775571</v>
      </c>
      <c r="T44" s="10">
        <v>17.257155015124383</v>
      </c>
      <c r="U44" s="10">
        <v>33.331195405742683</v>
      </c>
      <c r="V44" s="10">
        <v>4.5963128588160735</v>
      </c>
      <c r="W44" s="10">
        <v>13.594681175667999</v>
      </c>
      <c r="Y44" s="10">
        <v>0.74162081347911113</v>
      </c>
      <c r="Z44" s="10">
        <v>8.0535885958692894</v>
      </c>
      <c r="AA44" s="10">
        <v>7.1150106467938468</v>
      </c>
      <c r="AB44" s="10">
        <v>2.9132022667652535</v>
      </c>
      <c r="AC44" s="10">
        <v>4.117297529491581</v>
      </c>
      <c r="AD44" s="10">
        <v>1.9696387479138888</v>
      </c>
      <c r="AE44" s="10">
        <v>101.0065644143485</v>
      </c>
      <c r="AF44" s="10">
        <v>2.1658587398076938</v>
      </c>
      <c r="AG44" s="10">
        <v>4.7276531665305335</v>
      </c>
      <c r="AH44" s="10">
        <v>3.4790144852492295</v>
      </c>
      <c r="AI44" s="10">
        <v>1.9575093357102591</v>
      </c>
      <c r="AJ44" s="10">
        <v>10.428197242635374</v>
      </c>
      <c r="AK44" s="10">
        <v>13.820039949063865</v>
      </c>
      <c r="AL44" s="10">
        <v>1.7691347239994504</v>
      </c>
      <c r="AM44" s="10">
        <v>0.77256010921579799</v>
      </c>
      <c r="AN44" s="10">
        <v>6.4534068078759645</v>
      </c>
      <c r="AO44" s="10">
        <v>2.1647382655412919</v>
      </c>
      <c r="AP44" s="10">
        <v>122.120145825596</v>
      </c>
      <c r="AQ44" s="10">
        <v>3.5181097877358258</v>
      </c>
      <c r="AR44" s="10">
        <v>8.7148326306872903</v>
      </c>
      <c r="AS44" s="10">
        <v>11.88003633208209</v>
      </c>
      <c r="AT44" s="10">
        <v>17.899042588947825</v>
      </c>
      <c r="AV44" s="10">
        <v>4.2712058343148195E-2</v>
      </c>
      <c r="AW44" s="10">
        <v>0.29984508140175026</v>
      </c>
      <c r="AX44" s="10">
        <v>0.1700772799178529</v>
      </c>
      <c r="AY44" s="10">
        <v>0.56864291924713206</v>
      </c>
      <c r="AZ44" s="10">
        <v>4.7261628187996365E-3</v>
      </c>
      <c r="BA44" s="10">
        <v>4.9950640752481599</v>
      </c>
      <c r="BB44" s="10">
        <v>7.7850277453689944</v>
      </c>
      <c r="BC44" s="10">
        <v>6.0650512056682189</v>
      </c>
      <c r="BD44" s="10">
        <v>0.20407682564457064</v>
      </c>
      <c r="BE44" s="10">
        <v>9.8499631649392294E-2</v>
      </c>
      <c r="BF44" s="10">
        <v>0.23020940481115032</v>
      </c>
      <c r="BG44" s="10">
        <v>1.7585373702594076</v>
      </c>
      <c r="BH44" s="10">
        <v>1.5206597580126773</v>
      </c>
      <c r="BI44" s="10">
        <v>0.18311352601060527</v>
      </c>
      <c r="BJ44" s="10">
        <v>4.1329267483804903</v>
      </c>
      <c r="BK44" s="10">
        <v>0.5612019324735501</v>
      </c>
      <c r="BL44" s="10">
        <v>2.0176356714848369</v>
      </c>
      <c r="BM44" s="10">
        <v>11.887853896798154</v>
      </c>
      <c r="BN44" s="10">
        <v>1.3257048153382451</v>
      </c>
      <c r="BO44" s="10">
        <v>0.46344819141619453</v>
      </c>
      <c r="BP44" s="10">
        <v>4.5281341702545932</v>
      </c>
      <c r="BQ44" s="10">
        <v>3.251711809248286</v>
      </c>
      <c r="BS44" s="10">
        <v>0.77571545509159501</v>
      </c>
      <c r="BT44" s="10">
        <v>0.29876678983828098</v>
      </c>
      <c r="BU44" s="10">
        <v>0.91637901083506224</v>
      </c>
      <c r="BV44" s="10">
        <v>1.439080006079241</v>
      </c>
      <c r="BW44" s="10">
        <v>8.412937359864401E-4</v>
      </c>
      <c r="BX44" s="10">
        <v>0.32749165406815539</v>
      </c>
      <c r="BY44" s="10">
        <v>18.157578690868704</v>
      </c>
      <c r="BZ44" s="10">
        <v>0.86466950784497421</v>
      </c>
      <c r="CA44" s="10">
        <v>0.32762790124347374</v>
      </c>
      <c r="CB44" s="10">
        <v>0.15627586966582324</v>
      </c>
      <c r="CC44" s="10">
        <v>0.33412983113839306</v>
      </c>
      <c r="CD44" s="10">
        <v>1.8263049835164438</v>
      </c>
      <c r="CE44" s="10">
        <v>2.6921830588532099</v>
      </c>
      <c r="CF44" s="10">
        <v>9.579992934232584E-2</v>
      </c>
      <c r="CG44" s="10">
        <v>5.8544228095513562</v>
      </c>
      <c r="CH44" s="10">
        <v>0.9956174575054012</v>
      </c>
      <c r="CI44" s="10">
        <v>0.12751533394146986</v>
      </c>
      <c r="CJ44" s="10">
        <v>44.405977483915755</v>
      </c>
      <c r="CK44" s="10">
        <v>4.0027933727043408</v>
      </c>
      <c r="CL44" s="10">
        <v>1.002785284631809</v>
      </c>
      <c r="CM44" s="10">
        <v>0.36964524020448142</v>
      </c>
      <c r="CN44" s="10">
        <v>0.16648205998184773</v>
      </c>
      <c r="CP44" s="23">
        <v>6.395654421692079</v>
      </c>
      <c r="CQ44" s="23">
        <v>35.280974369306875</v>
      </c>
      <c r="CR44" s="23">
        <v>44.820845243778976</v>
      </c>
      <c r="CS44" s="23">
        <v>27.450271125693565</v>
      </c>
      <c r="CT44" s="23">
        <v>4.854347823930274</v>
      </c>
      <c r="CU44" s="23">
        <v>30.574491246303626</v>
      </c>
      <c r="CV44" s="23">
        <v>152.6430330599506</v>
      </c>
      <c r="CW44" s="23">
        <v>13.861821540223547</v>
      </c>
      <c r="CX44" s="23">
        <v>6.3326924608841821</v>
      </c>
      <c r="CY44" s="23">
        <v>6.851054069880461</v>
      </c>
      <c r="CZ44" s="23">
        <v>12.579966723888422</v>
      </c>
      <c r="DA44" s="23">
        <v>64.803571414728708</v>
      </c>
      <c r="DB44" s="23">
        <v>41.074258647751414</v>
      </c>
      <c r="DC44" s="23">
        <v>15.923819908478169</v>
      </c>
      <c r="DD44" s="23">
        <v>25.506103643019511</v>
      </c>
      <c r="DE44" s="23">
        <v>12.427410287907497</v>
      </c>
      <c r="DF44" s="23">
        <v>5.5246513076545156</v>
      </c>
      <c r="DG44" s="23">
        <v>215.28339301108548</v>
      </c>
      <c r="DH44" s="23">
        <v>26.103762990902794</v>
      </c>
      <c r="DI44" s="23">
        <v>43.512261512477977</v>
      </c>
      <c r="DJ44" s="23">
        <v>21.374128601357238</v>
      </c>
      <c r="DK44" s="23">
        <v>34.91191763384596</v>
      </c>
    </row>
    <row r="45" spans="1:115">
      <c r="A45" s="2">
        <v>41974</v>
      </c>
      <c r="B45" s="10">
        <v>5.0049089126323176</v>
      </c>
      <c r="C45" s="10">
        <v>26.956919099234753</v>
      </c>
      <c r="D45" s="10">
        <v>33.781706296279715</v>
      </c>
      <c r="E45" s="10">
        <v>22.890353923880021</v>
      </c>
      <c r="F45" s="10">
        <v>0.77479236379241379</v>
      </c>
      <c r="G45" s="10">
        <v>22.065711471053483</v>
      </c>
      <c r="H45" s="10">
        <v>26.397831126745302</v>
      </c>
      <c r="I45" s="10">
        <v>4.4145716844822287</v>
      </c>
      <c r="J45" s="10">
        <v>1.0776274277495819</v>
      </c>
      <c r="K45" s="10">
        <v>3.8687875689400726</v>
      </c>
      <c r="L45" s="10">
        <v>9.6872608433103782</v>
      </c>
      <c r="M45" s="10">
        <v>52.611994850994066</v>
      </c>
      <c r="N45" s="10">
        <v>24.862302104423609</v>
      </c>
      <c r="O45" s="10">
        <v>14.118597747760543</v>
      </c>
      <c r="P45" s="10">
        <v>12.595756149152164</v>
      </c>
      <c r="Q45" s="10">
        <v>4.3654961881865253</v>
      </c>
      <c r="R45" s="10">
        <v>1.2410843320183627</v>
      </c>
      <c r="S45" s="10">
        <v>36.53359580336177</v>
      </c>
      <c r="T45" s="10">
        <v>17.246831215327617</v>
      </c>
      <c r="U45" s="10">
        <v>33.759699396604958</v>
      </c>
      <c r="V45" s="10">
        <v>4.4678226026212577</v>
      </c>
      <c r="W45" s="10">
        <v>14.36718499106423</v>
      </c>
      <c r="Y45" s="10">
        <v>0.56032083913014685</v>
      </c>
      <c r="Z45" s="10">
        <v>8.9371532519973762</v>
      </c>
      <c r="AA45" s="10">
        <v>7.4770384175835058</v>
      </c>
      <c r="AB45" s="10">
        <v>2.6791347173206033</v>
      </c>
      <c r="AC45" s="10">
        <v>4.3641545031146514</v>
      </c>
      <c r="AD45" s="10">
        <v>1.8073035506427952</v>
      </c>
      <c r="AE45" s="10">
        <v>98.222250929356363</v>
      </c>
      <c r="AF45" s="10">
        <v>3.3728497950627094</v>
      </c>
      <c r="AG45" s="10">
        <v>4.6525703988270681</v>
      </c>
      <c r="AH45" s="10">
        <v>3.7787760689978747</v>
      </c>
      <c r="AI45" s="10">
        <v>1.8470482099768346</v>
      </c>
      <c r="AJ45" s="10">
        <v>11.182188653198862</v>
      </c>
      <c r="AK45" s="10">
        <v>15.437234917926142</v>
      </c>
      <c r="AL45" s="10">
        <v>1.999464363083518</v>
      </c>
      <c r="AM45" s="10">
        <v>0.81945838117630121</v>
      </c>
      <c r="AN45" s="10">
        <v>8.3721917794612413</v>
      </c>
      <c r="AO45" s="10">
        <v>2.398506088714468</v>
      </c>
      <c r="AP45" s="10">
        <v>118.01557124248555</v>
      </c>
      <c r="AQ45" s="10">
        <v>4.0615103174190406</v>
      </c>
      <c r="AR45" s="10">
        <v>9.1282677248005797</v>
      </c>
      <c r="AS45" s="10">
        <v>12.520417452217778</v>
      </c>
      <c r="AT45" s="10">
        <v>16.837471717532807</v>
      </c>
      <c r="AV45" s="10">
        <v>3.9519522678124148E-2</v>
      </c>
      <c r="AW45" s="10">
        <v>0.30400113401510609</v>
      </c>
      <c r="AX45" s="10">
        <v>0.15958785855525731</v>
      </c>
      <c r="AY45" s="10">
        <v>0.26331862674672091</v>
      </c>
      <c r="AZ45" s="10">
        <v>6.9528145334334787E-3</v>
      </c>
      <c r="BA45" s="10">
        <v>5.4441292974805249</v>
      </c>
      <c r="BB45" s="10">
        <v>7.3668411586700042</v>
      </c>
      <c r="BC45" s="10">
        <v>5.4416165684759976</v>
      </c>
      <c r="BD45" s="10">
        <v>0.19522018121908613</v>
      </c>
      <c r="BE45" s="10">
        <v>7.7196059572256948E-2</v>
      </c>
      <c r="BF45" s="10">
        <v>0.3042613041305231</v>
      </c>
      <c r="BG45" s="10">
        <v>1.6578437924443215</v>
      </c>
      <c r="BH45" s="10">
        <v>1.4902679252513011</v>
      </c>
      <c r="BI45" s="10">
        <v>0.17092283832016905</v>
      </c>
      <c r="BJ45" s="10">
        <v>4.2053243261996016</v>
      </c>
      <c r="BK45" s="10">
        <v>0.79991353451406477</v>
      </c>
      <c r="BL45" s="10">
        <v>1.6612954035749932</v>
      </c>
      <c r="BM45" s="10">
        <v>9.9317531804027528</v>
      </c>
      <c r="BN45" s="10">
        <v>1.2320128065617884</v>
      </c>
      <c r="BO45" s="10">
        <v>0.32258475042599166</v>
      </c>
      <c r="BP45" s="10">
        <v>4.3113707081786226</v>
      </c>
      <c r="BQ45" s="10">
        <v>3.5843837881187075</v>
      </c>
      <c r="BS45" s="10">
        <v>0.94145742436280666</v>
      </c>
      <c r="BT45" s="10">
        <v>0.29797206789534414</v>
      </c>
      <c r="BU45" s="10">
        <v>0.88299186776264094</v>
      </c>
      <c r="BV45" s="10">
        <v>0.71256209149841987</v>
      </c>
      <c r="BW45" s="10">
        <v>6.8637522751908301E-3</v>
      </c>
      <c r="BX45" s="10">
        <v>0.36749585703149457</v>
      </c>
      <c r="BY45" s="10">
        <v>19.0204785522156</v>
      </c>
      <c r="BZ45" s="10">
        <v>0.60037978521866986</v>
      </c>
      <c r="CA45" s="10">
        <v>0.28233010478816012</v>
      </c>
      <c r="CB45" s="10">
        <v>9.3392520224759634E-2</v>
      </c>
      <c r="CC45" s="10">
        <v>0.21348030606453539</v>
      </c>
      <c r="CD45" s="10">
        <v>1.5687202869062187</v>
      </c>
      <c r="CE45" s="10">
        <v>2.3575730301383078</v>
      </c>
      <c r="CF45" s="10">
        <v>8.2486940740481601E-2</v>
      </c>
      <c r="CG45" s="10">
        <v>6.0211013264467184</v>
      </c>
      <c r="CH45" s="10">
        <v>1.1673172804285969</v>
      </c>
      <c r="CI45" s="10">
        <v>0.12696289161316154</v>
      </c>
      <c r="CJ45" s="10">
        <v>42.853521066760834</v>
      </c>
      <c r="CK45" s="10">
        <v>3.7474292152177862</v>
      </c>
      <c r="CL45" s="10">
        <v>0.65335998280916108</v>
      </c>
      <c r="CM45" s="10">
        <v>0.29008113469278296</v>
      </c>
      <c r="CN45" s="10">
        <v>6.6031766133874736E-2</v>
      </c>
      <c r="CP45" s="23">
        <v>6.5462066988033953</v>
      </c>
      <c r="CQ45" s="23">
        <v>36.496045553142579</v>
      </c>
      <c r="CR45" s="23">
        <v>42.301324440181119</v>
      </c>
      <c r="CS45" s="23">
        <v>26.545369359445765</v>
      </c>
      <c r="CT45" s="23">
        <v>5.1527634337156893</v>
      </c>
      <c r="CU45" s="23">
        <v>29.684640176208298</v>
      </c>
      <c r="CV45" s="23">
        <v>151.00740176698727</v>
      </c>
      <c r="CW45" s="23">
        <v>13.829417833239605</v>
      </c>
      <c r="CX45" s="23">
        <v>6.2077481125838965</v>
      </c>
      <c r="CY45" s="23">
        <v>7.8181522177349638</v>
      </c>
      <c r="CZ45" s="23">
        <v>12.052050663482271</v>
      </c>
      <c r="DA45" s="23">
        <v>67.020747583543468</v>
      </c>
      <c r="DB45" s="23">
        <v>44.14737797773936</v>
      </c>
      <c r="DC45" s="23">
        <v>16.371471889904711</v>
      </c>
      <c r="DD45" s="23">
        <v>23.641640182974786</v>
      </c>
      <c r="DE45" s="23">
        <v>14.704918782590427</v>
      </c>
      <c r="DF45" s="23">
        <v>5.4278487159209856</v>
      </c>
      <c r="DG45" s="23">
        <v>207.33444129301091</v>
      </c>
      <c r="DH45" s="23">
        <v>26.287783554526232</v>
      </c>
      <c r="DI45" s="23">
        <v>43.863911854640691</v>
      </c>
      <c r="DJ45" s="23">
        <v>21.589691897710441</v>
      </c>
      <c r="DK45" s="23">
        <v>34.855072262849617</v>
      </c>
    </row>
    <row r="46" spans="1:115">
      <c r="A46" s="2">
        <v>42064</v>
      </c>
      <c r="B46" s="10">
        <v>5.568827536573302</v>
      </c>
      <c r="C46" s="10">
        <v>26.922962478851204</v>
      </c>
      <c r="D46" s="10">
        <v>34.88690200249556</v>
      </c>
      <c r="E46" s="10">
        <v>24.249578059205639</v>
      </c>
      <c r="F46" s="10">
        <v>0.68442537907306211</v>
      </c>
      <c r="G46" s="10">
        <v>20.790346032196005</v>
      </c>
      <c r="H46" s="10">
        <v>25.910357471155244</v>
      </c>
      <c r="I46" s="10">
        <v>4.3256518690483903</v>
      </c>
      <c r="J46" s="10">
        <v>1.4753398175801664</v>
      </c>
      <c r="K46" s="10">
        <v>3.9968149286085461</v>
      </c>
      <c r="L46" s="10">
        <v>9.3330451469830944</v>
      </c>
      <c r="M46" s="10">
        <v>53.476940738309025</v>
      </c>
      <c r="N46" s="10">
        <v>21.444166099417924</v>
      </c>
      <c r="O46" s="10">
        <v>14.318111294441151</v>
      </c>
      <c r="P46" s="10">
        <v>13.307438728725971</v>
      </c>
      <c r="Q46" s="10">
        <v>4.5526584731613502</v>
      </c>
      <c r="R46" s="10">
        <v>1.1074866664421843</v>
      </c>
      <c r="S46" s="10">
        <v>35.418797875063603</v>
      </c>
      <c r="T46" s="10">
        <v>19.595528576886796</v>
      </c>
      <c r="U46" s="10">
        <v>31.998704190690919</v>
      </c>
      <c r="V46" s="10">
        <v>4.3067990639892315</v>
      </c>
      <c r="W46" s="10">
        <v>15.473146055329043</v>
      </c>
      <c r="Y46" s="10">
        <v>0.55318750194209465</v>
      </c>
      <c r="Z46" s="10">
        <v>10.457289703606643</v>
      </c>
      <c r="AA46" s="10">
        <v>6.8560511326207205</v>
      </c>
      <c r="AB46" s="10">
        <v>2.65709412775279</v>
      </c>
      <c r="AC46" s="10">
        <v>4.6638036603096893</v>
      </c>
      <c r="AD46" s="10">
        <v>2.4837265841770786</v>
      </c>
      <c r="AE46" s="10">
        <v>96.890422037070749</v>
      </c>
      <c r="AF46" s="10">
        <v>3.7370245992633908</v>
      </c>
      <c r="AG46" s="10">
        <v>4.6481519624487051</v>
      </c>
      <c r="AH46" s="10">
        <v>3.7931642059872237</v>
      </c>
      <c r="AI46" s="10">
        <v>1.8326838500220015</v>
      </c>
      <c r="AJ46" s="10">
        <v>11.099248083520958</v>
      </c>
      <c r="AK46" s="10">
        <v>15.171288949738148</v>
      </c>
      <c r="AL46" s="10">
        <v>2.1175323367036509</v>
      </c>
      <c r="AM46" s="10">
        <v>1.3787067635342869</v>
      </c>
      <c r="AN46" s="10">
        <v>8.0498980966395859</v>
      </c>
      <c r="AO46" s="10">
        <v>3.5827576839064719</v>
      </c>
      <c r="AP46" s="10">
        <v>120.76495852246767</v>
      </c>
      <c r="AQ46" s="10">
        <v>4.5093096566343895</v>
      </c>
      <c r="AR46" s="10">
        <v>7.7243462013032103</v>
      </c>
      <c r="AS46" s="10">
        <v>14.258290644468827</v>
      </c>
      <c r="AT46" s="10">
        <v>19.161818597353001</v>
      </c>
      <c r="AV46" s="10">
        <v>3.398469980690131E-2</v>
      </c>
      <c r="AW46" s="10">
        <v>0.28060087981879178</v>
      </c>
      <c r="AX46" s="10">
        <v>0.12638054235751806</v>
      </c>
      <c r="AY46" s="10">
        <v>0.22356059124499134</v>
      </c>
      <c r="AZ46" s="10">
        <v>6.8808115416312474E-3</v>
      </c>
      <c r="BA46" s="10">
        <v>5.0399318401806585</v>
      </c>
      <c r="BB46" s="10">
        <v>5.383820886198329</v>
      </c>
      <c r="BC46" s="10">
        <v>5.0326725994243953</v>
      </c>
      <c r="BD46" s="10">
        <v>0.16247829631457722</v>
      </c>
      <c r="BE46" s="10">
        <v>6.7477088158813509E-2</v>
      </c>
      <c r="BF46" s="10">
        <v>0.37740278526693188</v>
      </c>
      <c r="BG46" s="10">
        <v>1.5026852218134854</v>
      </c>
      <c r="BH46" s="10">
        <v>1.6292871384279759</v>
      </c>
      <c r="BI46" s="10">
        <v>0.17154312509679237</v>
      </c>
      <c r="BJ46" s="10">
        <v>3.9985836283936758</v>
      </c>
      <c r="BK46" s="10">
        <v>0.70745161957234759</v>
      </c>
      <c r="BL46" s="10">
        <v>1.6175232522900922</v>
      </c>
      <c r="BM46" s="10">
        <v>8.239646046427012</v>
      </c>
      <c r="BN46" s="10">
        <v>1.2088162735669732</v>
      </c>
      <c r="BO46" s="10">
        <v>0.27623267439510479</v>
      </c>
      <c r="BP46" s="10">
        <v>4.466367593182083</v>
      </c>
      <c r="BQ46" s="10">
        <v>3.8975984993671031</v>
      </c>
      <c r="BS46" s="10">
        <v>0.9578938965261079</v>
      </c>
      <c r="BT46" s="10">
        <v>0.31887854206722288</v>
      </c>
      <c r="BU46" s="10">
        <v>1.0123549635628901</v>
      </c>
      <c r="BV46" s="10">
        <v>0.65984090383583616</v>
      </c>
      <c r="BW46" s="10">
        <v>1.0233790451843264E-3</v>
      </c>
      <c r="BX46" s="10">
        <v>0.33459374288201005</v>
      </c>
      <c r="BY46" s="10">
        <v>18.961963820267606</v>
      </c>
      <c r="BZ46" s="10">
        <v>0.34634366803710837</v>
      </c>
      <c r="CA46" s="10">
        <v>0.28580300218263521</v>
      </c>
      <c r="CB46" s="10">
        <v>9.9514234729060597E-2</v>
      </c>
      <c r="CC46" s="10">
        <v>0.1945414851137684</v>
      </c>
      <c r="CD46" s="10">
        <v>1.5274534710989629</v>
      </c>
      <c r="CE46" s="10">
        <v>2.577685295813819</v>
      </c>
      <c r="CF46" s="10">
        <v>8.405918350089292E-2</v>
      </c>
      <c r="CG46" s="10">
        <v>5.98458993818232</v>
      </c>
      <c r="CH46" s="10">
        <v>1.1188209303798904</v>
      </c>
      <c r="CI46" s="10">
        <v>0.11013718228946257</v>
      </c>
      <c r="CJ46" s="10">
        <v>42.093879624663003</v>
      </c>
      <c r="CK46" s="10">
        <v>3.8536463796839664</v>
      </c>
      <c r="CL46" s="10">
        <v>0.69423533912603619</v>
      </c>
      <c r="CM46" s="10">
        <v>0.34726632529244483</v>
      </c>
      <c r="CN46" s="10">
        <v>0.2646453551145771</v>
      </c>
      <c r="CP46" s="23">
        <v>7.1138936348484059</v>
      </c>
      <c r="CQ46" s="23">
        <v>37.979731604343861</v>
      </c>
      <c r="CR46" s="23">
        <v>42.881688641036689</v>
      </c>
      <c r="CS46" s="23">
        <v>27.790073682039257</v>
      </c>
      <c r="CT46" s="23">
        <v>5.3561332299695668</v>
      </c>
      <c r="CU46" s="23">
        <v>28.648598199435753</v>
      </c>
      <c r="CV46" s="23">
        <v>147.14656421469192</v>
      </c>
      <c r="CW46" s="23">
        <v>13.441692735773286</v>
      </c>
      <c r="CX46" s="23">
        <v>6.5717730785260837</v>
      </c>
      <c r="CY46" s="23">
        <v>7.956970457483644</v>
      </c>
      <c r="CZ46" s="23">
        <v>11.737673267385796</v>
      </c>
      <c r="DA46" s="23">
        <v>67.606327514742432</v>
      </c>
      <c r="DB46" s="23">
        <v>40.822427483397867</v>
      </c>
      <c r="DC46" s="23">
        <v>16.691245939742487</v>
      </c>
      <c r="DD46" s="23">
        <v>24.669319058836255</v>
      </c>
      <c r="DE46" s="23">
        <v>14.428829119753175</v>
      </c>
      <c r="DF46" s="23">
        <v>6.4179047849282114</v>
      </c>
      <c r="DG46" s="23">
        <v>206.51728206862128</v>
      </c>
      <c r="DH46" s="23">
        <v>29.167300886772125</v>
      </c>
      <c r="DI46" s="23">
        <v>40.69351840551527</v>
      </c>
      <c r="DJ46" s="23">
        <v>23.378723626932587</v>
      </c>
      <c r="DK46" s="23">
        <v>38.797208507163724</v>
      </c>
    </row>
    <row r="47" spans="1:115">
      <c r="A47" s="2">
        <v>42156</v>
      </c>
      <c r="B47" s="10">
        <v>5.7420654705140848</v>
      </c>
      <c r="C47" s="10">
        <v>27.594530099892218</v>
      </c>
      <c r="D47" s="10">
        <v>35.614460216614077</v>
      </c>
      <c r="E47" s="10">
        <v>25.691717276888994</v>
      </c>
      <c r="F47" s="10">
        <v>0.76149080533098068</v>
      </c>
      <c r="G47" s="10">
        <v>20.746862861230415</v>
      </c>
      <c r="H47" s="10">
        <v>25.989580157324177</v>
      </c>
      <c r="I47" s="10">
        <v>4.5203661186030057</v>
      </c>
      <c r="J47" s="10">
        <v>1.0215179532549543</v>
      </c>
      <c r="K47" s="10">
        <v>3.296660729367566</v>
      </c>
      <c r="L47" s="10">
        <v>9.2522040117856079</v>
      </c>
      <c r="M47" s="10">
        <v>54.694691977535662</v>
      </c>
      <c r="N47" s="10">
        <v>17.432646144043765</v>
      </c>
      <c r="O47" s="10">
        <v>13.971901473175075</v>
      </c>
      <c r="P47" s="10">
        <v>11.592131702760856</v>
      </c>
      <c r="Q47" s="10">
        <v>4.5792265038186057</v>
      </c>
      <c r="R47" s="10">
        <v>1.2657919395660655</v>
      </c>
      <c r="S47" s="10">
        <v>37.063887371674497</v>
      </c>
      <c r="T47" s="10">
        <v>19.615877538309888</v>
      </c>
      <c r="U47" s="10">
        <v>33.224834972580958</v>
      </c>
      <c r="V47" s="10">
        <v>3.9689072881686278</v>
      </c>
      <c r="W47" s="10">
        <v>12.61523925055562</v>
      </c>
      <c r="Y47" s="10">
        <v>0.65942847586986275</v>
      </c>
      <c r="Z47" s="10">
        <v>9.6252662465806935</v>
      </c>
      <c r="AA47" s="10">
        <v>6.7102060109760222</v>
      </c>
      <c r="AB47" s="10">
        <v>2.780745203798431</v>
      </c>
      <c r="AC47" s="10">
        <v>4.6456120264780676</v>
      </c>
      <c r="AD47" s="10">
        <v>2.0598088668640062</v>
      </c>
      <c r="AE47" s="10">
        <v>96.131548693175063</v>
      </c>
      <c r="AF47" s="10">
        <v>3.5352620455761921</v>
      </c>
      <c r="AG47" s="10">
        <v>4.7702863766925798</v>
      </c>
      <c r="AH47" s="10">
        <v>3.9975813840838481</v>
      </c>
      <c r="AI47" s="10">
        <v>1.6703796918174039</v>
      </c>
      <c r="AJ47" s="10">
        <v>11.455896093416474</v>
      </c>
      <c r="AK47" s="10">
        <v>15.812920100557537</v>
      </c>
      <c r="AL47" s="10">
        <v>1.8159996826888796</v>
      </c>
      <c r="AM47" s="10">
        <v>1.7979961650137066</v>
      </c>
      <c r="AN47" s="10">
        <v>7.2006173181001163</v>
      </c>
      <c r="AO47" s="10">
        <v>2.8900162858860581</v>
      </c>
      <c r="AP47" s="10">
        <v>110.9541109743484</v>
      </c>
      <c r="AQ47" s="10">
        <v>4.059280155554724</v>
      </c>
      <c r="AR47" s="10">
        <v>8.5528973862379889</v>
      </c>
      <c r="AS47" s="10">
        <v>14.628701963230499</v>
      </c>
      <c r="AT47" s="10">
        <v>19.997562563780594</v>
      </c>
      <c r="AV47" s="10">
        <v>3.8218675299703617E-2</v>
      </c>
      <c r="AW47" s="10">
        <v>0.32847635967021638</v>
      </c>
      <c r="AX47" s="10">
        <v>0.1102139164996964</v>
      </c>
      <c r="AY47" s="10">
        <v>0.23410137498370875</v>
      </c>
      <c r="AZ47" s="10">
        <v>8.9820920558970462E-3</v>
      </c>
      <c r="BA47" s="10">
        <v>5.2995716428816388</v>
      </c>
      <c r="BB47" s="10">
        <v>5.1579662901241283</v>
      </c>
      <c r="BC47" s="10">
        <v>4.845163883546193</v>
      </c>
      <c r="BD47" s="10">
        <v>0.17764556435754358</v>
      </c>
      <c r="BE47" s="10">
        <v>5.9131401393163259E-2</v>
      </c>
      <c r="BF47" s="10">
        <v>0.31656928480801921</v>
      </c>
      <c r="BG47" s="10">
        <v>1.4017186935367423</v>
      </c>
      <c r="BH47" s="10">
        <v>1.5138664059296225</v>
      </c>
      <c r="BI47" s="10">
        <v>0.19493395326926838</v>
      </c>
      <c r="BJ47" s="10">
        <v>4.3518169572193042</v>
      </c>
      <c r="BK47" s="10">
        <v>0.64599084226896131</v>
      </c>
      <c r="BL47" s="10">
        <v>1.3913414319532948</v>
      </c>
      <c r="BM47" s="10">
        <v>9.0289697342863047</v>
      </c>
      <c r="BN47" s="10">
        <v>1.1887056760379591</v>
      </c>
      <c r="BO47" s="10">
        <v>0.23328461557877808</v>
      </c>
      <c r="BP47" s="10">
        <v>5.4578575505974189</v>
      </c>
      <c r="BQ47" s="10">
        <v>3.1546479012921895</v>
      </c>
      <c r="BS47" s="10">
        <v>0.87783766774051419</v>
      </c>
      <c r="BT47" s="10">
        <v>0.31294237648983902</v>
      </c>
      <c r="BU47" s="10">
        <v>1.0255681808948793</v>
      </c>
      <c r="BV47" s="10">
        <v>0.67384665336699101</v>
      </c>
      <c r="BW47" s="10">
        <v>8.1639982487203989E-3</v>
      </c>
      <c r="BX47" s="10">
        <v>0.33109749235720098</v>
      </c>
      <c r="BY47" s="10">
        <v>18.890651876219586</v>
      </c>
      <c r="BZ47" s="10">
        <v>0.13530211288504823</v>
      </c>
      <c r="CA47" s="10">
        <v>0.27689302476832839</v>
      </c>
      <c r="CB47" s="10">
        <v>0.10762711308399736</v>
      </c>
      <c r="CC47" s="10">
        <v>0.19487535005442874</v>
      </c>
      <c r="CD47" s="10">
        <v>1.5456278149864435</v>
      </c>
      <c r="CE47" s="10">
        <v>2.9671098514104202</v>
      </c>
      <c r="CF47" s="10">
        <v>8.4322361532056134E-2</v>
      </c>
      <c r="CG47" s="10">
        <v>5.5899058102852219</v>
      </c>
      <c r="CH47" s="10">
        <v>1.1386364539999561</v>
      </c>
      <c r="CI47" s="10">
        <v>0.17716512501946302</v>
      </c>
      <c r="CJ47" s="10">
        <v>39.093407665251192</v>
      </c>
      <c r="CK47" s="10">
        <v>4.3508828479273554</v>
      </c>
      <c r="CL47" s="10">
        <v>0.72073855003369613</v>
      </c>
      <c r="CM47" s="10">
        <v>0.30540383496691348</v>
      </c>
      <c r="CN47" s="10">
        <v>7.3687860120358994E-2</v>
      </c>
      <c r="CP47" s="23">
        <v>7.3175502894241653</v>
      </c>
      <c r="CQ47" s="23">
        <v>37.861215082632967</v>
      </c>
      <c r="CR47" s="23">
        <v>43.460448324984675</v>
      </c>
      <c r="CS47" s="23">
        <v>29.380410509038125</v>
      </c>
      <c r="CT47" s="23">
        <v>5.4242489221136658</v>
      </c>
      <c r="CU47" s="23">
        <v>28.437340863333262</v>
      </c>
      <c r="CV47" s="23">
        <v>146.16974701684296</v>
      </c>
      <c r="CW47" s="23">
        <v>13.036094160610439</v>
      </c>
      <c r="CX47" s="23">
        <v>6.2463429190734061</v>
      </c>
      <c r="CY47" s="23">
        <v>7.4610006279285752</v>
      </c>
      <c r="CZ47" s="23">
        <v>11.43402833846546</v>
      </c>
      <c r="DA47" s="23">
        <v>69.097934579475321</v>
      </c>
      <c r="DB47" s="23">
        <v>37.726542501941346</v>
      </c>
      <c r="DC47" s="23">
        <v>16.067157470665279</v>
      </c>
      <c r="DD47" s="23">
        <v>23.331850635279089</v>
      </c>
      <c r="DE47" s="23">
        <v>13.56447111818764</v>
      </c>
      <c r="DF47" s="23">
        <v>5.724314782424881</v>
      </c>
      <c r="DG47" s="23">
        <v>196.14037574556039</v>
      </c>
      <c r="DH47" s="23">
        <v>29.214746217829926</v>
      </c>
      <c r="DI47" s="23">
        <v>42.731755524431421</v>
      </c>
      <c r="DJ47" s="23">
        <v>24.360870636963458</v>
      </c>
      <c r="DK47" s="23">
        <v>35.84113757574876</v>
      </c>
    </row>
    <row r="48" spans="1:115">
      <c r="A48" s="2">
        <v>42248</v>
      </c>
      <c r="B48" s="10">
        <v>5.2831789232009676</v>
      </c>
      <c r="C48" s="10">
        <v>27.861738694157879</v>
      </c>
      <c r="D48" s="10">
        <v>36.095081196480045</v>
      </c>
      <c r="E48" s="10">
        <v>28.073465016577263</v>
      </c>
      <c r="F48" s="10">
        <v>1.2547640870312131</v>
      </c>
      <c r="G48" s="10">
        <v>21.53157097902784</v>
      </c>
      <c r="H48" s="10">
        <v>25.741762881171951</v>
      </c>
      <c r="I48" s="10">
        <v>4.4907366901855275</v>
      </c>
      <c r="J48" s="10">
        <v>0.82495785959442003</v>
      </c>
      <c r="K48" s="10">
        <v>3.7693100091058769</v>
      </c>
      <c r="L48" s="10">
        <v>9.44737906775722</v>
      </c>
      <c r="M48" s="10">
        <v>54.95033614276322</v>
      </c>
      <c r="N48" s="10">
        <v>16.974736630111735</v>
      </c>
      <c r="O48" s="10">
        <v>14.118124067177705</v>
      </c>
      <c r="P48" s="10">
        <v>13.167029474157772</v>
      </c>
      <c r="Q48" s="10">
        <v>4.8192391115439852</v>
      </c>
      <c r="R48" s="10">
        <v>1.1881147422426723</v>
      </c>
      <c r="S48" s="10">
        <v>35.73434453925254</v>
      </c>
      <c r="T48" s="10">
        <v>19.560969690536336</v>
      </c>
      <c r="U48" s="10">
        <v>31.729607073783672</v>
      </c>
      <c r="V48" s="10">
        <v>4.0939737237630975</v>
      </c>
      <c r="W48" s="10">
        <v>11.712606065009595</v>
      </c>
      <c r="Y48" s="10">
        <v>0.62858531497212011</v>
      </c>
      <c r="Z48" s="10">
        <v>12.12599684653177</v>
      </c>
      <c r="AA48" s="10">
        <v>7.4079830526035595</v>
      </c>
      <c r="AB48" s="10">
        <v>2.6698175359206759</v>
      </c>
      <c r="AC48" s="10">
        <v>5.8221412942351805</v>
      </c>
      <c r="AD48" s="10">
        <v>1.9170665921905263</v>
      </c>
      <c r="AE48" s="10">
        <v>84.469780390347765</v>
      </c>
      <c r="AF48" s="10">
        <v>3.3947688608280475</v>
      </c>
      <c r="AG48" s="10">
        <v>4.5657235611131259</v>
      </c>
      <c r="AH48" s="10">
        <v>4.0916964304702139</v>
      </c>
      <c r="AI48" s="10">
        <v>1.5923580026837878</v>
      </c>
      <c r="AJ48" s="10">
        <v>11.354062844772388</v>
      </c>
      <c r="AK48" s="10">
        <v>17.686464316597895</v>
      </c>
      <c r="AL48" s="10">
        <v>2.0834256376623408</v>
      </c>
      <c r="AM48" s="10">
        <v>1.4804954362748339</v>
      </c>
      <c r="AN48" s="10">
        <v>8.2257593770483783</v>
      </c>
      <c r="AO48" s="10">
        <v>3.4773290609890877</v>
      </c>
      <c r="AP48" s="10">
        <v>112.18065473437555</v>
      </c>
      <c r="AQ48" s="10">
        <v>4.6085473815099753</v>
      </c>
      <c r="AR48" s="10">
        <v>8.7861064262770388</v>
      </c>
      <c r="AS48" s="10">
        <v>15.163919589310943</v>
      </c>
      <c r="AT48" s="10">
        <v>15.305714536231154</v>
      </c>
      <c r="AV48" s="10">
        <v>3.3800512755658214E-2</v>
      </c>
      <c r="AW48" s="10">
        <v>0.34902102499609883</v>
      </c>
      <c r="AX48" s="10">
        <v>0.12276104376884422</v>
      </c>
      <c r="AY48" s="10">
        <v>0.19282288354726573</v>
      </c>
      <c r="AZ48" s="10">
        <v>1.1375877750345709E-2</v>
      </c>
      <c r="BA48" s="10">
        <v>5.3652520358796405</v>
      </c>
      <c r="BB48" s="10">
        <v>5.6174716748435811</v>
      </c>
      <c r="BC48" s="10">
        <v>4.566054275360516</v>
      </c>
      <c r="BD48" s="10">
        <v>0.16349056544650592</v>
      </c>
      <c r="BE48" s="10">
        <v>7.6335841786802652E-2</v>
      </c>
      <c r="BF48" s="10">
        <v>0.20211496368506754</v>
      </c>
      <c r="BG48" s="10">
        <v>1.6216485582450539</v>
      </c>
      <c r="BH48" s="10">
        <v>1.8311878508110722</v>
      </c>
      <c r="BI48" s="10">
        <v>0.17643418285298218</v>
      </c>
      <c r="BJ48" s="10">
        <v>4.2762880813098896</v>
      </c>
      <c r="BK48" s="10">
        <v>0.75973589695390686</v>
      </c>
      <c r="BL48" s="10">
        <v>1.3455227367202203</v>
      </c>
      <c r="BM48" s="10">
        <v>8.1882526597382856</v>
      </c>
      <c r="BN48" s="10">
        <v>1.2786131070999076</v>
      </c>
      <c r="BO48" s="10">
        <v>0.26074563129872946</v>
      </c>
      <c r="BP48" s="10">
        <v>5.8615322495249043</v>
      </c>
      <c r="BQ48" s="10">
        <v>3.1689801424768924</v>
      </c>
      <c r="BS48" s="10">
        <v>0.7974556589177153</v>
      </c>
      <c r="BT48" s="10">
        <v>0.33161340072150763</v>
      </c>
      <c r="BU48" s="10">
        <v>1.212321904300202</v>
      </c>
      <c r="BV48" s="10">
        <v>0.63617541408849687</v>
      </c>
      <c r="BW48" s="10">
        <v>2.0489684643025252E-3</v>
      </c>
      <c r="BX48" s="10">
        <v>0.25276997845027971</v>
      </c>
      <c r="BY48" s="10">
        <v>14.810060632548716</v>
      </c>
      <c r="BZ48" s="10">
        <v>8.6576247829052377E-2</v>
      </c>
      <c r="CA48" s="10">
        <v>0.26404482484975406</v>
      </c>
      <c r="CB48" s="10">
        <v>0.10765134175780276</v>
      </c>
      <c r="CC48" s="10">
        <v>0.1707610793156592</v>
      </c>
      <c r="CD48" s="10">
        <v>1.5006655296992621</v>
      </c>
      <c r="CE48" s="10">
        <v>2.943498435144428</v>
      </c>
      <c r="CF48" s="10">
        <v>8.6577652351993772E-2</v>
      </c>
      <c r="CG48" s="10">
        <v>4.9530035111314046</v>
      </c>
      <c r="CH48" s="10">
        <v>1.1319277134578423</v>
      </c>
      <c r="CI48" s="10">
        <v>0.15980034016018108</v>
      </c>
      <c r="CJ48" s="10">
        <v>32.733175444661711</v>
      </c>
      <c r="CK48" s="10">
        <v>4.7199889050871491</v>
      </c>
      <c r="CL48" s="10">
        <v>0.71344514811557258</v>
      </c>
      <c r="CM48" s="10">
        <v>0.16497037339419229</v>
      </c>
      <c r="CN48" s="10">
        <v>4.3751547594138795E-2</v>
      </c>
      <c r="CP48" s="23">
        <v>6.7430204098464612</v>
      </c>
      <c r="CQ48" s="23">
        <v>40.668369966407255</v>
      </c>
      <c r="CR48" s="23">
        <v>44.838147197152651</v>
      </c>
      <c r="CS48" s="23">
        <v>31.572280850133701</v>
      </c>
      <c r="CT48" s="23">
        <v>7.0903302274810418</v>
      </c>
      <c r="CU48" s="23">
        <v>29.066659585548287</v>
      </c>
      <c r="CV48" s="23">
        <v>130.63907557891201</v>
      </c>
      <c r="CW48" s="23">
        <v>12.538136074203143</v>
      </c>
      <c r="CX48" s="23">
        <v>5.8182168110038059</v>
      </c>
      <c r="CY48" s="23">
        <v>8.0449936231206962</v>
      </c>
      <c r="CZ48" s="23">
        <v>11.412613113441735</v>
      </c>
      <c r="DA48" s="23">
        <v>69.426713075479924</v>
      </c>
      <c r="DB48" s="23">
        <v>39.435887232665131</v>
      </c>
      <c r="DC48" s="23">
        <v>16.464561540045022</v>
      </c>
      <c r="DD48" s="23">
        <v>23.876816502873901</v>
      </c>
      <c r="DE48" s="23">
        <v>14.936662099004112</v>
      </c>
      <c r="DF48" s="23">
        <v>6.1707668801121613</v>
      </c>
      <c r="DG48" s="23">
        <v>188.83642737802808</v>
      </c>
      <c r="DH48" s="23">
        <v>30.168119084233368</v>
      </c>
      <c r="DI48" s="23">
        <v>41.489904279475013</v>
      </c>
      <c r="DJ48" s="23">
        <v>25.284395935993135</v>
      </c>
      <c r="DK48" s="23">
        <v>30.23105229131178</v>
      </c>
    </row>
    <row r="49" spans="1:115">
      <c r="A49" s="2">
        <v>42339</v>
      </c>
      <c r="B49" s="10">
        <v>4.410346721772199</v>
      </c>
      <c r="C49" s="10">
        <v>28.948015670945285</v>
      </c>
      <c r="D49" s="10">
        <v>33.791003126603975</v>
      </c>
      <c r="E49" s="10">
        <v>28.91600832620821</v>
      </c>
      <c r="F49" s="10">
        <v>1.0494885880012406</v>
      </c>
      <c r="G49" s="10">
        <v>24.506008132756868</v>
      </c>
      <c r="H49" s="10">
        <v>30.015407180979718</v>
      </c>
      <c r="I49" s="10">
        <v>3.7649918734191332</v>
      </c>
      <c r="J49" s="10">
        <v>0.88691146283417321</v>
      </c>
      <c r="K49" s="10">
        <v>3.4389875007773507</v>
      </c>
      <c r="L49" s="10">
        <v>9.3042567405839804</v>
      </c>
      <c r="M49" s="10">
        <v>54.710789498629708</v>
      </c>
      <c r="N49" s="10">
        <v>17.006738887335899</v>
      </c>
      <c r="O49" s="10">
        <v>13.661950790000281</v>
      </c>
      <c r="P49" s="10">
        <v>13.014300893666254</v>
      </c>
      <c r="Q49" s="10">
        <v>4.8769793302225484</v>
      </c>
      <c r="R49" s="10">
        <v>0.88606658085773338</v>
      </c>
      <c r="S49" s="10">
        <v>35.939319138370315</v>
      </c>
      <c r="T49" s="10">
        <v>18.731268705757092</v>
      </c>
      <c r="U49" s="10">
        <v>31.092767865082205</v>
      </c>
      <c r="V49" s="10">
        <v>3.9695475856989444</v>
      </c>
      <c r="W49" s="10">
        <v>7.0259479186539204</v>
      </c>
      <c r="Y49" s="10">
        <v>0.63400140325728804</v>
      </c>
      <c r="Z49" s="10">
        <v>10.832033737847926</v>
      </c>
      <c r="AA49" s="10">
        <v>8.6944969775014123</v>
      </c>
      <c r="AB49" s="10">
        <v>2.7102360290230996</v>
      </c>
      <c r="AC49" s="10">
        <v>6.1417941920071719</v>
      </c>
      <c r="AD49" s="10">
        <v>1.3686130957105227</v>
      </c>
      <c r="AE49" s="10">
        <v>94.417014670263683</v>
      </c>
      <c r="AF49" s="10">
        <v>3.5793458942020049</v>
      </c>
      <c r="AG49" s="10">
        <v>4.5717097524017731</v>
      </c>
      <c r="AH49" s="10">
        <v>4.0529180086228296</v>
      </c>
      <c r="AI49" s="10">
        <v>1.7822302195241924</v>
      </c>
      <c r="AJ49" s="10">
        <v>11.322136013132548</v>
      </c>
      <c r="AK49" s="10">
        <v>15.659621507620177</v>
      </c>
      <c r="AL49" s="10">
        <v>2.1802465492448464</v>
      </c>
      <c r="AM49" s="10">
        <v>1.175411841085596</v>
      </c>
      <c r="AN49" s="10">
        <v>9.0400941514768185</v>
      </c>
      <c r="AO49" s="10">
        <v>2.8054927261441049</v>
      </c>
      <c r="AP49" s="10">
        <v>117.11505259263264</v>
      </c>
      <c r="AQ49" s="10">
        <v>6.4427432347590132</v>
      </c>
      <c r="AR49" s="10">
        <v>8.5786328681018222</v>
      </c>
      <c r="AS49" s="10">
        <v>14.059972423823561</v>
      </c>
      <c r="AT49" s="10">
        <v>21.763762872114448</v>
      </c>
      <c r="AV49" s="10">
        <v>3.8137573364155186E-2</v>
      </c>
      <c r="AW49" s="10">
        <v>0.30939338627272783</v>
      </c>
      <c r="AX49" s="10">
        <v>0.16818348422232568</v>
      </c>
      <c r="AY49" s="10">
        <v>0.18764639434705138</v>
      </c>
      <c r="AZ49" s="10">
        <v>1.1380396374016393E-2</v>
      </c>
      <c r="BA49" s="10">
        <v>4.593177972758447</v>
      </c>
      <c r="BB49" s="10">
        <v>4.7882407834781597</v>
      </c>
      <c r="BC49" s="10">
        <v>4.249852111441828</v>
      </c>
      <c r="BD49" s="10">
        <v>0.1674176593472228</v>
      </c>
      <c r="BE49" s="10">
        <v>6.0552030087140989E-2</v>
      </c>
      <c r="BF49" s="10">
        <v>0.12171784082533843</v>
      </c>
      <c r="BG49" s="10">
        <v>1.4596451985734145</v>
      </c>
      <c r="BH49" s="10">
        <v>1.7210338672881647</v>
      </c>
      <c r="BI49" s="10">
        <v>0.17862912197582495</v>
      </c>
      <c r="BJ49" s="10">
        <v>3.955340084576568</v>
      </c>
      <c r="BK49" s="10">
        <v>0.69194567834073306</v>
      </c>
      <c r="BL49" s="10">
        <v>1.0374354038474631</v>
      </c>
      <c r="BM49" s="10">
        <v>7.2921667256197447</v>
      </c>
      <c r="BN49" s="10">
        <v>1.3812232798708286</v>
      </c>
      <c r="BO49" s="10">
        <v>0.25178544303189587</v>
      </c>
      <c r="BP49" s="10">
        <v>5.1786823011640086</v>
      </c>
      <c r="BQ49" s="10">
        <v>3.5751880060274273</v>
      </c>
      <c r="BS49" s="10">
        <v>0.29185012813073236</v>
      </c>
      <c r="BT49" s="10">
        <v>0.31576128154652472</v>
      </c>
      <c r="BU49" s="10">
        <v>1.2342036602999289</v>
      </c>
      <c r="BV49" s="10">
        <v>0.72958641955629977</v>
      </c>
      <c r="BW49" s="10">
        <v>3.0866266005745106E-3</v>
      </c>
      <c r="BX49" s="10">
        <v>0.35720580377051103</v>
      </c>
      <c r="BY49" s="10">
        <v>15.315792492744791</v>
      </c>
      <c r="BZ49" s="10">
        <v>3.5368905549616692E-2</v>
      </c>
      <c r="CA49" s="10">
        <v>0.20492221108997438</v>
      </c>
      <c r="CB49" s="10">
        <v>0.10955302609343248</v>
      </c>
      <c r="CC49" s="10">
        <v>0.17973913533353658</v>
      </c>
      <c r="CD49" s="10">
        <v>1.2813539048258769</v>
      </c>
      <c r="CE49" s="10">
        <v>2.6711012878300573</v>
      </c>
      <c r="CF49" s="10">
        <v>7.4770094659971392E-2</v>
      </c>
      <c r="CG49" s="10">
        <v>4.5435468524737335</v>
      </c>
      <c r="CH49" s="10">
        <v>1.3071010233332907</v>
      </c>
      <c r="CI49" s="10">
        <v>0.16544741152787901</v>
      </c>
      <c r="CJ49" s="10">
        <v>30.259271633658379</v>
      </c>
      <c r="CK49" s="10">
        <v>5.3293178638696723</v>
      </c>
      <c r="CL49" s="10">
        <v>0.65160571902458531</v>
      </c>
      <c r="CM49" s="10">
        <v>0.15136139497361523</v>
      </c>
      <c r="CN49" s="10">
        <v>0.19740608557039696</v>
      </c>
      <c r="CP49" s="23">
        <v>5.3743358265243746</v>
      </c>
      <c r="CQ49" s="23">
        <v>40.405204076612463</v>
      </c>
      <c r="CR49" s="23">
        <v>43.887887248627642</v>
      </c>
      <c r="CS49" s="23">
        <v>32.543477169134661</v>
      </c>
      <c r="CT49" s="23">
        <v>7.2057498029830036</v>
      </c>
      <c r="CU49" s="23">
        <v>30.825005004996349</v>
      </c>
      <c r="CV49" s="23">
        <v>144.53645512746635</v>
      </c>
      <c r="CW49" s="23">
        <v>11.629558784612582</v>
      </c>
      <c r="CX49" s="23">
        <v>5.8309610856731435</v>
      </c>
      <c r="CY49" s="23">
        <v>7.6620105655807542</v>
      </c>
      <c r="CZ49" s="23">
        <v>11.387943936267048</v>
      </c>
      <c r="DA49" s="23">
        <v>68.773924615161548</v>
      </c>
      <c r="DB49" s="23">
        <v>37.058495550074298</v>
      </c>
      <c r="DC49" s="23">
        <v>16.095596555880924</v>
      </c>
      <c r="DD49" s="23">
        <v>22.688599671802152</v>
      </c>
      <c r="DE49" s="23">
        <v>15.916120183373391</v>
      </c>
      <c r="DF49" s="23">
        <v>4.8944421223771801</v>
      </c>
      <c r="DG49" s="23">
        <v>190.60581009028107</v>
      </c>
      <c r="DH49" s="23">
        <v>31.884553084256606</v>
      </c>
      <c r="DI49" s="23">
        <v>40.574791895240509</v>
      </c>
      <c r="DJ49" s="23">
        <v>23.359563705660129</v>
      </c>
      <c r="DK49" s="23">
        <v>32.562304882366192</v>
      </c>
    </row>
    <row r="50" spans="1:115">
      <c r="A50" s="2">
        <v>42430</v>
      </c>
      <c r="B50" s="10">
        <v>7.0968967591553609</v>
      </c>
      <c r="C50" s="10">
        <v>29.23657939924351</v>
      </c>
      <c r="D50" s="10">
        <v>33.926172218807871</v>
      </c>
      <c r="E50" s="10">
        <v>30.139965176403305</v>
      </c>
      <c r="F50" s="10">
        <v>1.0094893057416163</v>
      </c>
      <c r="G50" s="10">
        <v>26.106912013950922</v>
      </c>
      <c r="H50" s="10">
        <v>30.338322798023075</v>
      </c>
      <c r="I50" s="10">
        <v>3.3978683205197071</v>
      </c>
      <c r="J50" s="10">
        <v>0.93820103682846212</v>
      </c>
      <c r="K50" s="10">
        <v>4.3603838327592754</v>
      </c>
      <c r="L50" s="10">
        <v>9.8646147670491811</v>
      </c>
      <c r="M50" s="10">
        <v>56.196619256195696</v>
      </c>
      <c r="N50" s="10">
        <v>15.837572638480268</v>
      </c>
      <c r="O50" s="10">
        <v>14.236415941670167</v>
      </c>
      <c r="P50" s="10">
        <v>12.412581380795396</v>
      </c>
      <c r="Q50" s="10">
        <v>4.8575715314384249</v>
      </c>
      <c r="R50" s="10">
        <v>0.9383083497696123</v>
      </c>
      <c r="S50" s="10">
        <v>35.337194429092349</v>
      </c>
      <c r="T50" s="10">
        <v>17.899571920079364</v>
      </c>
      <c r="U50" s="10">
        <v>35.164197497420616</v>
      </c>
      <c r="V50" s="10">
        <v>4.0180945515905799</v>
      </c>
      <c r="W50" s="10">
        <v>5.9828161438612675</v>
      </c>
      <c r="Y50" s="10">
        <v>1.3978839975825059</v>
      </c>
      <c r="Z50" s="10">
        <v>9.4225442753614068</v>
      </c>
      <c r="AA50" s="10">
        <v>8.0188196893171213</v>
      </c>
      <c r="AB50" s="10">
        <v>2.7096454142738855</v>
      </c>
      <c r="AC50" s="10">
        <v>5.7760454377186674</v>
      </c>
      <c r="AD50" s="10">
        <v>1.7804164418468782</v>
      </c>
      <c r="AE50" s="10">
        <v>85.247215635174001</v>
      </c>
      <c r="AF50" s="10">
        <v>3.7802190389658472</v>
      </c>
      <c r="AG50" s="10">
        <v>4.2664498806502209</v>
      </c>
      <c r="AH50" s="10">
        <v>3.9532795583506415</v>
      </c>
      <c r="AI50" s="10">
        <v>1.5422297268565472</v>
      </c>
      <c r="AJ50" s="10">
        <v>10.723318554472305</v>
      </c>
      <c r="AK50" s="10">
        <v>14.507718905431677</v>
      </c>
      <c r="AL50" s="10">
        <v>2.0303786466508313</v>
      </c>
      <c r="AM50" s="10">
        <v>2.5360580542622846</v>
      </c>
      <c r="AN50" s="10">
        <v>8.2037947038423074</v>
      </c>
      <c r="AO50" s="10">
        <v>3.0310488615092841</v>
      </c>
      <c r="AP50" s="10">
        <v>107.02587542945582</v>
      </c>
      <c r="AQ50" s="10">
        <v>5.1052812180008829</v>
      </c>
      <c r="AR50" s="10">
        <v>8.226550490882774</v>
      </c>
      <c r="AS50" s="10">
        <v>13.479724954065416</v>
      </c>
      <c r="AT50" s="10">
        <v>21.540655905680712</v>
      </c>
      <c r="AV50" s="10">
        <v>5.1430423807081294E-2</v>
      </c>
      <c r="AW50" s="10">
        <v>0.27774688654864715</v>
      </c>
      <c r="AX50" s="10">
        <v>0.15234861300430103</v>
      </c>
      <c r="AY50" s="10">
        <v>0.20345527776072536</v>
      </c>
      <c r="AZ50" s="10">
        <v>1.5586766840131085E-2</v>
      </c>
      <c r="BA50" s="10">
        <v>4.645848064740715</v>
      </c>
      <c r="BB50" s="10">
        <v>5.2884024022093001</v>
      </c>
      <c r="BC50" s="10">
        <v>3.8935346009299003</v>
      </c>
      <c r="BD50" s="10">
        <v>0.18041278150038126</v>
      </c>
      <c r="BE50" s="10">
        <v>3.6318580493370362E-2</v>
      </c>
      <c r="BF50" s="10">
        <v>8.2252247879669838E-2</v>
      </c>
      <c r="BG50" s="10">
        <v>1.5213097093620038</v>
      </c>
      <c r="BH50" s="10">
        <v>1.5606262698750077</v>
      </c>
      <c r="BI50" s="10">
        <v>0.18492130880509758</v>
      </c>
      <c r="BJ50" s="10">
        <v>3.7208099395332459</v>
      </c>
      <c r="BK50" s="10">
        <v>0.60061365704842251</v>
      </c>
      <c r="BL50" s="10">
        <v>0.93405353836204574</v>
      </c>
      <c r="BM50" s="10">
        <v>7.8002353383282328</v>
      </c>
      <c r="BN50" s="10">
        <v>1.3570134307331574</v>
      </c>
      <c r="BO50" s="10">
        <v>0.28726744126190418</v>
      </c>
      <c r="BP50" s="10">
        <v>5.0305784418841943</v>
      </c>
      <c r="BQ50" s="10">
        <v>3.4185921028301034</v>
      </c>
      <c r="BS50" s="10">
        <v>1.0335224854929992E-2</v>
      </c>
      <c r="BT50" s="10">
        <v>0.26226775208743663</v>
      </c>
      <c r="BU50" s="10">
        <v>1.1424916480614269</v>
      </c>
      <c r="BV50" s="10">
        <v>0.62410120920405998</v>
      </c>
      <c r="BW50" s="10">
        <v>1.6824128139824798E-3</v>
      </c>
      <c r="BX50" s="10">
        <v>0.28648045799696931</v>
      </c>
      <c r="BY50" s="10">
        <v>13.83638357217221</v>
      </c>
      <c r="BZ50" s="10">
        <v>9.4222289979433604E-2</v>
      </c>
      <c r="CA50" s="10">
        <v>0.19160978148506042</v>
      </c>
      <c r="CB50" s="10">
        <v>8.4103898477731115E-2</v>
      </c>
      <c r="CC50" s="10">
        <v>0.16243079267126365</v>
      </c>
      <c r="CD50" s="10">
        <v>1.1809269717325166</v>
      </c>
      <c r="CE50" s="10">
        <v>2.3973513882891426</v>
      </c>
      <c r="CF50" s="10">
        <v>8.1580947681626742E-2</v>
      </c>
      <c r="CG50" s="10">
        <v>3.7596452499540076</v>
      </c>
      <c r="CH50" s="10">
        <v>0.89602258721386308</v>
      </c>
      <c r="CI50" s="10">
        <v>0.14473803802550111</v>
      </c>
      <c r="CJ50" s="10">
        <v>28.884851442142438</v>
      </c>
      <c r="CK50" s="10">
        <v>5.2762620220840013</v>
      </c>
      <c r="CL50" s="10">
        <v>0.58032413654892878</v>
      </c>
      <c r="CM50" s="10">
        <v>0.15183366244627461</v>
      </c>
      <c r="CN50" s="10">
        <v>0.20598423215852124</v>
      </c>
      <c r="CP50" s="23">
        <v>8.5565464053998781</v>
      </c>
      <c r="CQ50" s="23">
        <v>39.199138313241001</v>
      </c>
      <c r="CR50" s="23">
        <v>43.23983216919072</v>
      </c>
      <c r="CS50" s="23">
        <v>33.677167077641975</v>
      </c>
      <c r="CT50" s="23">
        <v>6.8028039231143973</v>
      </c>
      <c r="CU50" s="23">
        <v>32.819656978535484</v>
      </c>
      <c r="CV50" s="23">
        <v>134.71032440757858</v>
      </c>
      <c r="CW50" s="23">
        <v>11.165844250394889</v>
      </c>
      <c r="CX50" s="23">
        <v>5.5766734804641249</v>
      </c>
      <c r="CY50" s="23">
        <v>8.4340858700810184</v>
      </c>
      <c r="CZ50" s="23">
        <v>11.651527534456662</v>
      </c>
      <c r="DA50" s="23">
        <v>69.622174491762522</v>
      </c>
      <c r="DB50" s="23">
        <v>34.303269202076095</v>
      </c>
      <c r="DC50" s="23">
        <v>16.533296844807722</v>
      </c>
      <c r="DD50" s="23">
        <v>22.429094624544934</v>
      </c>
      <c r="DE50" s="23">
        <v>14.558002479543017</v>
      </c>
      <c r="DF50" s="23">
        <v>5.0481487876664435</v>
      </c>
      <c r="DG50" s="23">
        <v>179.04815663901883</v>
      </c>
      <c r="DH50" s="23">
        <v>29.638128590897406</v>
      </c>
      <c r="DI50" s="23">
        <v>44.258339566114223</v>
      </c>
      <c r="DJ50" s="23">
        <v>22.680231609986464</v>
      </c>
      <c r="DK50" s="23">
        <v>31.148048384530604</v>
      </c>
    </row>
    <row r="51" spans="1:115">
      <c r="A51" s="2">
        <v>42522</v>
      </c>
      <c r="B51" s="10">
        <v>6.8166812735953544</v>
      </c>
      <c r="C51" s="10">
        <v>29.696458659107257</v>
      </c>
      <c r="D51" s="10">
        <v>35.031516592063717</v>
      </c>
      <c r="E51" s="10">
        <v>31.50621777686943</v>
      </c>
      <c r="F51" s="10">
        <v>0.69238039495746384</v>
      </c>
      <c r="G51" s="10">
        <v>26.635362152410174</v>
      </c>
      <c r="H51" s="10">
        <v>32.959083306042416</v>
      </c>
      <c r="I51" s="10">
        <v>2.8959712638894093</v>
      </c>
      <c r="J51" s="10">
        <v>0.86551271301291888</v>
      </c>
      <c r="K51" s="10">
        <v>4.4457720862936725</v>
      </c>
      <c r="L51" s="10">
        <v>9.626285217903563</v>
      </c>
      <c r="M51" s="10">
        <v>56.157195868307191</v>
      </c>
      <c r="N51" s="10">
        <v>14.260711540375453</v>
      </c>
      <c r="O51" s="10">
        <v>14.178198048995679</v>
      </c>
      <c r="P51" s="10">
        <v>10.819626209771052</v>
      </c>
      <c r="Q51" s="10">
        <v>4.9662715808549782</v>
      </c>
      <c r="R51" s="10">
        <v>1.051403630039244</v>
      </c>
      <c r="S51" s="10">
        <v>35.977923640507377</v>
      </c>
      <c r="T51" s="10">
        <v>18.648694668735644</v>
      </c>
      <c r="U51" s="10">
        <v>33.464351556432675</v>
      </c>
      <c r="V51" s="10">
        <v>3.9647671458505576</v>
      </c>
      <c r="W51" s="10">
        <v>4.5929098764608804</v>
      </c>
      <c r="Y51" s="10">
        <v>1.2336858720267385</v>
      </c>
      <c r="Z51" s="10">
        <v>8.4087126700523225</v>
      </c>
      <c r="AA51" s="10">
        <v>7.5167752703516122</v>
      </c>
      <c r="AB51" s="10">
        <v>3.2455939915566701</v>
      </c>
      <c r="AC51" s="10">
        <v>5.6679539250141397</v>
      </c>
      <c r="AD51" s="10">
        <v>1.3187804705085837</v>
      </c>
      <c r="AE51" s="10">
        <v>85.879449540597108</v>
      </c>
      <c r="AF51" s="10">
        <v>3.7837103286613654</v>
      </c>
      <c r="AG51" s="10">
        <v>3.8809233090085096</v>
      </c>
      <c r="AH51" s="10">
        <v>3.8823523261449884</v>
      </c>
      <c r="AI51" s="10">
        <v>1.4294903957121607</v>
      </c>
      <c r="AJ51" s="10">
        <v>11.195581309663352</v>
      </c>
      <c r="AK51" s="10">
        <v>15.009301644419011</v>
      </c>
      <c r="AL51" s="10">
        <v>2.2341527938262855</v>
      </c>
      <c r="AM51" s="10">
        <v>4.1361636999814122</v>
      </c>
      <c r="AN51" s="10">
        <v>7.3670249885459063</v>
      </c>
      <c r="AO51" s="10">
        <v>3.1213744202640035</v>
      </c>
      <c r="AP51" s="10">
        <v>102.43136776456168</v>
      </c>
      <c r="AQ51" s="10">
        <v>4.5154130201071947</v>
      </c>
      <c r="AR51" s="10">
        <v>8.2546686340593087</v>
      </c>
      <c r="AS51" s="10">
        <v>13.743540229467603</v>
      </c>
      <c r="AT51" s="10">
        <v>19.69872723252313</v>
      </c>
      <c r="AV51" s="10">
        <v>4.3767602014156318E-2</v>
      </c>
      <c r="AW51" s="10">
        <v>0.21240268080322189</v>
      </c>
      <c r="AX51" s="10">
        <v>5.8543425922661818E-2</v>
      </c>
      <c r="AY51" s="10">
        <v>0.29452685409476281</v>
      </c>
      <c r="AZ51" s="10">
        <v>1.6895156701843207E-2</v>
      </c>
      <c r="BA51" s="10">
        <v>5.9380427503122775</v>
      </c>
      <c r="BB51" s="10">
        <v>6.5472204949146118</v>
      </c>
      <c r="BC51" s="10">
        <v>3.8106241235549563</v>
      </c>
      <c r="BD51" s="10">
        <v>0.165593178034042</v>
      </c>
      <c r="BE51" s="10">
        <v>3.5843651644152742E-2</v>
      </c>
      <c r="BF51" s="10">
        <v>7.429031675623772E-2</v>
      </c>
      <c r="BG51" s="10">
        <v>1.4907152378064279</v>
      </c>
      <c r="BH51" s="10">
        <v>1.6506109876051738</v>
      </c>
      <c r="BI51" s="10">
        <v>0.19504359970007629</v>
      </c>
      <c r="BJ51" s="10">
        <v>3.4517486998868647</v>
      </c>
      <c r="BK51" s="10">
        <v>0.56094327875666372</v>
      </c>
      <c r="BL51" s="10">
        <v>0.70556817313082931</v>
      </c>
      <c r="BM51" s="10">
        <v>7.6532438187523235</v>
      </c>
      <c r="BN51" s="10">
        <v>1.2560887080782583</v>
      </c>
      <c r="BO51" s="10">
        <v>0.27249805789081616</v>
      </c>
      <c r="BP51" s="10">
        <v>5.1161640672472899</v>
      </c>
      <c r="BQ51" s="10">
        <v>3.2572478615929992</v>
      </c>
      <c r="BS51" s="10">
        <v>0.54880270927724795</v>
      </c>
      <c r="BT51" s="10">
        <v>0.21054503341310038</v>
      </c>
      <c r="BU51" s="10">
        <v>1.167838205651818</v>
      </c>
      <c r="BV51" s="10">
        <v>0.59775753207231519</v>
      </c>
      <c r="BW51" s="10">
        <v>5.010248456204635E-3</v>
      </c>
      <c r="BX51" s="10">
        <v>0.35210450115075709</v>
      </c>
      <c r="BY51" s="10">
        <v>14.915924300222855</v>
      </c>
      <c r="BZ51" s="10">
        <v>4.0798546558354243E-2</v>
      </c>
      <c r="CA51" s="10">
        <v>0.16958488043884495</v>
      </c>
      <c r="CB51" s="10">
        <v>9.3147944725494342E-2</v>
      </c>
      <c r="CC51" s="10">
        <v>0.17402081310391843</v>
      </c>
      <c r="CD51" s="10">
        <v>1.0604120956533272</v>
      </c>
      <c r="CE51" s="10">
        <v>2.9142517004009987</v>
      </c>
      <c r="CF51" s="10">
        <v>9.4486723863766164E-2</v>
      </c>
      <c r="CG51" s="10">
        <v>4.2358025430846027</v>
      </c>
      <c r="CH51" s="10">
        <v>0.82329177226719819</v>
      </c>
      <c r="CI51" s="10">
        <v>0.2269268258498548</v>
      </c>
      <c r="CJ51" s="10">
        <v>30.382597388354746</v>
      </c>
      <c r="CK51" s="10">
        <v>4.8063044971524738</v>
      </c>
      <c r="CL51" s="10">
        <v>0.75063516550664755</v>
      </c>
      <c r="CM51" s="10">
        <v>0.15945062358813722</v>
      </c>
      <c r="CN51" s="10">
        <v>0.21807171966076488</v>
      </c>
      <c r="CP51" s="23">
        <v>8.6429374569134971</v>
      </c>
      <c r="CQ51" s="23">
        <v>38.528119043375902</v>
      </c>
      <c r="CR51" s="23">
        <v>43.774673493989809</v>
      </c>
      <c r="CS51" s="23">
        <v>35.644096154593178</v>
      </c>
      <c r="CT51" s="23">
        <v>6.3822397251296517</v>
      </c>
      <c r="CU51" s="23">
        <v>34.244289874381792</v>
      </c>
      <c r="CV51" s="23">
        <v>140.30167764177699</v>
      </c>
      <c r="CW51" s="23">
        <v>10.531104262664085</v>
      </c>
      <c r="CX51" s="23">
        <v>5.0816140804943153</v>
      </c>
      <c r="CY51" s="23">
        <v>8.4571160088083079</v>
      </c>
      <c r="CZ51" s="23">
        <v>11.30408674347588</v>
      </c>
      <c r="DA51" s="23">
        <v>69.903904511430298</v>
      </c>
      <c r="DB51" s="23">
        <v>33.834875872800637</v>
      </c>
      <c r="DC51" s="23">
        <v>16.701881166385807</v>
      </c>
      <c r="DD51" s="23">
        <v>22.643341152723931</v>
      </c>
      <c r="DE51" s="23">
        <v>13.717531620424747</v>
      </c>
      <c r="DF51" s="23">
        <v>5.1052730492839311</v>
      </c>
      <c r="DG51" s="23">
        <v>176.44513261217614</v>
      </c>
      <c r="DH51" s="23">
        <v>29.22650089407357</v>
      </c>
      <c r="DI51" s="23">
        <v>42.742153413889447</v>
      </c>
      <c r="DJ51" s="23">
        <v>22.983922066153589</v>
      </c>
      <c r="DK51" s="23">
        <v>27.766956690237773</v>
      </c>
    </row>
    <row r="52" spans="1:115">
      <c r="A52" s="2">
        <v>42614</v>
      </c>
      <c r="B52" s="10">
        <v>7.9667744937213723</v>
      </c>
      <c r="C52" s="10">
        <v>29.934758785868667</v>
      </c>
      <c r="D52" s="10">
        <v>36.760482213980865</v>
      </c>
      <c r="E52" s="10">
        <v>32.225338995231105</v>
      </c>
      <c r="F52" s="10">
        <v>0.67797895782293294</v>
      </c>
      <c r="G52" s="10">
        <v>24.763813252353721</v>
      </c>
      <c r="H52" s="10">
        <v>35.322205281123217</v>
      </c>
      <c r="I52" s="10">
        <v>2.7551531664476387</v>
      </c>
      <c r="J52" s="10">
        <v>1.089874862576991</v>
      </c>
      <c r="K52" s="10">
        <v>4.7599994258845904</v>
      </c>
      <c r="L52" s="10">
        <v>9.563862060819817</v>
      </c>
      <c r="M52" s="10">
        <v>56.63872360099036</v>
      </c>
      <c r="N52" s="10">
        <v>13.222265911506373</v>
      </c>
      <c r="O52" s="10">
        <v>13.865603432079743</v>
      </c>
      <c r="P52" s="10">
        <v>10.612468231665479</v>
      </c>
      <c r="Q52" s="10">
        <v>4.8984783518916233</v>
      </c>
      <c r="R52" s="10">
        <v>1.2278374149029498</v>
      </c>
      <c r="S52" s="10">
        <v>38.747673866267277</v>
      </c>
      <c r="T52" s="10">
        <v>18.670945890107522</v>
      </c>
      <c r="U52" s="10">
        <v>32.030580272992225</v>
      </c>
      <c r="V52" s="10">
        <v>3.9541502037492045</v>
      </c>
      <c r="W52" s="10">
        <v>3.4133340825014478</v>
      </c>
      <c r="Y52" s="10">
        <v>0.73817618441878419</v>
      </c>
      <c r="Z52" s="10">
        <v>8.6027718384026368</v>
      </c>
      <c r="AA52" s="10">
        <v>6.9426463381936721</v>
      </c>
      <c r="AB52" s="10">
        <v>3.5311995439298531</v>
      </c>
      <c r="AC52" s="10">
        <v>5.5583984829275028</v>
      </c>
      <c r="AD52" s="10">
        <v>1.4495686729212485</v>
      </c>
      <c r="AE52" s="10">
        <v>82.879369597265679</v>
      </c>
      <c r="AF52" s="10">
        <v>3.508826901860036</v>
      </c>
      <c r="AG52" s="10">
        <v>3.7850871392246974</v>
      </c>
      <c r="AH52" s="10">
        <v>3.8460887811279583</v>
      </c>
      <c r="AI52" s="10">
        <v>1.3820767554086439</v>
      </c>
      <c r="AJ52" s="10">
        <v>10.700908431152813</v>
      </c>
      <c r="AK52" s="10">
        <v>14.723196051785219</v>
      </c>
      <c r="AL52" s="10">
        <v>2.4500053895395384</v>
      </c>
      <c r="AM52" s="10">
        <v>4.2931917046071995</v>
      </c>
      <c r="AN52" s="10">
        <v>7.077620117327136</v>
      </c>
      <c r="AO52" s="10">
        <v>3.4591099537194463</v>
      </c>
      <c r="AP52" s="10">
        <v>103.37782416921021</v>
      </c>
      <c r="AQ52" s="10">
        <v>4.4364685187204733</v>
      </c>
      <c r="AR52" s="10">
        <v>7.7143328934130757</v>
      </c>
      <c r="AS52" s="10">
        <v>13.92622225773137</v>
      </c>
      <c r="AT52" s="10">
        <v>18.359009978695738</v>
      </c>
      <c r="AV52" s="10">
        <v>4.0262057781246099E-2</v>
      </c>
      <c r="AW52" s="10">
        <v>0.19615301785761036</v>
      </c>
      <c r="AX52" s="10">
        <v>0.11237419187673316</v>
      </c>
      <c r="AY52" s="10">
        <v>0.38366578624465686</v>
      </c>
      <c r="AZ52" s="10">
        <v>1.088357544952015E-2</v>
      </c>
      <c r="BA52" s="10">
        <v>6.0456266520837598</v>
      </c>
      <c r="BB52" s="10">
        <v>6.3593450561904703</v>
      </c>
      <c r="BC52" s="10">
        <v>3.3204250805343372</v>
      </c>
      <c r="BD52" s="10">
        <v>0.1584932632759174</v>
      </c>
      <c r="BE52" s="10">
        <v>3.4482615243707541E-2</v>
      </c>
      <c r="BF52" s="10">
        <v>6.2084252179021367E-2</v>
      </c>
      <c r="BG52" s="10">
        <v>1.540339524927411</v>
      </c>
      <c r="BH52" s="10">
        <v>1.5731655776043625</v>
      </c>
      <c r="BI52" s="10">
        <v>0.21007148812538154</v>
      </c>
      <c r="BJ52" s="10">
        <v>3.0774534165153535</v>
      </c>
      <c r="BK52" s="10">
        <v>0.52140936892366663</v>
      </c>
      <c r="BL52" s="10">
        <v>0.64905128691222658</v>
      </c>
      <c r="BM52" s="10">
        <v>7.9258526936500431</v>
      </c>
      <c r="BN52" s="10">
        <v>1.2421556298925269</v>
      </c>
      <c r="BO52" s="10">
        <v>0.21615511831837994</v>
      </c>
      <c r="BP52" s="10">
        <v>5.0394832386649062</v>
      </c>
      <c r="BQ52" s="10">
        <v>3.0791017051067806</v>
      </c>
      <c r="BS52" s="10">
        <v>0.67306985073875925</v>
      </c>
      <c r="BT52" s="10">
        <v>0.18570476421664045</v>
      </c>
      <c r="BU52" s="10">
        <v>1.1299513342764582</v>
      </c>
      <c r="BV52" s="10">
        <v>0.60039254430502775</v>
      </c>
      <c r="BW52" s="10">
        <v>7.2088137931433649E-4</v>
      </c>
      <c r="BX52" s="10">
        <v>0.59198324411760517</v>
      </c>
      <c r="BY52" s="10">
        <v>14.50172059468418</v>
      </c>
      <c r="BZ52" s="10">
        <v>3.6583767071804552E-2</v>
      </c>
      <c r="CA52" s="10">
        <v>0.21332105376107535</v>
      </c>
      <c r="CB52" s="10">
        <v>9.5806692509597835E-2</v>
      </c>
      <c r="CC52" s="10">
        <v>0.16398290431471951</v>
      </c>
      <c r="CD52" s="10">
        <v>0.85308930509937952</v>
      </c>
      <c r="CE52" s="10">
        <v>2.88316604680587</v>
      </c>
      <c r="CF52" s="10">
        <v>9.4399517848538866E-2</v>
      </c>
      <c r="CG52" s="10">
        <v>3.7599981879855364</v>
      </c>
      <c r="CH52" s="10">
        <v>0.81360843706365704</v>
      </c>
      <c r="CI52" s="10">
        <v>0.29436459452658503</v>
      </c>
      <c r="CJ52" s="10">
        <v>26.419162731848687</v>
      </c>
      <c r="CK52" s="10">
        <v>4.6176028952290409</v>
      </c>
      <c r="CL52" s="10">
        <v>0.62585729657893518</v>
      </c>
      <c r="CM52" s="10">
        <v>0.15667103084255185</v>
      </c>
      <c r="CN52" s="10">
        <v>0.45268127874031716</v>
      </c>
      <c r="CP52" s="23">
        <v>9.4182825866601618</v>
      </c>
      <c r="CQ52" s="23">
        <v>38.919388406345554</v>
      </c>
      <c r="CR52" s="23">
        <v>44.945454078327728</v>
      </c>
      <c r="CS52" s="23">
        <v>36.740596869710643</v>
      </c>
      <c r="CT52" s="23">
        <v>6.2479818975792707</v>
      </c>
      <c r="CU52" s="23">
        <v>32.850991821476335</v>
      </c>
      <c r="CV52" s="23">
        <v>139.06264052926355</v>
      </c>
      <c r="CW52" s="23">
        <v>9.6209889159138164</v>
      </c>
      <c r="CX52" s="23">
        <v>5.2467763188386813</v>
      </c>
      <c r="CY52" s="23">
        <v>8.736377514765854</v>
      </c>
      <c r="CZ52" s="23">
        <v>11.172005972722202</v>
      </c>
      <c r="DA52" s="23">
        <v>69.733060862169964</v>
      </c>
      <c r="DB52" s="23">
        <v>32.401793587701825</v>
      </c>
      <c r="DC52" s="23">
        <v>16.620079827593202</v>
      </c>
      <c r="DD52" s="23">
        <v>21.743111540773569</v>
      </c>
      <c r="DE52" s="23">
        <v>13.311116275206082</v>
      </c>
      <c r="DF52" s="23">
        <v>5.6303632500612082</v>
      </c>
      <c r="DG52" s="23">
        <v>176.47051346097624</v>
      </c>
      <c r="DH52" s="23">
        <v>28.967172933949563</v>
      </c>
      <c r="DI52" s="23">
        <v>40.586925581302616</v>
      </c>
      <c r="DJ52" s="23">
        <v>23.076526730988032</v>
      </c>
      <c r="DK52" s="23">
        <v>25.304127045044282</v>
      </c>
    </row>
    <row r="53" spans="1:115">
      <c r="A53" s="2">
        <v>42705</v>
      </c>
      <c r="B53" s="10">
        <v>7.1452641962307792</v>
      </c>
      <c r="C53" s="10">
        <v>29.65395073335451</v>
      </c>
      <c r="D53" s="10">
        <v>36.374847207787909</v>
      </c>
      <c r="E53" s="10">
        <v>32.37134490403875</v>
      </c>
      <c r="F53" s="10">
        <v>0.60771180101699429</v>
      </c>
      <c r="G53" s="10">
        <v>26.777271097109114</v>
      </c>
      <c r="H53" s="10">
        <v>35.851555940862383</v>
      </c>
      <c r="I53" s="10">
        <v>2.5677379674110989</v>
      </c>
      <c r="J53" s="10">
        <v>0.83111616957839385</v>
      </c>
      <c r="K53" s="10">
        <v>4.5059366451055602</v>
      </c>
      <c r="L53" s="10">
        <v>9.1653565156797328</v>
      </c>
      <c r="M53" s="10">
        <v>55.964590155712145</v>
      </c>
      <c r="N53" s="10">
        <v>13.306476433887577</v>
      </c>
      <c r="O53" s="10">
        <v>13.541844648759573</v>
      </c>
      <c r="P53" s="10">
        <v>11.347375890515364</v>
      </c>
      <c r="Q53" s="10">
        <v>4.8680809834843952</v>
      </c>
      <c r="R53" s="10">
        <v>1.1395478121221849</v>
      </c>
      <c r="S53" s="10">
        <v>36.008612863937593</v>
      </c>
      <c r="T53" s="10">
        <v>18.144136257139586</v>
      </c>
      <c r="U53" s="10">
        <v>32.506176603679549</v>
      </c>
      <c r="V53" s="10">
        <v>3.6949355611445283</v>
      </c>
      <c r="W53" s="10">
        <v>2.7297028195804454</v>
      </c>
      <c r="Y53" s="10">
        <v>0.63199151420120359</v>
      </c>
      <c r="Z53" s="10">
        <v>7.8428165779681649</v>
      </c>
      <c r="AA53" s="10">
        <v>6.7987501025866246</v>
      </c>
      <c r="AB53" s="10">
        <v>4.1452103887807397</v>
      </c>
      <c r="AC53" s="10">
        <v>5.4199616280074245</v>
      </c>
      <c r="AD53" s="10">
        <v>1.2819950071220467</v>
      </c>
      <c r="AE53" s="10">
        <v>80.175785220979037</v>
      </c>
      <c r="AF53" s="10">
        <v>3.7457498218109415</v>
      </c>
      <c r="AG53" s="10">
        <v>3.9390579885193917</v>
      </c>
      <c r="AH53" s="10">
        <v>3.910327783744016</v>
      </c>
      <c r="AI53" s="10">
        <v>1.537595309786068</v>
      </c>
      <c r="AJ53" s="10">
        <v>11.430768804089789</v>
      </c>
      <c r="AK53" s="10">
        <v>16.173255208262489</v>
      </c>
      <c r="AL53" s="10">
        <v>2.5476599051998114</v>
      </c>
      <c r="AM53" s="10">
        <v>4.6572739503629697</v>
      </c>
      <c r="AN53" s="10">
        <v>6.8328279599607544</v>
      </c>
      <c r="AO53" s="10">
        <v>3.0507032124764533</v>
      </c>
      <c r="AP53" s="10">
        <v>108.0803555451827</v>
      </c>
      <c r="AQ53" s="10">
        <v>4.5793674024504387</v>
      </c>
      <c r="AR53" s="10">
        <v>7.5413662174218459</v>
      </c>
      <c r="AS53" s="10">
        <v>15.422995301229784</v>
      </c>
      <c r="AT53" s="10">
        <v>15.217159073312075</v>
      </c>
      <c r="AV53" s="10">
        <v>8.1705173842556045E-2</v>
      </c>
      <c r="AW53" s="10">
        <v>0.15900136744480425</v>
      </c>
      <c r="AX53" s="10">
        <v>0.13352862733938747</v>
      </c>
      <c r="AY53" s="10">
        <v>0.37758034445970301</v>
      </c>
      <c r="AZ53" s="10">
        <v>1.3093538609812884E-2</v>
      </c>
      <c r="BA53" s="10">
        <v>6.2146122878105299</v>
      </c>
      <c r="BB53" s="10">
        <v>6.0493623969022687</v>
      </c>
      <c r="BC53" s="10">
        <v>2.9991809647174841</v>
      </c>
      <c r="BD53" s="10">
        <v>0.15419514533623194</v>
      </c>
      <c r="BE53" s="10">
        <v>3.5816466906205859E-2</v>
      </c>
      <c r="BF53" s="10">
        <v>0.24213686282439351</v>
      </c>
      <c r="BG53" s="10">
        <v>1.4570158587177611</v>
      </c>
      <c r="BH53" s="10">
        <v>1.564857825216833</v>
      </c>
      <c r="BI53" s="10">
        <v>0.22959917418397327</v>
      </c>
      <c r="BJ53" s="10">
        <v>2.9521412265540317</v>
      </c>
      <c r="BK53" s="10">
        <v>0.60016302289291723</v>
      </c>
      <c r="BL53" s="10">
        <v>0.50315406233926052</v>
      </c>
      <c r="BM53" s="10">
        <v>8.9975222465701155</v>
      </c>
      <c r="BN53" s="10">
        <v>0.96110052664167123</v>
      </c>
      <c r="BO53" s="10">
        <v>0.22037913593771</v>
      </c>
      <c r="BP53" s="10">
        <v>5.2492894235714092</v>
      </c>
      <c r="BQ53" s="10">
        <v>4.4840056822071537</v>
      </c>
      <c r="BS53" s="10">
        <v>0.57220703024279795</v>
      </c>
      <c r="BT53" s="10">
        <v>0.16257291686764669</v>
      </c>
      <c r="BU53" s="10">
        <v>1.0963057426859415</v>
      </c>
      <c r="BV53" s="10">
        <v>0.59860399476551018</v>
      </c>
      <c r="BW53" s="10">
        <v>9.4976876599905773E-4</v>
      </c>
      <c r="BX53" s="10">
        <v>0.53940517831758328</v>
      </c>
      <c r="BY53" s="10">
        <v>14.147803908860439</v>
      </c>
      <c r="BZ53" s="10">
        <v>4.0857472418904806E-2</v>
      </c>
      <c r="CA53" s="10">
        <v>0.20981586967621765</v>
      </c>
      <c r="CB53" s="10">
        <v>9.2849971163293882E-2</v>
      </c>
      <c r="CC53" s="10">
        <v>0.15347658587310653</v>
      </c>
      <c r="CD53" s="10">
        <v>0.93758595537722744</v>
      </c>
      <c r="CE53" s="10">
        <v>2.8922381508477675</v>
      </c>
      <c r="CF53" s="10">
        <v>9.468831832343047E-2</v>
      </c>
      <c r="CG53" s="10">
        <v>4.3014364660280302</v>
      </c>
      <c r="CH53" s="10">
        <v>0.67212542569145917</v>
      </c>
      <c r="CI53" s="10">
        <v>0.24199475461730935</v>
      </c>
      <c r="CJ53" s="10">
        <v>32.581357619004379</v>
      </c>
      <c r="CK53" s="10">
        <v>4.361767387913364</v>
      </c>
      <c r="CL53" s="10">
        <v>0.54948872422206063</v>
      </c>
      <c r="CM53" s="10">
        <v>0.15391643505752572</v>
      </c>
      <c r="CN53" s="10">
        <v>0.34186089812897169</v>
      </c>
      <c r="CP53" s="23">
        <v>8.4311679145173368</v>
      </c>
      <c r="CQ53" s="23">
        <v>37.818341595635125</v>
      </c>
      <c r="CR53" s="23">
        <v>44.403431680399862</v>
      </c>
      <c r="CS53" s="23">
        <v>37.492739632044703</v>
      </c>
      <c r="CT53" s="23">
        <v>6.0417167364002307</v>
      </c>
      <c r="CU53" s="23">
        <v>34.813283570359275</v>
      </c>
      <c r="CV53" s="23">
        <v>136.22450746760413</v>
      </c>
      <c r="CW53" s="23">
        <v>9.3535262263584293</v>
      </c>
      <c r="CX53" s="23">
        <v>5.134185173110235</v>
      </c>
      <c r="CY53" s="23">
        <v>8.544930866919076</v>
      </c>
      <c r="CZ53" s="23">
        <v>11.098565274163301</v>
      </c>
      <c r="DA53" s="23">
        <v>69.789960773896922</v>
      </c>
      <c r="DB53" s="23">
        <v>33.936827618214664</v>
      </c>
      <c r="DC53" s="23">
        <v>16.413792046466789</v>
      </c>
      <c r="DD53" s="23">
        <v>23.258227533460396</v>
      </c>
      <c r="DE53" s="23">
        <v>12.973197392029526</v>
      </c>
      <c r="DF53" s="23">
        <v>4.9353998415552081</v>
      </c>
      <c r="DG53" s="23">
        <v>185.66784827469479</v>
      </c>
      <c r="DH53" s="23">
        <v>28.046371574145059</v>
      </c>
      <c r="DI53" s="23">
        <v>40.817410681261165</v>
      </c>
      <c r="DJ53" s="23">
        <v>24.521136721003248</v>
      </c>
      <c r="DK53" s="23">
        <v>22.772728473228646</v>
      </c>
    </row>
    <row r="54" spans="1:115">
      <c r="A54" s="2">
        <v>42795</v>
      </c>
      <c r="B54" s="10">
        <v>7.9336651699720315</v>
      </c>
      <c r="C54" s="10">
        <v>28.38730575033275</v>
      </c>
      <c r="D54" s="10">
        <v>38.376178214306172</v>
      </c>
      <c r="E54" s="10">
        <v>34.473808477336824</v>
      </c>
      <c r="F54" s="10">
        <v>0.63701721434154568</v>
      </c>
      <c r="G54" s="10">
        <v>30.117076560954835</v>
      </c>
      <c r="H54" s="10">
        <v>33.984045925381075</v>
      </c>
      <c r="I54" s="10">
        <v>3.1200584197878078</v>
      </c>
      <c r="J54" s="10">
        <v>1.2174898328465984</v>
      </c>
      <c r="K54" s="10">
        <v>4.875379644762079</v>
      </c>
      <c r="L54" s="10">
        <v>8.9948671168355645</v>
      </c>
      <c r="M54" s="10">
        <v>55.789285182792597</v>
      </c>
      <c r="N54" s="10">
        <v>12.64071864220964</v>
      </c>
      <c r="O54" s="10">
        <v>13.476741811505335</v>
      </c>
      <c r="P54" s="10">
        <v>11.498073837449326</v>
      </c>
      <c r="Q54" s="10">
        <v>4.893553552068898</v>
      </c>
      <c r="R54" s="10">
        <v>0.91636722667092951</v>
      </c>
      <c r="S54" s="10">
        <v>36.633571067228502</v>
      </c>
      <c r="T54" s="10">
        <v>18.978637691919669</v>
      </c>
      <c r="U54" s="10">
        <v>32.912448121884033</v>
      </c>
      <c r="V54" s="10">
        <v>4.1904439446955752</v>
      </c>
      <c r="W54" s="10">
        <v>2.3530131274773405</v>
      </c>
      <c r="Y54" s="10">
        <v>0.57267053405648216</v>
      </c>
      <c r="Z54" s="10">
        <v>7.5770093282875344</v>
      </c>
      <c r="AA54" s="10">
        <v>6.5629449869550536</v>
      </c>
      <c r="AB54" s="10">
        <v>4.575957110053408</v>
      </c>
      <c r="AC54" s="10">
        <v>4.8529893653882112</v>
      </c>
      <c r="AD54" s="10">
        <v>1.1675580329887552</v>
      </c>
      <c r="AE54" s="10">
        <v>85.003390118255098</v>
      </c>
      <c r="AF54" s="10">
        <v>3.4959410735552821</v>
      </c>
      <c r="AG54" s="10">
        <v>3.6280559458167967</v>
      </c>
      <c r="AH54" s="10">
        <v>4.0395625576088472</v>
      </c>
      <c r="AI54" s="10">
        <v>1.4236446113522907</v>
      </c>
      <c r="AJ54" s="10">
        <v>10.581282386992452</v>
      </c>
      <c r="AK54" s="10">
        <v>16.552058411680278</v>
      </c>
      <c r="AL54" s="10">
        <v>2.2462694233386609</v>
      </c>
      <c r="AM54" s="10">
        <v>3.5093847087421617</v>
      </c>
      <c r="AN54" s="10">
        <v>5.9918856962790752</v>
      </c>
      <c r="AO54" s="10">
        <v>2.4231362660892231</v>
      </c>
      <c r="AP54" s="10">
        <v>102.54473605928841</v>
      </c>
      <c r="AQ54" s="10">
        <v>4.1930255746428262</v>
      </c>
      <c r="AR54" s="10">
        <v>7.4477336353552683</v>
      </c>
      <c r="AS54" s="10">
        <v>18.548855028072687</v>
      </c>
      <c r="AT54" s="10">
        <v>13.820612419820321</v>
      </c>
      <c r="AV54" s="10">
        <v>4.2931128908396114E-2</v>
      </c>
      <c r="AW54" s="10">
        <v>0.16658430546152911</v>
      </c>
      <c r="AX54" s="10">
        <v>0.13162263666755467</v>
      </c>
      <c r="AY54" s="10">
        <v>0.49437399700438472</v>
      </c>
      <c r="AZ54" s="10">
        <v>1.201601016997806E-2</v>
      </c>
      <c r="BA54" s="10">
        <v>6.9673055058239575</v>
      </c>
      <c r="BB54" s="10">
        <v>9.4399123720706797</v>
      </c>
      <c r="BC54" s="10">
        <v>2.8061509350784437</v>
      </c>
      <c r="BD54" s="10">
        <v>0.16332642170082912</v>
      </c>
      <c r="BE54" s="10">
        <v>3.8030087826261431E-2</v>
      </c>
      <c r="BF54" s="10">
        <v>0.12793842923397425</v>
      </c>
      <c r="BG54" s="10">
        <v>1.3110393658924395</v>
      </c>
      <c r="BH54" s="10">
        <v>1.5915552742182055</v>
      </c>
      <c r="BI54" s="10">
        <v>0.2302091235196303</v>
      </c>
      <c r="BJ54" s="10">
        <v>3.1541226759174839</v>
      </c>
      <c r="BK54" s="10">
        <v>0.51957414285877901</v>
      </c>
      <c r="BL54" s="10">
        <v>0.37833986106468637</v>
      </c>
      <c r="BM54" s="10">
        <v>8.325568498333368</v>
      </c>
      <c r="BN54" s="10">
        <v>1.0886893775854078</v>
      </c>
      <c r="BO54" s="10">
        <v>0.21802970221151893</v>
      </c>
      <c r="BP54" s="10">
        <v>6.0210130049883395</v>
      </c>
      <c r="BQ54" s="10">
        <v>4.1431617619233059</v>
      </c>
      <c r="BS54" s="10">
        <v>0.61437952149259634</v>
      </c>
      <c r="BT54" s="10">
        <v>0.15491961807001889</v>
      </c>
      <c r="BU54" s="10">
        <v>1.1117633498093464</v>
      </c>
      <c r="BV54" s="10">
        <v>0.60359353531116655</v>
      </c>
      <c r="BW54" s="10">
        <v>2.0636933150147002E-4</v>
      </c>
      <c r="BX54" s="10">
        <v>0.46157592335063313</v>
      </c>
      <c r="BY54" s="10">
        <v>12.7714909854962</v>
      </c>
      <c r="BZ54" s="10">
        <v>1.9030684576866186E-2</v>
      </c>
      <c r="CA54" s="10">
        <v>0.20007932141151652</v>
      </c>
      <c r="CB54" s="10">
        <v>8.2061984074382754E-2</v>
      </c>
      <c r="CC54" s="10">
        <v>0.12537005577560389</v>
      </c>
      <c r="CD54" s="10">
        <v>1.0582481834661812</v>
      </c>
      <c r="CE54" s="10">
        <v>3.0037757568992833</v>
      </c>
      <c r="CF54" s="10">
        <v>8.8324822016649596E-2</v>
      </c>
      <c r="CG54" s="10">
        <v>4.5545402343134178</v>
      </c>
      <c r="CH54" s="10">
        <v>0.6236270335673475</v>
      </c>
      <c r="CI54" s="10">
        <v>0.26843206072848985</v>
      </c>
      <c r="CJ54" s="10">
        <v>38.521255097439365</v>
      </c>
      <c r="CK54" s="10">
        <v>4.3092541023236253</v>
      </c>
      <c r="CL54" s="10">
        <v>0.52776885007197172</v>
      </c>
      <c r="CM54" s="10">
        <v>0.17945582336112498</v>
      </c>
      <c r="CN54" s="10">
        <v>0.31211292767012466</v>
      </c>
      <c r="CP54" s="23">
        <v>9.1636463544295061</v>
      </c>
      <c r="CQ54" s="23">
        <v>36.285819002151833</v>
      </c>
      <c r="CR54" s="23">
        <v>46.182509187738127</v>
      </c>
      <c r="CS54" s="23">
        <v>40.147733119705784</v>
      </c>
      <c r="CT54" s="23">
        <v>5.5022289592312363</v>
      </c>
      <c r="CU54" s="23">
        <v>38.713516023118181</v>
      </c>
      <c r="CV54" s="23">
        <v>141.19883940120306</v>
      </c>
      <c r="CW54" s="23">
        <v>9.4411811129984002</v>
      </c>
      <c r="CX54" s="23">
        <v>5.2089515217757407</v>
      </c>
      <c r="CY54" s="23">
        <v>9.0350342742715704</v>
      </c>
      <c r="CZ54" s="23">
        <v>10.671820213197433</v>
      </c>
      <c r="DA54" s="23">
        <v>68.73985511914367</v>
      </c>
      <c r="DB54" s="23">
        <v>33.788108085007408</v>
      </c>
      <c r="DC54" s="23">
        <v>16.041545180380275</v>
      </c>
      <c r="DD54" s="23">
        <v>22.716121456422389</v>
      </c>
      <c r="DE54" s="23">
        <v>12.0286404247741</v>
      </c>
      <c r="DF54" s="23">
        <v>3.9862754145533286</v>
      </c>
      <c r="DG54" s="23">
        <v>186.02513072228965</v>
      </c>
      <c r="DH54" s="23">
        <v>28.569606746471528</v>
      </c>
      <c r="DI54" s="23">
        <v>41.105980309522792</v>
      </c>
      <c r="DJ54" s="23">
        <v>28.939767801117728</v>
      </c>
      <c r="DK54" s="23">
        <v>20.628900236891091</v>
      </c>
    </row>
    <row r="55" spans="1:115">
      <c r="A55" s="2">
        <v>42887</v>
      </c>
      <c r="B55" s="10">
        <v>8.526408935806117</v>
      </c>
      <c r="C55" s="10">
        <v>27.695188612230535</v>
      </c>
      <c r="D55" s="10">
        <v>38.49152486211193</v>
      </c>
      <c r="E55" s="10">
        <v>34.420558496453943</v>
      </c>
      <c r="F55" s="10">
        <v>0.59895446632552829</v>
      </c>
      <c r="G55" s="10">
        <v>30.893074374868547</v>
      </c>
      <c r="H55" s="10">
        <v>34.242232157470937</v>
      </c>
      <c r="I55" s="10">
        <v>2.7630184308749008</v>
      </c>
      <c r="J55" s="10">
        <v>1.1599723561243134</v>
      </c>
      <c r="K55" s="10">
        <v>4.8679355391036587</v>
      </c>
      <c r="L55" s="10">
        <v>8.9662075062053681</v>
      </c>
      <c r="M55" s="10">
        <v>56.881766681065585</v>
      </c>
      <c r="N55" s="10">
        <v>12.259686443468549</v>
      </c>
      <c r="O55" s="10">
        <v>13.451652779008803</v>
      </c>
      <c r="P55" s="10">
        <v>12.669101108323584</v>
      </c>
      <c r="Q55" s="10">
        <v>5.1617008251522831</v>
      </c>
      <c r="R55" s="10">
        <v>0.81179906850327266</v>
      </c>
      <c r="S55" s="10">
        <v>38.579998172276177</v>
      </c>
      <c r="T55" s="10">
        <v>19.361870940133706</v>
      </c>
      <c r="U55" s="10">
        <v>31.641466409203659</v>
      </c>
      <c r="V55" s="10">
        <v>4.507701732572027</v>
      </c>
      <c r="W55" s="10">
        <v>2.6913137700367868</v>
      </c>
      <c r="Y55" s="10">
        <v>0.59085245690410437</v>
      </c>
      <c r="Z55" s="10">
        <v>7.7629936519533205</v>
      </c>
      <c r="AA55" s="10">
        <v>6.4429651760805182</v>
      </c>
      <c r="AB55" s="10">
        <v>4.8687863502698647</v>
      </c>
      <c r="AC55" s="10">
        <v>4.7751568359318206</v>
      </c>
      <c r="AD55" s="10">
        <v>1.0255985985421601</v>
      </c>
      <c r="AE55" s="10">
        <v>89.365490045330958</v>
      </c>
      <c r="AF55" s="10">
        <v>3.6375484193403338</v>
      </c>
      <c r="AG55" s="10">
        <v>3.5048989821361349</v>
      </c>
      <c r="AH55" s="10">
        <v>3.9368899527279844</v>
      </c>
      <c r="AI55" s="10">
        <v>1.3327489990952557</v>
      </c>
      <c r="AJ55" s="10">
        <v>10.573482887550604</v>
      </c>
      <c r="AK55" s="10">
        <v>15.89308342326385</v>
      </c>
      <c r="AL55" s="10">
        <v>1.9956549238367609</v>
      </c>
      <c r="AM55" s="10">
        <v>2.7749138610882347</v>
      </c>
      <c r="AN55" s="10">
        <v>5.7780569582710095</v>
      </c>
      <c r="AO55" s="10">
        <v>2.3761318356938608</v>
      </c>
      <c r="AP55" s="10">
        <v>102.7937404821848</v>
      </c>
      <c r="AQ55" s="10">
        <v>3.8061926535428947</v>
      </c>
      <c r="AR55" s="10">
        <v>7.4258072754865925</v>
      </c>
      <c r="AS55" s="10">
        <v>18.450561869978724</v>
      </c>
      <c r="AT55" s="10">
        <v>10.442705395005254</v>
      </c>
      <c r="AV55" s="10">
        <v>4.5110081302855043E-2</v>
      </c>
      <c r="AW55" s="10">
        <v>0.19064356399256102</v>
      </c>
      <c r="AX55" s="10">
        <v>0.20064135364226848</v>
      </c>
      <c r="AY55" s="10">
        <v>0.49990070213078724</v>
      </c>
      <c r="AZ55" s="10">
        <v>1.426830925860648E-2</v>
      </c>
      <c r="BA55" s="10">
        <v>7.8077491929504372</v>
      </c>
      <c r="BB55" s="10">
        <v>7.9585808898863171</v>
      </c>
      <c r="BC55" s="10">
        <v>3.0878250971539112</v>
      </c>
      <c r="BD55" s="10">
        <v>0.17854076320057388</v>
      </c>
      <c r="BE55" s="10">
        <v>4.599032702489541E-2</v>
      </c>
      <c r="BF55" s="10">
        <v>9.8903908580294353E-2</v>
      </c>
      <c r="BG55" s="10">
        <v>1.5760885848346098</v>
      </c>
      <c r="BH55" s="10">
        <v>1.5034465722928783</v>
      </c>
      <c r="BI55" s="10">
        <v>0.25419859290027808</v>
      </c>
      <c r="BJ55" s="10">
        <v>3.3813306858831109</v>
      </c>
      <c r="BK55" s="10">
        <v>0.6798979963371119</v>
      </c>
      <c r="BL55" s="10">
        <v>0.38641371360853627</v>
      </c>
      <c r="BM55" s="10">
        <v>8.2598905777969165</v>
      </c>
      <c r="BN55" s="10">
        <v>0.9462334233781573</v>
      </c>
      <c r="BO55" s="10">
        <v>0.26652164850450455</v>
      </c>
      <c r="BP55" s="10">
        <v>5.7266171075184245</v>
      </c>
      <c r="BQ55" s="10">
        <v>4.1686649936087381</v>
      </c>
      <c r="BS55" s="10">
        <v>0.62936778201596844</v>
      </c>
      <c r="BT55" s="10">
        <v>0.12312425259964918</v>
      </c>
      <c r="BU55" s="10">
        <v>1.1831385773706717</v>
      </c>
      <c r="BV55" s="10">
        <v>0.61519533474432841</v>
      </c>
      <c r="BW55" s="10">
        <v>2.0623143873514625E-3</v>
      </c>
      <c r="BX55" s="10">
        <v>0.40101710895625509</v>
      </c>
      <c r="BY55" s="10">
        <v>13.956031236053764</v>
      </c>
      <c r="BZ55" s="10">
        <v>1.9942415108670453E-2</v>
      </c>
      <c r="CA55" s="10">
        <v>0.21513606011518094</v>
      </c>
      <c r="CB55" s="10">
        <v>8.7522633462672805E-2</v>
      </c>
      <c r="CC55" s="10">
        <v>0.11522648497977034</v>
      </c>
      <c r="CD55" s="10">
        <v>0.98239733089497405</v>
      </c>
      <c r="CE55" s="10">
        <v>3.148422044846571</v>
      </c>
      <c r="CF55" s="10">
        <v>8.1773193220387175E-2</v>
      </c>
      <c r="CG55" s="10">
        <v>4.2682244022616533</v>
      </c>
      <c r="CH55" s="10">
        <v>0.59651439659211558</v>
      </c>
      <c r="CI55" s="10">
        <v>0.22860622133302588</v>
      </c>
      <c r="CJ55" s="10">
        <v>26.068209448550896</v>
      </c>
      <c r="CK55" s="10">
        <v>4.2639253949147093</v>
      </c>
      <c r="CL55" s="10">
        <v>0.59705480064454419</v>
      </c>
      <c r="CM55" s="10">
        <v>0.1930217422525411</v>
      </c>
      <c r="CN55" s="10">
        <v>0.2793161884613955</v>
      </c>
      <c r="CP55" s="23">
        <v>9.7917392560290448</v>
      </c>
      <c r="CQ55" s="23">
        <v>35.771950080776065</v>
      </c>
      <c r="CR55" s="23">
        <v>46.318269969205389</v>
      </c>
      <c r="CS55" s="23">
        <v>40.404440883598923</v>
      </c>
      <c r="CT55" s="23">
        <v>5.390441925903307</v>
      </c>
      <c r="CU55" s="23">
        <v>40.1274392753174</v>
      </c>
      <c r="CV55" s="23">
        <v>145.52233432874198</v>
      </c>
      <c r="CW55" s="23">
        <v>9.5083343624778163</v>
      </c>
      <c r="CX55" s="23">
        <v>5.0585481615762031</v>
      </c>
      <c r="CY55" s="23">
        <v>8.9383384523192113</v>
      </c>
      <c r="CZ55" s="23">
        <v>10.513086898860688</v>
      </c>
      <c r="DA55" s="23">
        <v>70.013735484345773</v>
      </c>
      <c r="DB55" s="23">
        <v>32.804638483871848</v>
      </c>
      <c r="DC55" s="23">
        <v>15.78327948896623</v>
      </c>
      <c r="DD55" s="23">
        <v>23.093570057556583</v>
      </c>
      <c r="DE55" s="23">
        <v>12.21617017635252</v>
      </c>
      <c r="DF55" s="23">
        <v>3.8029508391386955</v>
      </c>
      <c r="DG55" s="23">
        <v>175.70183868080881</v>
      </c>
      <c r="DH55" s="23">
        <v>28.378222411969467</v>
      </c>
      <c r="DI55" s="23">
        <v>39.9308501338393</v>
      </c>
      <c r="DJ55" s="23">
        <v>28.877902452321717</v>
      </c>
      <c r="DK55" s="23">
        <v>17.582000347112174</v>
      </c>
    </row>
    <row r="56" spans="1:115">
      <c r="A56" s="2">
        <v>42979</v>
      </c>
      <c r="B56" s="10">
        <v>9.9683840574337079</v>
      </c>
      <c r="C56" s="10">
        <v>26.901128168492463</v>
      </c>
      <c r="D56" s="10">
        <v>36.37878550328044</v>
      </c>
      <c r="E56" s="10">
        <v>34.781723916508028</v>
      </c>
      <c r="F56" s="10">
        <v>0.54452052508180682</v>
      </c>
      <c r="G56" s="10">
        <v>32.408488473222434</v>
      </c>
      <c r="H56" s="10">
        <v>33.24905824445672</v>
      </c>
      <c r="I56" s="10">
        <v>2.5475804438312908</v>
      </c>
      <c r="J56" s="10">
        <v>0.99090790763885495</v>
      </c>
      <c r="K56" s="10">
        <v>4.7633983183241577</v>
      </c>
      <c r="L56" s="10">
        <v>8.4036556186999238</v>
      </c>
      <c r="M56" s="10">
        <v>56.300901238427372</v>
      </c>
      <c r="N56" s="10">
        <v>11.834478440179089</v>
      </c>
      <c r="O56" s="10">
        <v>13.978219672755163</v>
      </c>
      <c r="P56" s="10">
        <v>13.149783236034889</v>
      </c>
      <c r="Q56" s="10">
        <v>5.3126012951792223</v>
      </c>
      <c r="R56" s="10">
        <v>1.2201098454716248</v>
      </c>
      <c r="S56" s="10">
        <v>38.661160624542688</v>
      </c>
      <c r="T56" s="10">
        <v>20.306462746861673</v>
      </c>
      <c r="U56" s="10">
        <v>30.450991463369999</v>
      </c>
      <c r="V56" s="10">
        <v>4.6269888949547671</v>
      </c>
      <c r="W56" s="10">
        <v>2.4671731236303747</v>
      </c>
      <c r="Y56" s="10">
        <v>0.63346075562999493</v>
      </c>
      <c r="Z56" s="10">
        <v>7.3171739550850914</v>
      </c>
      <c r="AA56" s="10">
        <v>6.3335881469558375</v>
      </c>
      <c r="AB56" s="10">
        <v>4.7867341676172259</v>
      </c>
      <c r="AC56" s="10">
        <v>4.8177601466817972</v>
      </c>
      <c r="AD56" s="10">
        <v>0.67249232977086149</v>
      </c>
      <c r="AE56" s="10">
        <v>85.549097559512759</v>
      </c>
      <c r="AF56" s="10">
        <v>3.5811751517226349</v>
      </c>
      <c r="AG56" s="10">
        <v>3.5235702072297972</v>
      </c>
      <c r="AH56" s="10">
        <v>3.8581747612792769</v>
      </c>
      <c r="AI56" s="10">
        <v>1.3180901411882218</v>
      </c>
      <c r="AJ56" s="10">
        <v>10.767999787742996</v>
      </c>
      <c r="AK56" s="10">
        <v>15.10623279027725</v>
      </c>
      <c r="AL56" s="10">
        <v>2.0498414779103244</v>
      </c>
      <c r="AM56" s="10">
        <v>2.9332389876107823</v>
      </c>
      <c r="AN56" s="10">
        <v>5.726583030925438</v>
      </c>
      <c r="AO56" s="10">
        <v>2.7909546542526495</v>
      </c>
      <c r="AP56" s="10">
        <v>102.56440871195177</v>
      </c>
      <c r="AQ56" s="10">
        <v>4.2644838459495737</v>
      </c>
      <c r="AR56" s="10">
        <v>7.0001814397713416</v>
      </c>
      <c r="AS56" s="10">
        <v>17.439511754093513</v>
      </c>
      <c r="AT56" s="10">
        <v>9.6010640310333617</v>
      </c>
      <c r="AV56" s="10">
        <v>4.8452326350235941E-2</v>
      </c>
      <c r="AW56" s="10">
        <v>0.18047717265552615</v>
      </c>
      <c r="AX56" s="10">
        <v>0.23164294603790384</v>
      </c>
      <c r="AY56" s="10">
        <v>0.56406074636040415</v>
      </c>
      <c r="AZ56" s="10">
        <v>1.543165921681647E-2</v>
      </c>
      <c r="BA56" s="10">
        <v>7.1168292441722967</v>
      </c>
      <c r="BB56" s="10">
        <v>10.15375096325975</v>
      </c>
      <c r="BC56" s="10">
        <v>2.9864273364680849</v>
      </c>
      <c r="BD56" s="10">
        <v>0.1760542630262176</v>
      </c>
      <c r="BE56" s="10">
        <v>4.2835597118477793E-2</v>
      </c>
      <c r="BF56" s="10">
        <v>7.226009251892547E-2</v>
      </c>
      <c r="BG56" s="10">
        <v>1.6588213171918478</v>
      </c>
      <c r="BH56" s="10">
        <v>1.4764974047709842</v>
      </c>
      <c r="BI56" s="10">
        <v>0.33363819557126795</v>
      </c>
      <c r="BJ56" s="10">
        <v>3.3349778897078513</v>
      </c>
      <c r="BK56" s="10">
        <v>0.65085191857354152</v>
      </c>
      <c r="BL56" s="10">
        <v>0.35300512404898271</v>
      </c>
      <c r="BM56" s="10">
        <v>8.1708938830701765</v>
      </c>
      <c r="BN56" s="10">
        <v>0.88521490917860612</v>
      </c>
      <c r="BO56" s="10">
        <v>0.23895055726233003</v>
      </c>
      <c r="BP56" s="10">
        <v>5.6137082657584845</v>
      </c>
      <c r="BQ56" s="10">
        <v>4.1704444029647982</v>
      </c>
      <c r="BS56" s="10">
        <v>1.0902492511713908</v>
      </c>
      <c r="BT56" s="10">
        <v>8.5149664835739658E-2</v>
      </c>
      <c r="BU56" s="10">
        <v>1.0739549914979136</v>
      </c>
      <c r="BV56" s="10">
        <v>0.60139566628132002</v>
      </c>
      <c r="BW56" s="10">
        <v>1.973730186131754E-3</v>
      </c>
      <c r="BX56" s="10">
        <v>0.310980782516876</v>
      </c>
      <c r="BY56" s="10">
        <v>14.194314600290159</v>
      </c>
      <c r="BZ56" s="10">
        <v>6.8363775827956275E-2</v>
      </c>
      <c r="CA56" s="10">
        <v>0.17146851967713309</v>
      </c>
      <c r="CB56" s="10">
        <v>6.834778525343993E-2</v>
      </c>
      <c r="CC56" s="10">
        <v>0.11395527732331383</v>
      </c>
      <c r="CD56" s="10">
        <v>0.97158505246228954</v>
      </c>
      <c r="CE56" s="10">
        <v>2.4922407172012493</v>
      </c>
      <c r="CF56" s="10">
        <v>7.7851769087394773E-2</v>
      </c>
      <c r="CG56" s="10">
        <v>3.7954388940618311</v>
      </c>
      <c r="CH56" s="10">
        <v>0.60155849218139723</v>
      </c>
      <c r="CI56" s="10">
        <v>0.25278977858896962</v>
      </c>
      <c r="CJ56" s="10">
        <v>27.996823228768903</v>
      </c>
      <c r="CK56" s="10">
        <v>4.7708923051923993</v>
      </c>
      <c r="CL56" s="10">
        <v>0.54521697224845278</v>
      </c>
      <c r="CM56" s="10">
        <v>0.15039181685754777</v>
      </c>
      <c r="CN56" s="10">
        <v>0.28608748366529202</v>
      </c>
      <c r="CP56" s="23">
        <v>11.74054639058533</v>
      </c>
      <c r="CQ56" s="23">
        <v>34.48392896106882</v>
      </c>
      <c r="CR56" s="23">
        <v>44.017971587772095</v>
      </c>
      <c r="CS56" s="23">
        <v>40.733914496766978</v>
      </c>
      <c r="CT56" s="23">
        <v>5.3796860611665522</v>
      </c>
      <c r="CU56" s="23">
        <v>40.508790829682468</v>
      </c>
      <c r="CV56" s="23">
        <v>143.14622136751939</v>
      </c>
      <c r="CW56" s="23">
        <v>9.1835467078499669</v>
      </c>
      <c r="CX56" s="23">
        <v>4.8620008975720026</v>
      </c>
      <c r="CY56" s="23">
        <v>8.7327564619753524</v>
      </c>
      <c r="CZ56" s="23">
        <v>9.9079611297303849</v>
      </c>
      <c r="DA56" s="23">
        <v>69.699307395824505</v>
      </c>
      <c r="DB56" s="23">
        <v>30.909449352428574</v>
      </c>
      <c r="DC56" s="23">
        <v>16.43955111532415</v>
      </c>
      <c r="DD56" s="23">
        <v>23.213439007415353</v>
      </c>
      <c r="DE56" s="23">
        <v>12.291594736859599</v>
      </c>
      <c r="DF56" s="23">
        <v>4.6168594023622269</v>
      </c>
      <c r="DG56" s="23">
        <v>177.39328644833353</v>
      </c>
      <c r="DH56" s="23">
        <v>30.227053807182251</v>
      </c>
      <c r="DI56" s="23">
        <v>38.235340432652123</v>
      </c>
      <c r="DJ56" s="23">
        <v>27.830600731664312</v>
      </c>
      <c r="DK56" s="23">
        <v>16.524769041293826</v>
      </c>
    </row>
    <row r="57" spans="1:115">
      <c r="A57" s="2">
        <v>43070</v>
      </c>
      <c r="B57" s="10">
        <v>8.9915592181077493</v>
      </c>
      <c r="C57" s="10">
        <v>25.972449580176391</v>
      </c>
      <c r="D57" s="10">
        <v>35.65553310040977</v>
      </c>
      <c r="E57" s="10">
        <v>34.700805154330098</v>
      </c>
      <c r="F57" s="10">
        <v>0.66387794064599559</v>
      </c>
      <c r="G57" s="10">
        <v>33.072339846237568</v>
      </c>
      <c r="H57" s="10">
        <v>32.965598351337839</v>
      </c>
      <c r="I57" s="10">
        <v>2.4776862268297788</v>
      </c>
      <c r="J57" s="10">
        <v>0.87535758951263742</v>
      </c>
      <c r="K57" s="10">
        <v>4.9534033382635654</v>
      </c>
      <c r="L57" s="10">
        <v>8.4602127875377562</v>
      </c>
      <c r="M57" s="10">
        <v>55.954517792046666</v>
      </c>
      <c r="N57" s="10">
        <v>12.04463674053239</v>
      </c>
      <c r="O57" s="10">
        <v>13.524292023703381</v>
      </c>
      <c r="P57" s="10">
        <v>15.284820975311444</v>
      </c>
      <c r="Q57" s="10">
        <v>5.5170192399864559</v>
      </c>
      <c r="R57" s="10">
        <v>1.1044380117248946</v>
      </c>
      <c r="S57" s="10">
        <v>40.153834128727972</v>
      </c>
      <c r="T57" s="10">
        <v>19.879331418091599</v>
      </c>
      <c r="U57" s="10">
        <v>30.528400428862039</v>
      </c>
      <c r="V57" s="10">
        <v>4.9721476944115466</v>
      </c>
      <c r="W57" s="10">
        <v>2.0601683372564934</v>
      </c>
      <c r="Y57" s="10">
        <v>0.66380772234824115</v>
      </c>
      <c r="Z57" s="10">
        <v>7.3898173193024661</v>
      </c>
      <c r="AA57" s="10">
        <v>7.0581512319193092</v>
      </c>
      <c r="AB57" s="10">
        <v>4.8187878697171751</v>
      </c>
      <c r="AC57" s="10">
        <v>5.1122272621308467</v>
      </c>
      <c r="AD57" s="10">
        <v>0.48612904341921043</v>
      </c>
      <c r="AE57" s="10">
        <v>93.583586131956906</v>
      </c>
      <c r="AF57" s="10">
        <v>3.3842686228247598</v>
      </c>
      <c r="AG57" s="10">
        <v>3.5908842622046366</v>
      </c>
      <c r="AH57" s="10">
        <v>3.7827790168346311</v>
      </c>
      <c r="AI57" s="10">
        <v>1.1894644649859334</v>
      </c>
      <c r="AJ57" s="10">
        <v>9.8167914476421227</v>
      </c>
      <c r="AK57" s="10">
        <v>13.997000924426697</v>
      </c>
      <c r="AL57" s="10">
        <v>2.1281332405261901</v>
      </c>
      <c r="AM57" s="10">
        <v>2.5603973602440959</v>
      </c>
      <c r="AN57" s="10">
        <v>4.7568856434506239</v>
      </c>
      <c r="AO57" s="10">
        <v>3.1529593683365875</v>
      </c>
      <c r="AP57" s="10">
        <v>105.54798351462082</v>
      </c>
      <c r="AQ57" s="10">
        <v>3.811936621720216</v>
      </c>
      <c r="AR57" s="10">
        <v>7.0273274461373809</v>
      </c>
      <c r="AS57" s="10">
        <v>18.353596717452596</v>
      </c>
      <c r="AT57" s="10">
        <v>7.943604919968676</v>
      </c>
      <c r="AV57" s="10">
        <v>4.948413159720659E-2</v>
      </c>
      <c r="AW57" s="10">
        <v>0.17579016025255562</v>
      </c>
      <c r="AX57" s="10">
        <v>0.23523157708413647</v>
      </c>
      <c r="AY57" s="10">
        <v>0.67325145987673607</v>
      </c>
      <c r="AZ57" s="10">
        <v>5.6833680185122804E-2</v>
      </c>
      <c r="BA57" s="10">
        <v>5.9671037439543051</v>
      </c>
      <c r="BB57" s="10">
        <v>10.957980569714895</v>
      </c>
      <c r="BC57" s="10">
        <v>2.9806465096868036</v>
      </c>
      <c r="BD57" s="10">
        <v>0.16961282122334045</v>
      </c>
      <c r="BE57" s="10">
        <v>5.5372552570707362E-2</v>
      </c>
      <c r="BF57" s="10">
        <v>9.4074659862278448E-2</v>
      </c>
      <c r="BG57" s="10">
        <v>1.5268579217745724</v>
      </c>
      <c r="BH57" s="10">
        <v>1.5161645655864928</v>
      </c>
      <c r="BI57" s="10">
        <v>0.37989553827111605</v>
      </c>
      <c r="BJ57" s="10">
        <v>3.7137080512706078</v>
      </c>
      <c r="BK57" s="10">
        <v>0.55737125597894688</v>
      </c>
      <c r="BL57" s="10">
        <v>0.27164807849746614</v>
      </c>
      <c r="BM57" s="10">
        <v>10.909984240910356</v>
      </c>
      <c r="BN57" s="10">
        <v>0.71451057939530049</v>
      </c>
      <c r="BO57" s="10">
        <v>0.24289563468482492</v>
      </c>
      <c r="BP57" s="10">
        <v>5.5649874745712529</v>
      </c>
      <c r="BQ57" s="10">
        <v>3.29639810795025</v>
      </c>
      <c r="BS57" s="10">
        <v>1.3750626481755361</v>
      </c>
      <c r="BT57" s="10">
        <v>9.5110061902852372E-2</v>
      </c>
      <c r="BU57" s="10">
        <v>1.0672603054257987</v>
      </c>
      <c r="BV57" s="10">
        <v>0.53268074775610708</v>
      </c>
      <c r="BW57" s="10">
        <v>7.1653994155160827E-3</v>
      </c>
      <c r="BX57" s="10">
        <v>0.20847386412906843</v>
      </c>
      <c r="BY57" s="10">
        <v>16.07490395159294</v>
      </c>
      <c r="BZ57" s="10">
        <v>6.5410471260181957E-2</v>
      </c>
      <c r="CA57" s="10">
        <v>0.17381875357338825</v>
      </c>
      <c r="CB57" s="10">
        <v>6.637668037199454E-2</v>
      </c>
      <c r="CC57" s="10">
        <v>9.2122518508090639E-2</v>
      </c>
      <c r="CD57" s="10">
        <v>0.81053937864218328</v>
      </c>
      <c r="CE57" s="10">
        <v>2.3844118486347803</v>
      </c>
      <c r="CF57" s="10">
        <v>9.5161081180141716E-2</v>
      </c>
      <c r="CG57" s="10">
        <v>3.0384949264830041</v>
      </c>
      <c r="CH57" s="10">
        <v>0.57781963195928776</v>
      </c>
      <c r="CI57" s="10">
        <v>0.25907564989206883</v>
      </c>
      <c r="CJ57" s="10">
        <v>27.557233047945026</v>
      </c>
      <c r="CK57" s="10">
        <v>4.3637175359375</v>
      </c>
      <c r="CL57" s="10">
        <v>0.52720476967541752</v>
      </c>
      <c r="CM57" s="10">
        <v>0.14735832568947504</v>
      </c>
      <c r="CN57" s="10">
        <v>0.23321304332483761</v>
      </c>
      <c r="CP57" s="23">
        <v>11.079913720228733</v>
      </c>
      <c r="CQ57" s="23">
        <v>33.633167121634266</v>
      </c>
      <c r="CR57" s="23">
        <v>44.016176214839014</v>
      </c>
      <c r="CS57" s="23">
        <v>40.725525231680116</v>
      </c>
      <c r="CT57" s="23">
        <v>5.8401042823774816</v>
      </c>
      <c r="CU57" s="23">
        <v>39.734046497740152</v>
      </c>
      <c r="CV57" s="23">
        <v>153.58206900460257</v>
      </c>
      <c r="CW57" s="23">
        <v>8.9080118306015237</v>
      </c>
      <c r="CX57" s="23">
        <v>4.8096734265140029</v>
      </c>
      <c r="CY57" s="23">
        <v>8.8579315880408984</v>
      </c>
      <c r="CZ57" s="23">
        <v>9.8358744308940587</v>
      </c>
      <c r="DA57" s="23">
        <v>68.108706540105544</v>
      </c>
      <c r="DB57" s="23">
        <v>29.94221407918036</v>
      </c>
      <c r="DC57" s="23">
        <v>16.127481883680829</v>
      </c>
      <c r="DD57" s="23">
        <v>24.597421313309152</v>
      </c>
      <c r="DE57" s="23">
        <v>11.409095771375314</v>
      </c>
      <c r="DF57" s="23">
        <v>4.7881211084510173</v>
      </c>
      <c r="DG57" s="23">
        <v>184.16903493220417</v>
      </c>
      <c r="DH57" s="23">
        <v>28.769496155144616</v>
      </c>
      <c r="DI57" s="23">
        <v>38.325828279359662</v>
      </c>
      <c r="DJ57" s="23">
        <v>29.038090212124871</v>
      </c>
      <c r="DK57" s="23">
        <v>13.533384408500257</v>
      </c>
    </row>
    <row r="58" spans="1:115">
      <c r="A58" s="2">
        <v>43160</v>
      </c>
      <c r="B58" s="10">
        <v>12.670706434412121</v>
      </c>
      <c r="C58" s="10">
        <v>33.762304001194195</v>
      </c>
      <c r="D58" s="10">
        <v>36.439592294464482</v>
      </c>
      <c r="E58" s="10">
        <v>34.820847764192848</v>
      </c>
      <c r="F58" s="10">
        <v>0.72238902832768925</v>
      </c>
      <c r="G58" s="10">
        <v>31.821148570966567</v>
      </c>
      <c r="H58" s="10">
        <v>35.508786339700464</v>
      </c>
      <c r="I58" s="10">
        <v>2.809079639630784</v>
      </c>
      <c r="J58" s="10">
        <v>1.1665270194537849</v>
      </c>
      <c r="K58" s="10">
        <v>5.2884963995789915</v>
      </c>
      <c r="L58" s="10">
        <v>8.2957081995404529</v>
      </c>
      <c r="M58" s="10">
        <v>56.562728682979049</v>
      </c>
      <c r="N58" s="10">
        <v>12.862672855615957</v>
      </c>
      <c r="O58" s="10">
        <v>13.895790874781046</v>
      </c>
      <c r="P58" s="10">
        <v>14.643796220640168</v>
      </c>
      <c r="Q58" s="10">
        <v>6.3644599197281604</v>
      </c>
      <c r="R58" s="10">
        <v>1.1352479504099178</v>
      </c>
      <c r="S58" s="10">
        <v>41.597379578820444</v>
      </c>
      <c r="T58" s="10">
        <v>20.405357978039273</v>
      </c>
      <c r="U58" s="10">
        <v>29.49685796614985</v>
      </c>
      <c r="V58" s="10">
        <v>5.0980764862623689</v>
      </c>
      <c r="W58" s="10">
        <v>1.8207297948480281</v>
      </c>
      <c r="Y58" s="10">
        <v>0.77854704703501543</v>
      </c>
      <c r="Z58" s="10">
        <v>7.777910006539611</v>
      </c>
      <c r="AA58" s="10">
        <v>6.3788300321837781</v>
      </c>
      <c r="AB58" s="10">
        <v>4.6620629463716439</v>
      </c>
      <c r="AC58" s="10">
        <v>4.5943050641609871</v>
      </c>
      <c r="AD58" s="10">
        <v>0.60670602323493483</v>
      </c>
      <c r="AE58" s="10">
        <v>95.731083325549079</v>
      </c>
      <c r="AF58" s="10">
        <v>3.0096384081047454</v>
      </c>
      <c r="AG58" s="10">
        <v>3.4214097042593581</v>
      </c>
      <c r="AH58" s="10">
        <v>4.0406555528487482</v>
      </c>
      <c r="AI58" s="10">
        <v>1.1945138095571117</v>
      </c>
      <c r="AJ58" s="10">
        <v>9.8032736541891374</v>
      </c>
      <c r="AK58" s="10">
        <v>13.959547234062143</v>
      </c>
      <c r="AL58" s="10">
        <v>2.1384985422665421</v>
      </c>
      <c r="AM58" s="10">
        <v>2.9030629540603239</v>
      </c>
      <c r="AN58" s="10">
        <v>4.7121564186852876</v>
      </c>
      <c r="AO58" s="10">
        <v>2.7823796195817012</v>
      </c>
      <c r="AP58" s="10">
        <v>113.8519361948489</v>
      </c>
      <c r="AQ58" s="10">
        <v>3.2445760781366784</v>
      </c>
      <c r="AR58" s="10">
        <v>6.2964791329050334</v>
      </c>
      <c r="AS58" s="10">
        <v>18.52448066348602</v>
      </c>
      <c r="AT58" s="10">
        <v>7.9218431845454971</v>
      </c>
      <c r="AV58" s="10">
        <v>7.0533932376844868E-2</v>
      </c>
      <c r="AW58" s="10">
        <v>0.22363092035667065</v>
      </c>
      <c r="AX58" s="10">
        <v>0.22051274107614899</v>
      </c>
      <c r="AY58" s="10">
        <v>0.61887025912363702</v>
      </c>
      <c r="AZ58" s="10">
        <v>0.12215982626904295</v>
      </c>
      <c r="BA58" s="10">
        <v>6.7621224045994834</v>
      </c>
      <c r="BB58" s="10">
        <v>11.925175147166865</v>
      </c>
      <c r="BC58" s="10">
        <v>3.0393309174400649</v>
      </c>
      <c r="BD58" s="10">
        <v>0.19781141039442734</v>
      </c>
      <c r="BE58" s="10">
        <v>8.8458351931326284E-2</v>
      </c>
      <c r="BF58" s="10">
        <v>0.19797146817889699</v>
      </c>
      <c r="BG58" s="10">
        <v>1.5923079366208703</v>
      </c>
      <c r="BH58" s="10">
        <v>1.6563716790404417</v>
      </c>
      <c r="BI58" s="10">
        <v>0.39374967492125734</v>
      </c>
      <c r="BJ58" s="10">
        <v>3.0518477802298767</v>
      </c>
      <c r="BK58" s="10">
        <v>0.59005684251292245</v>
      </c>
      <c r="BL58" s="10">
        <v>0.35277087840858795</v>
      </c>
      <c r="BM58" s="10">
        <v>11.819343563637094</v>
      </c>
      <c r="BN58" s="10">
        <v>0.67619838544626198</v>
      </c>
      <c r="BO58" s="10">
        <v>0.24324601803256896</v>
      </c>
      <c r="BP58" s="10">
        <v>5.5039783734809342</v>
      </c>
      <c r="BQ58" s="10">
        <v>3.3492192610903828</v>
      </c>
      <c r="BS58" s="10">
        <v>8.7601099766003443E-4</v>
      </c>
      <c r="BT58" s="10">
        <v>0.10647178288193371</v>
      </c>
      <c r="BU58" s="10">
        <v>1.1085181988142738</v>
      </c>
      <c r="BV58" s="10">
        <v>0.53487664557594128</v>
      </c>
      <c r="BW58" s="10">
        <v>7.7247915534378875E-3</v>
      </c>
      <c r="BX58" s="10">
        <v>0.19581351095489996</v>
      </c>
      <c r="BY58" s="10">
        <v>14.886898637907013</v>
      </c>
      <c r="BZ58" s="10">
        <v>6.7341903090129662E-2</v>
      </c>
      <c r="CA58" s="10">
        <v>0.18805791719879855</v>
      </c>
      <c r="CB58" s="10">
        <v>6.0807159068710426E-2</v>
      </c>
      <c r="CC58" s="10">
        <v>8.4088498272813061E-2</v>
      </c>
      <c r="CD58" s="10">
        <v>0.89774622170687768</v>
      </c>
      <c r="CE58" s="10">
        <v>2.302733465438541</v>
      </c>
      <c r="CF58" s="10">
        <v>0.10984137662062909</v>
      </c>
      <c r="CG58" s="10">
        <v>3.1355783109872446</v>
      </c>
      <c r="CH58" s="10">
        <v>0.44507290853128345</v>
      </c>
      <c r="CI58" s="10">
        <v>0.20881399562784092</v>
      </c>
      <c r="CJ58" s="10">
        <v>30.180205033010946</v>
      </c>
      <c r="CK58" s="10">
        <v>4.2683020960407463</v>
      </c>
      <c r="CL58" s="10">
        <v>0.42743598784250059</v>
      </c>
      <c r="CM58" s="10">
        <v>0.11723647348149324</v>
      </c>
      <c r="CN58" s="10">
        <v>0.26055526660921924</v>
      </c>
      <c r="CP58" s="23">
        <v>13.520663424821642</v>
      </c>
      <c r="CQ58" s="23">
        <v>41.870316710972411</v>
      </c>
      <c r="CR58" s="23">
        <v>44.147453266538683</v>
      </c>
      <c r="CS58" s="23">
        <v>40.63665761526407</v>
      </c>
      <c r="CT58" s="23">
        <v>5.4465787103111571</v>
      </c>
      <c r="CU58" s="23">
        <v>39.385790509755886</v>
      </c>
      <c r="CV58" s="23">
        <v>158.05194345032342</v>
      </c>
      <c r="CW58" s="23">
        <v>8.9253908682657244</v>
      </c>
      <c r="CX58" s="23">
        <v>4.9738060513063687</v>
      </c>
      <c r="CY58" s="23">
        <v>9.4784174634277765</v>
      </c>
      <c r="CZ58" s="23">
        <v>9.7722819755492747</v>
      </c>
      <c r="DA58" s="23">
        <v>68.856056495495935</v>
      </c>
      <c r="DB58" s="23">
        <v>30.781325234157084</v>
      </c>
      <c r="DC58" s="23">
        <v>16.537880468589474</v>
      </c>
      <c r="DD58" s="23">
        <v>23.734285265917613</v>
      </c>
      <c r="DE58" s="23">
        <v>12.111746089457654</v>
      </c>
      <c r="DF58" s="23">
        <v>4.4792124440280476</v>
      </c>
      <c r="DG58" s="23">
        <v>197.44886437031738</v>
      </c>
      <c r="DH58" s="23">
        <v>28.594434537662959</v>
      </c>
      <c r="DI58" s="23">
        <v>36.464019104929953</v>
      </c>
      <c r="DJ58" s="23">
        <v>29.243771996710816</v>
      </c>
      <c r="DK58" s="23">
        <v>13.352347507093127</v>
      </c>
    </row>
    <row r="59" spans="1:115">
      <c r="A59" s="2">
        <v>43252</v>
      </c>
      <c r="B59" s="10">
        <v>7.453048190131951</v>
      </c>
      <c r="C59" s="10">
        <v>33.082413998166281</v>
      </c>
      <c r="D59" s="10">
        <v>37.215398262552611</v>
      </c>
      <c r="E59" s="10">
        <v>35.05998924224599</v>
      </c>
      <c r="F59" s="10">
        <v>0.6764233958154704</v>
      </c>
      <c r="G59" s="10">
        <v>31.74215656139959</v>
      </c>
      <c r="H59" s="10">
        <v>36.251643700300832</v>
      </c>
      <c r="I59" s="10">
        <v>2.6083172286062566</v>
      </c>
      <c r="J59" s="10">
        <v>0.91875618671034442</v>
      </c>
      <c r="K59" s="10">
        <v>4.5754738670072523</v>
      </c>
      <c r="L59" s="10">
        <v>8.604348295269034</v>
      </c>
      <c r="M59" s="10">
        <v>57.519816988414085</v>
      </c>
      <c r="N59" s="10">
        <v>12.736647863533459</v>
      </c>
      <c r="O59" s="10">
        <v>13.772696150406565</v>
      </c>
      <c r="P59" s="10">
        <v>15.991149450010484</v>
      </c>
      <c r="Q59" s="10">
        <v>6.2192601385977184</v>
      </c>
      <c r="R59" s="10">
        <v>1.2299398486238386</v>
      </c>
      <c r="S59" s="10">
        <v>45.056437068740983</v>
      </c>
      <c r="T59" s="10">
        <v>22.946010395431429</v>
      </c>
      <c r="U59" s="10">
        <v>31.185768240550157</v>
      </c>
      <c r="V59" s="10">
        <v>4.6333960581286879</v>
      </c>
      <c r="W59" s="10">
        <v>1.531737629299484</v>
      </c>
      <c r="Y59" s="10">
        <v>0.85930111687474731</v>
      </c>
      <c r="Z59" s="10">
        <v>8.0811115148292032</v>
      </c>
      <c r="AA59" s="10">
        <v>6.9026123114054627</v>
      </c>
      <c r="AB59" s="10">
        <v>4.7248126467443576</v>
      </c>
      <c r="AC59" s="10">
        <v>4.5996533883375541</v>
      </c>
      <c r="AD59" s="10">
        <v>0.33355176962061533</v>
      </c>
      <c r="AE59" s="10">
        <v>95.927774921643277</v>
      </c>
      <c r="AF59" s="10">
        <v>2.851251344333694</v>
      </c>
      <c r="AG59" s="10">
        <v>3.0664959570963868</v>
      </c>
      <c r="AH59" s="10">
        <v>4.4996474901042767</v>
      </c>
      <c r="AI59" s="10">
        <v>1.2343594184933286</v>
      </c>
      <c r="AJ59" s="10">
        <v>10.646331437936846</v>
      </c>
      <c r="AK59" s="10">
        <v>15.165317054415352</v>
      </c>
      <c r="AL59" s="10">
        <v>2.0965328353859762</v>
      </c>
      <c r="AM59" s="10">
        <v>1.9526699288526541</v>
      </c>
      <c r="AN59" s="10">
        <v>4.4235596215891722</v>
      </c>
      <c r="AO59" s="10">
        <v>2.0797743798745607</v>
      </c>
      <c r="AP59" s="10">
        <v>107.62439053624513</v>
      </c>
      <c r="AQ59" s="10">
        <v>4.1840543842762354</v>
      </c>
      <c r="AR59" s="10">
        <v>6.5352190797053993</v>
      </c>
      <c r="AS59" s="10">
        <v>17.731758422785791</v>
      </c>
      <c r="AT59" s="10">
        <v>6.0797564815985039</v>
      </c>
      <c r="AV59" s="10">
        <v>7.5506163525017683E-2</v>
      </c>
      <c r="AW59" s="10">
        <v>0.2134277953723831</v>
      </c>
      <c r="AX59" s="10">
        <v>0.23122885667589771</v>
      </c>
      <c r="AY59" s="10">
        <v>0.60673558210117196</v>
      </c>
      <c r="AZ59" s="10">
        <v>3.5916967008262392E-2</v>
      </c>
      <c r="BA59" s="10">
        <v>6.9055569048961214</v>
      </c>
      <c r="BB59" s="10">
        <v>11.578411669704257</v>
      </c>
      <c r="BC59" s="10">
        <v>2.9915188536002</v>
      </c>
      <c r="BD59" s="10">
        <v>0.2020224229405464</v>
      </c>
      <c r="BE59" s="10">
        <v>0.13986947974740563</v>
      </c>
      <c r="BF59" s="10">
        <v>0.33101719395914841</v>
      </c>
      <c r="BG59" s="10">
        <v>1.6224745296014194</v>
      </c>
      <c r="BH59" s="10">
        <v>1.5763193963025</v>
      </c>
      <c r="BI59" s="10">
        <v>0.42512063372455955</v>
      </c>
      <c r="BJ59" s="10">
        <v>3.3447741365131787</v>
      </c>
      <c r="BK59" s="10">
        <v>0.75812050591163593</v>
      </c>
      <c r="BL59" s="10">
        <v>0.31450542379669683</v>
      </c>
      <c r="BM59" s="10">
        <v>13.587023121729455</v>
      </c>
      <c r="BN59" s="10">
        <v>0.9505294464013887</v>
      </c>
      <c r="BO59" s="10">
        <v>0.27734074099790956</v>
      </c>
      <c r="BP59" s="10">
        <v>5.2285871794020462</v>
      </c>
      <c r="BQ59" s="10">
        <v>3.6966665043196021</v>
      </c>
      <c r="BS59" s="10">
        <v>0.54954620996299119</v>
      </c>
      <c r="BT59" s="10">
        <v>0.2087931875427167</v>
      </c>
      <c r="BU59" s="10">
        <v>1.0209708868409069</v>
      </c>
      <c r="BV59" s="10">
        <v>0.60892470441546931</v>
      </c>
      <c r="BW59" s="10">
        <v>9.3507903633403208E-3</v>
      </c>
      <c r="BX59" s="10">
        <v>0.13769063399103398</v>
      </c>
      <c r="BY59" s="10">
        <v>15.37263569397498</v>
      </c>
      <c r="BZ59" s="10">
        <v>6.312888805255934E-2</v>
      </c>
      <c r="CA59" s="10">
        <v>0.18047528583475947</v>
      </c>
      <c r="CB59" s="10">
        <v>8.39675628333649E-2</v>
      </c>
      <c r="CC59" s="10">
        <v>0.10762549597959015</v>
      </c>
      <c r="CD59" s="10">
        <v>0.85462420947578521</v>
      </c>
      <c r="CE59" s="10">
        <v>2.734422870184531</v>
      </c>
      <c r="CF59" s="10">
        <v>0.11503464884977721</v>
      </c>
      <c r="CG59" s="10">
        <v>3.8587336114817887</v>
      </c>
      <c r="CH59" s="10">
        <v>0.42563919321125188</v>
      </c>
      <c r="CI59" s="10">
        <v>0.20722533236916624</v>
      </c>
      <c r="CJ59" s="10">
        <v>26.39609876693908</v>
      </c>
      <c r="CK59" s="10">
        <v>4.4170303778372038</v>
      </c>
      <c r="CL59" s="10">
        <v>0.48919670416020128</v>
      </c>
      <c r="CM59" s="10">
        <v>7.9468807764760285E-2</v>
      </c>
      <c r="CN59" s="10">
        <v>0.43998345583682985</v>
      </c>
      <c r="CP59" s="23">
        <v>8.9374016804947072</v>
      </c>
      <c r="CQ59" s="23">
        <v>41.585746495910584</v>
      </c>
      <c r="CR59" s="23">
        <v>45.370210317474879</v>
      </c>
      <c r="CS59" s="23">
        <v>41.000462175506989</v>
      </c>
      <c r="CT59" s="23">
        <v>5.3213445415246277</v>
      </c>
      <c r="CU59" s="23">
        <v>39.11895586990736</v>
      </c>
      <c r="CV59" s="23">
        <v>159.13046598562335</v>
      </c>
      <c r="CW59" s="23">
        <v>8.5142163145927103</v>
      </c>
      <c r="CX59" s="23">
        <v>4.3677498525820369</v>
      </c>
      <c r="CY59" s="23">
        <v>9.2989583996922995</v>
      </c>
      <c r="CZ59" s="23">
        <v>10.277350403701101</v>
      </c>
      <c r="DA59" s="23">
        <v>70.643247165428136</v>
      </c>
      <c r="DB59" s="23">
        <v>32.212707184435843</v>
      </c>
      <c r="DC59" s="23">
        <v>16.409384268366878</v>
      </c>
      <c r="DD59" s="23">
        <v>25.147327126858105</v>
      </c>
      <c r="DE59" s="23">
        <v>11.826579459309778</v>
      </c>
      <c r="DF59" s="23">
        <v>3.8314449846642624</v>
      </c>
      <c r="DG59" s="23">
        <v>192.66394949365466</v>
      </c>
      <c r="DH59" s="23">
        <v>32.497624603946257</v>
      </c>
      <c r="DI59" s="23">
        <v>38.487524765413667</v>
      </c>
      <c r="DJ59" s="23">
        <v>27.673210468081287</v>
      </c>
      <c r="DK59" s="23">
        <v>11.748144071054419</v>
      </c>
    </row>
    <row r="60" spans="1:115">
      <c r="A60" s="2">
        <v>43344</v>
      </c>
      <c r="B60" s="10">
        <v>4.864422699870822</v>
      </c>
      <c r="C60" s="10">
        <v>33.056982704500591</v>
      </c>
      <c r="D60" s="10">
        <v>37.738065722934124</v>
      </c>
      <c r="E60" s="10">
        <v>35.033459064683605</v>
      </c>
      <c r="F60" s="10">
        <v>0.73112202362618062</v>
      </c>
      <c r="G60" s="10">
        <v>31.96617419221484</v>
      </c>
      <c r="H60" s="10">
        <v>35.601801111790351</v>
      </c>
      <c r="I60" s="10">
        <v>2.587264538969722</v>
      </c>
      <c r="J60" s="10">
        <v>1.1455660556768525</v>
      </c>
      <c r="K60" s="10">
        <v>3.9456631758437624</v>
      </c>
      <c r="L60" s="10">
        <v>8.5899676894581969</v>
      </c>
      <c r="M60" s="10">
        <v>57.487799594972699</v>
      </c>
      <c r="N60" s="10">
        <v>12.315121143900033</v>
      </c>
      <c r="O60" s="10">
        <v>13.877503873406701</v>
      </c>
      <c r="P60" s="10">
        <v>14.28885428836471</v>
      </c>
      <c r="Q60" s="10">
        <v>6.449750866936026</v>
      </c>
      <c r="R60" s="10">
        <v>1.0570663561569531</v>
      </c>
      <c r="S60" s="10">
        <v>40.113491264269669</v>
      </c>
      <c r="T60" s="10">
        <v>22.891479816720423</v>
      </c>
      <c r="U60" s="10">
        <v>30.506103604711853</v>
      </c>
      <c r="V60" s="10">
        <v>4.914888390584311</v>
      </c>
      <c r="W60" s="10">
        <v>1.9074657294600259</v>
      </c>
      <c r="Y60" s="10">
        <v>1.0274180671329145</v>
      </c>
      <c r="Z60" s="10">
        <v>8.2034129885967637</v>
      </c>
      <c r="AA60" s="10">
        <v>7.0150859303163164</v>
      </c>
      <c r="AB60" s="10">
        <v>5.0127226726947143</v>
      </c>
      <c r="AC60" s="10">
        <v>4.5540777073508645</v>
      </c>
      <c r="AD60" s="10">
        <v>0.47014051202421908</v>
      </c>
      <c r="AE60" s="10">
        <v>92.225371698486924</v>
      </c>
      <c r="AF60" s="10">
        <v>2.752199253509072</v>
      </c>
      <c r="AG60" s="10">
        <v>3.0726280084109185</v>
      </c>
      <c r="AH60" s="10">
        <v>4.5353393877906001</v>
      </c>
      <c r="AI60" s="10">
        <v>1.2030544947001671</v>
      </c>
      <c r="AJ60" s="10">
        <v>10.795305961608033</v>
      </c>
      <c r="AK60" s="10">
        <v>15.213203280450186</v>
      </c>
      <c r="AL60" s="10">
        <v>2.017268955123916</v>
      </c>
      <c r="AM60" s="10">
        <v>2.3196144090944877</v>
      </c>
      <c r="AN60" s="10">
        <v>4.2686950764045903</v>
      </c>
      <c r="AO60" s="10">
        <v>2.1095343322936557</v>
      </c>
      <c r="AP60" s="10">
        <v>98.527898319785706</v>
      </c>
      <c r="AQ60" s="10">
        <v>3.977993539064931</v>
      </c>
      <c r="AR60" s="10">
        <v>6.7978536367629667</v>
      </c>
      <c r="AS60" s="10">
        <v>22.087532190539054</v>
      </c>
      <c r="AT60" s="10">
        <v>5.7650974807896516</v>
      </c>
      <c r="AV60" s="10">
        <v>7.9349349450532694E-2</v>
      </c>
      <c r="AW60" s="10">
        <v>0.17207772206363475</v>
      </c>
      <c r="AX60" s="10">
        <v>0.22209645186751348</v>
      </c>
      <c r="AY60" s="10">
        <v>0.64743624429264435</v>
      </c>
      <c r="AZ60" s="10">
        <v>3.9894677854396654E-2</v>
      </c>
      <c r="BA60" s="10">
        <v>7.06327368468295</v>
      </c>
      <c r="BB60" s="10">
        <v>11.231484455312303</v>
      </c>
      <c r="BC60" s="10">
        <v>2.9814774980052179</v>
      </c>
      <c r="BD60" s="10">
        <v>0.17595965190493104</v>
      </c>
      <c r="BE60" s="10">
        <v>0.11003721876417685</v>
      </c>
      <c r="BF60" s="10">
        <v>0.24757794686837589</v>
      </c>
      <c r="BG60" s="10">
        <v>1.7172631444490627</v>
      </c>
      <c r="BH60" s="10">
        <v>1.7785507572636816</v>
      </c>
      <c r="BI60" s="10">
        <v>0.39070284244945108</v>
      </c>
      <c r="BJ60" s="10">
        <v>3.2530036040388057</v>
      </c>
      <c r="BK60" s="10">
        <v>0.66560606370490216</v>
      </c>
      <c r="BL60" s="10">
        <v>0.32252322960011337</v>
      </c>
      <c r="BM60" s="10">
        <v>13.318401273287233</v>
      </c>
      <c r="BN60" s="10">
        <v>0.91412812216234685</v>
      </c>
      <c r="BO60" s="10">
        <v>0.36687254147440834</v>
      </c>
      <c r="BP60" s="10">
        <v>6.3360443368170856</v>
      </c>
      <c r="BQ60" s="10">
        <v>3.7522397586753029</v>
      </c>
      <c r="BS60" s="10">
        <v>0.39536239323398997</v>
      </c>
      <c r="BT60" s="10">
        <v>0.20408184441527294</v>
      </c>
      <c r="BU60" s="10">
        <v>1.0666392172321173</v>
      </c>
      <c r="BV60" s="10">
        <v>0.60599014636998072</v>
      </c>
      <c r="BW60" s="10">
        <v>1.1011375917623412E-2</v>
      </c>
      <c r="BX60" s="10">
        <v>9.3741257406759537E-2</v>
      </c>
      <c r="BY60" s="10">
        <v>13.724322754373725</v>
      </c>
      <c r="BZ60" s="10">
        <v>8.0183989336333639E-2</v>
      </c>
      <c r="CA60" s="10">
        <v>0.17357721600146245</v>
      </c>
      <c r="CB60" s="10">
        <v>9.6506227551088702E-2</v>
      </c>
      <c r="CC60" s="10">
        <v>0.12506154698252134</v>
      </c>
      <c r="CD60" s="10">
        <v>0.87928743401302678</v>
      </c>
      <c r="CE60" s="10">
        <v>2.8391811357941106</v>
      </c>
      <c r="CF60" s="10">
        <v>0.11047130939451055</v>
      </c>
      <c r="CG60" s="10">
        <v>3.7388141981833134</v>
      </c>
      <c r="CH60" s="10">
        <v>0.36816145215100882</v>
      </c>
      <c r="CI60" s="10">
        <v>0.19961027394257258</v>
      </c>
      <c r="CJ60" s="10">
        <v>26.825660050077193</v>
      </c>
      <c r="CK60" s="10">
        <v>4.4900621307350805</v>
      </c>
      <c r="CL60" s="10">
        <v>0.48823461599455514</v>
      </c>
      <c r="CM60" s="10">
        <v>8.0123335438379684E-2</v>
      </c>
      <c r="CN60" s="10">
        <v>0.42794641811128598</v>
      </c>
      <c r="CP60" s="23">
        <v>6.3665525096882591</v>
      </c>
      <c r="CQ60" s="23">
        <v>41.636555259576262</v>
      </c>
      <c r="CR60" s="23">
        <v>46.041887322350071</v>
      </c>
      <c r="CS60" s="23">
        <v>41.299608128040944</v>
      </c>
      <c r="CT60" s="23">
        <v>5.3361057847490647</v>
      </c>
      <c r="CU60" s="23">
        <v>39.593329646328769</v>
      </c>
      <c r="CV60" s="23">
        <v>152.7829800199633</v>
      </c>
      <c r="CW60" s="23">
        <v>8.4011252798203451</v>
      </c>
      <c r="CX60" s="23">
        <v>4.5677309319941646</v>
      </c>
      <c r="CY60" s="23">
        <v>8.687546009949628</v>
      </c>
      <c r="CZ60" s="23">
        <v>10.165661678009261</v>
      </c>
      <c r="DA60" s="23">
        <v>70.879656135042822</v>
      </c>
      <c r="DB60" s="23">
        <v>32.146056317408011</v>
      </c>
      <c r="DC60" s="23">
        <v>16.395946980374578</v>
      </c>
      <c r="DD60" s="23">
        <v>23.600286499681317</v>
      </c>
      <c r="DE60" s="23">
        <v>11.752213459196527</v>
      </c>
      <c r="DF60" s="23">
        <v>3.6887341919932948</v>
      </c>
      <c r="DG60" s="23">
        <v>178.7854509074198</v>
      </c>
      <c r="DH60" s="23">
        <v>32.273663608682782</v>
      </c>
      <c r="DI60" s="23">
        <v>38.159064398943784</v>
      </c>
      <c r="DJ60" s="23">
        <v>33.418588253378829</v>
      </c>
      <c r="DK60" s="23">
        <v>11.852749387036265</v>
      </c>
    </row>
    <row r="61" spans="1:115">
      <c r="A61" s="2">
        <v>43435</v>
      </c>
      <c r="B61" s="10">
        <v>5.0597670327152136</v>
      </c>
      <c r="C61" s="10">
        <v>33.061159915748412</v>
      </c>
      <c r="D61" s="10">
        <v>37.141775065611334</v>
      </c>
      <c r="E61" s="10">
        <v>36.37685669510229</v>
      </c>
      <c r="F61" s="10">
        <v>0.63944945384682028</v>
      </c>
      <c r="G61" s="10">
        <v>32.117841033722193</v>
      </c>
      <c r="H61" s="10">
        <v>33.045569418384289</v>
      </c>
      <c r="I61" s="10">
        <v>2.6862991171775477</v>
      </c>
      <c r="J61" s="10">
        <v>1.3670888305579247</v>
      </c>
      <c r="K61" s="10">
        <v>3.7710575688622407</v>
      </c>
      <c r="L61" s="10">
        <v>8.6333340315988014</v>
      </c>
      <c r="M61" s="10">
        <v>59.129126444412982</v>
      </c>
      <c r="N61" s="10">
        <v>12.6269074983768</v>
      </c>
      <c r="O61" s="10">
        <v>13.197727021955371</v>
      </c>
      <c r="P61" s="10">
        <v>12.258862450456805</v>
      </c>
      <c r="Q61" s="10">
        <v>6.1774459959060941</v>
      </c>
      <c r="R61" s="10">
        <v>1.1193543712465346</v>
      </c>
      <c r="S61" s="10">
        <v>41.703463631094962</v>
      </c>
      <c r="T61" s="10">
        <v>22.863120348090437</v>
      </c>
      <c r="U61" s="10">
        <v>31.142389111069132</v>
      </c>
      <c r="V61" s="10">
        <v>4.8888952201052618</v>
      </c>
      <c r="W61" s="10">
        <v>1.0117787523262352</v>
      </c>
      <c r="Y61" s="10">
        <v>1.1329363812935591</v>
      </c>
      <c r="Z61" s="10">
        <v>7.9822736161936199</v>
      </c>
      <c r="AA61" s="10">
        <v>7.9042341895433657</v>
      </c>
      <c r="AB61" s="10">
        <v>4.9205496215953959</v>
      </c>
      <c r="AC61" s="10">
        <v>5.1581899392282331</v>
      </c>
      <c r="AD61" s="10">
        <v>0.20546345334621927</v>
      </c>
      <c r="AE61" s="10">
        <v>98.358948710618378</v>
      </c>
      <c r="AF61" s="10">
        <v>2.9213397361421856</v>
      </c>
      <c r="AG61" s="10">
        <v>2.9285513005046822</v>
      </c>
      <c r="AH61" s="10">
        <v>4.28998262169012</v>
      </c>
      <c r="AI61" s="10">
        <v>0.98352259619679627</v>
      </c>
      <c r="AJ61" s="10">
        <v>10.996681512050586</v>
      </c>
      <c r="AK61" s="10">
        <v>15.003442323969438</v>
      </c>
      <c r="AL61" s="10">
        <v>2.0573045532615053</v>
      </c>
      <c r="AM61" s="10">
        <v>2.3407715221315377</v>
      </c>
      <c r="AN61" s="10">
        <v>4.0381771104651669</v>
      </c>
      <c r="AO61" s="10">
        <v>2.1163393933060544</v>
      </c>
      <c r="AP61" s="10">
        <v>100.66235629330548</v>
      </c>
      <c r="AQ61" s="10">
        <v>5.2553728328481615</v>
      </c>
      <c r="AR61" s="10">
        <v>6.7752985535696659</v>
      </c>
      <c r="AS61" s="10">
        <v>17.523474904756768</v>
      </c>
      <c r="AT61" s="10">
        <v>5.8413550853959908</v>
      </c>
      <c r="AV61" s="10">
        <v>0.11140463349533</v>
      </c>
      <c r="AW61" s="10">
        <v>0.31481642534751941</v>
      </c>
      <c r="AX61" s="10">
        <v>0.2217920844265697</v>
      </c>
      <c r="AY61" s="10">
        <v>0.67687263672711206</v>
      </c>
      <c r="AZ61" s="10">
        <v>1.2149332981369538E-2</v>
      </c>
      <c r="BA61" s="10">
        <v>5.940510530004147</v>
      </c>
      <c r="BB61" s="10">
        <v>11.426807673124594</v>
      </c>
      <c r="BC61" s="10">
        <v>2.945173410141797</v>
      </c>
      <c r="BD61" s="10">
        <v>0.16367539239750215</v>
      </c>
      <c r="BE61" s="10">
        <v>0.13509641603379691</v>
      </c>
      <c r="BF61" s="10">
        <v>0.23411189873864591</v>
      </c>
      <c r="BG61" s="10">
        <v>1.6854741375598272</v>
      </c>
      <c r="BH61" s="10">
        <v>1.776274809395203</v>
      </c>
      <c r="BI61" s="10">
        <v>0.39438703374194872</v>
      </c>
      <c r="BJ61" s="10">
        <v>3.2745241577894864</v>
      </c>
      <c r="BK61" s="10">
        <v>0.84035947041113335</v>
      </c>
      <c r="BL61" s="10">
        <v>0.22016849978936504</v>
      </c>
      <c r="BM61" s="10">
        <v>13.126184559575893</v>
      </c>
      <c r="BN61" s="10">
        <v>0.88407804784794553</v>
      </c>
      <c r="BO61" s="10">
        <v>0.44334852387811102</v>
      </c>
      <c r="BP61" s="10">
        <v>5.1102762570263307</v>
      </c>
      <c r="BQ61" s="10">
        <v>4.3698245878733459</v>
      </c>
      <c r="BS61" s="10">
        <v>0.45758994872170566</v>
      </c>
      <c r="BT61" s="10">
        <v>0.11517853407006129</v>
      </c>
      <c r="BU61" s="10">
        <v>1.2254821062534436</v>
      </c>
      <c r="BV61" s="10">
        <v>0.54894414687650994</v>
      </c>
      <c r="BW61" s="10">
        <v>5.2809741129440525E-3</v>
      </c>
      <c r="BX61" s="10">
        <v>9.4523116879393854E-2</v>
      </c>
      <c r="BY61" s="10">
        <v>13.153087648817879</v>
      </c>
      <c r="BZ61" s="10">
        <v>6.1631398480272104E-2</v>
      </c>
      <c r="CA61" s="10">
        <v>0.17867092236126006</v>
      </c>
      <c r="CB61" s="10">
        <v>0.10001305742206473</v>
      </c>
      <c r="CC61" s="10">
        <v>7.6467329226966751E-2</v>
      </c>
      <c r="CD61" s="10">
        <v>0.76859060065851503</v>
      </c>
      <c r="CE61" s="10">
        <v>2.693251449791398</v>
      </c>
      <c r="CF61" s="10">
        <v>0.10780156473412827</v>
      </c>
      <c r="CG61" s="10">
        <v>4.0505621809032846</v>
      </c>
      <c r="CH61" s="10">
        <v>0.32813703684803752</v>
      </c>
      <c r="CI61" s="10">
        <v>0.17313445203891364</v>
      </c>
      <c r="CJ61" s="10">
        <v>26.795099884974316</v>
      </c>
      <c r="CK61" s="10">
        <v>4.6702053196998881</v>
      </c>
      <c r="CL61" s="10">
        <v>0.4726139539738447</v>
      </c>
      <c r="CM61" s="10">
        <v>1.9078509330349824E-2</v>
      </c>
      <c r="CN61" s="10">
        <v>0.4553146534859227</v>
      </c>
      <c r="CP61" s="23">
        <v>6.7616979962258084</v>
      </c>
      <c r="CQ61" s="23">
        <v>41.473428491359613</v>
      </c>
      <c r="CR61" s="23">
        <v>46.493283445834713</v>
      </c>
      <c r="CS61" s="23">
        <v>42.523223100301308</v>
      </c>
      <c r="CT61" s="23">
        <v>5.8150697001693672</v>
      </c>
      <c r="CU61" s="23">
        <v>38.358338133951953</v>
      </c>
      <c r="CV61" s="23">
        <v>155.98441345094514</v>
      </c>
      <c r="CW61" s="23">
        <v>8.6144436619418023</v>
      </c>
      <c r="CX61" s="23">
        <v>4.6379864458213689</v>
      </c>
      <c r="CY61" s="23">
        <v>8.2961496640082224</v>
      </c>
      <c r="CZ61" s="23">
        <v>9.9274358557612103</v>
      </c>
      <c r="DA61" s="23">
        <v>72.57987269468191</v>
      </c>
      <c r="DB61" s="23">
        <v>32.099876081532841</v>
      </c>
      <c r="DC61" s="23">
        <v>15.757220173692954</v>
      </c>
      <c r="DD61" s="23">
        <v>21.924720311281114</v>
      </c>
      <c r="DE61" s="23">
        <v>11.384119613630432</v>
      </c>
      <c r="DF61" s="23">
        <v>3.6289967163808674</v>
      </c>
      <c r="DG61" s="23">
        <v>182.28710436895065</v>
      </c>
      <c r="DH61" s="23">
        <v>33.672776548486432</v>
      </c>
      <c r="DI61" s="23">
        <v>38.833650142490754</v>
      </c>
      <c r="DJ61" s="23">
        <v>27.54172489121871</v>
      </c>
      <c r="DK61" s="23">
        <v>11.678273079081494</v>
      </c>
    </row>
    <row r="62" spans="1:115">
      <c r="A62" s="2">
        <v>43525</v>
      </c>
      <c r="B62" s="10">
        <v>5.4436836995263853</v>
      </c>
      <c r="C62" s="10">
        <v>31.706991464744018</v>
      </c>
      <c r="D62" s="10">
        <v>40.125850163540626</v>
      </c>
      <c r="E62" s="10">
        <v>36.387576541080783</v>
      </c>
      <c r="F62" s="10">
        <v>0.73427570605298531</v>
      </c>
      <c r="G62" s="10">
        <v>34.489713915166483</v>
      </c>
      <c r="H62" s="10">
        <v>31.525951662756786</v>
      </c>
      <c r="I62" s="10">
        <v>3.022643759532937</v>
      </c>
      <c r="J62" s="10">
        <v>0.84714490038109513</v>
      </c>
      <c r="K62" s="10">
        <v>4.2625664862454746</v>
      </c>
      <c r="L62" s="10">
        <v>8.61317920046511</v>
      </c>
      <c r="M62" s="10">
        <v>60.624502379403637</v>
      </c>
      <c r="N62" s="10">
        <v>11.915959364168129</v>
      </c>
      <c r="O62" s="10">
        <v>13.878386555567793</v>
      </c>
      <c r="P62" s="10">
        <v>15.547951099443354</v>
      </c>
      <c r="Q62" s="10">
        <v>6.2929289662892316</v>
      </c>
      <c r="R62" s="10">
        <v>1.2100547616072324</v>
      </c>
      <c r="S62" s="10">
        <v>41.390930217920641</v>
      </c>
      <c r="T62" s="10">
        <v>23.39387902636701</v>
      </c>
      <c r="U62" s="10">
        <v>30.941077550398074</v>
      </c>
      <c r="V62" s="10">
        <v>4.9507085736022445</v>
      </c>
      <c r="W62" s="10">
        <v>1.0402817358549854</v>
      </c>
      <c r="Y62" s="10">
        <v>1.1685219681942356</v>
      </c>
      <c r="Z62" s="10">
        <v>8.3645078406693667</v>
      </c>
      <c r="AA62" s="10">
        <v>7.4368959511991735</v>
      </c>
      <c r="AB62" s="10">
        <v>4.7530594924271758</v>
      </c>
      <c r="AC62" s="10">
        <v>4.7257729058065063</v>
      </c>
      <c r="AD62" s="10">
        <v>0.3237914202969519</v>
      </c>
      <c r="AE62" s="10">
        <v>83.522627773288079</v>
      </c>
      <c r="AF62" s="10">
        <v>2.9853983597521792</v>
      </c>
      <c r="AG62" s="10">
        <v>3.1066105168032578</v>
      </c>
      <c r="AH62" s="10">
        <v>4.1557815285849307</v>
      </c>
      <c r="AI62" s="10">
        <v>0.92341281041929058</v>
      </c>
      <c r="AJ62" s="10">
        <v>11.372406920061286</v>
      </c>
      <c r="AK62" s="10">
        <v>14.117471933972094</v>
      </c>
      <c r="AL62" s="10">
        <v>2.1099324449973103</v>
      </c>
      <c r="AM62" s="10">
        <v>1.0403189883994333</v>
      </c>
      <c r="AN62" s="10">
        <v>3.5945189003620901</v>
      </c>
      <c r="AO62" s="10">
        <v>1.9041069900333485</v>
      </c>
      <c r="AP62" s="10">
        <v>98.883124283931181</v>
      </c>
      <c r="AQ62" s="10">
        <v>5.119291494066541</v>
      </c>
      <c r="AR62" s="10">
        <v>6.8287879230959492</v>
      </c>
      <c r="AS62" s="10">
        <v>17.004106407683121</v>
      </c>
      <c r="AT62" s="10">
        <v>6.6183237894409928</v>
      </c>
      <c r="AV62" s="10">
        <v>0.12153626515564639</v>
      </c>
      <c r="AW62" s="10">
        <v>0.23497250705204417</v>
      </c>
      <c r="AX62" s="10">
        <v>0.23232001290737839</v>
      </c>
      <c r="AY62" s="10">
        <v>0.6560870623252848</v>
      </c>
      <c r="AZ62" s="10">
        <v>3.3856695902521008E-2</v>
      </c>
      <c r="BA62" s="10">
        <v>5.5973457067507164</v>
      </c>
      <c r="BB62" s="10">
        <v>11.360561125323908</v>
      </c>
      <c r="BC62" s="10">
        <v>2.6554740647484278</v>
      </c>
      <c r="BD62" s="10">
        <v>0.16540006243707561</v>
      </c>
      <c r="BE62" s="10">
        <v>0.14577781984570301</v>
      </c>
      <c r="BF62" s="10">
        <v>0.25393638259792911</v>
      </c>
      <c r="BG62" s="10">
        <v>1.7649050586083304</v>
      </c>
      <c r="BH62" s="10">
        <v>1.6087604970882703</v>
      </c>
      <c r="BI62" s="10">
        <v>0.40326706463578582</v>
      </c>
      <c r="BJ62" s="10">
        <v>3.336641917477678</v>
      </c>
      <c r="BK62" s="10">
        <v>0.43077592161198847</v>
      </c>
      <c r="BL62" s="10">
        <v>0.14545835765424298</v>
      </c>
      <c r="BM62" s="10">
        <v>13.1472371844243</v>
      </c>
      <c r="BN62" s="10">
        <v>0.92873694926187111</v>
      </c>
      <c r="BO62" s="10">
        <v>0.40835412140371891</v>
      </c>
      <c r="BP62" s="10">
        <v>4.6222991879407509</v>
      </c>
      <c r="BQ62" s="10">
        <v>4.0626293696378015</v>
      </c>
      <c r="BS62" s="10">
        <v>0.43328856519944181</v>
      </c>
      <c r="BT62" s="10">
        <v>0.11560541868267263</v>
      </c>
      <c r="BU62" s="10">
        <v>1.1143469592348834</v>
      </c>
      <c r="BV62" s="10">
        <v>0.59676374333766802</v>
      </c>
      <c r="BW62" s="10">
        <v>1.0791315436997226E-2</v>
      </c>
      <c r="BX62" s="10">
        <v>9.3925250317486331E-2</v>
      </c>
      <c r="BY62" s="10">
        <v>14.368492749804279</v>
      </c>
      <c r="BZ62" s="10">
        <v>6.6401992097492979E-2</v>
      </c>
      <c r="CA62" s="10">
        <v>0.20341103640656522</v>
      </c>
      <c r="CB62" s="10">
        <v>0.10352621264684117</v>
      </c>
      <c r="CC62" s="10">
        <v>3.8906361663288369E-2</v>
      </c>
      <c r="CD62" s="10">
        <v>0.83219503240077497</v>
      </c>
      <c r="CE62" s="10">
        <v>2.6421389843826359</v>
      </c>
      <c r="CF62" s="10">
        <v>0.11038078508583454</v>
      </c>
      <c r="CG62" s="10">
        <v>4.5051155683101802</v>
      </c>
      <c r="CH62" s="10">
        <v>0.43471117300874357</v>
      </c>
      <c r="CI62" s="10">
        <v>0.16426769238097849</v>
      </c>
      <c r="CJ62" s="10">
        <v>24.579652614161077</v>
      </c>
      <c r="CK62" s="10">
        <v>4.5244280418965417</v>
      </c>
      <c r="CL62" s="10">
        <v>0.43272856044524693</v>
      </c>
      <c r="CM62" s="10">
        <v>1.926433309639819E-2</v>
      </c>
      <c r="CN62" s="10">
        <v>1.1554868218526382</v>
      </c>
      <c r="CP62" s="23">
        <v>7.1670304980757091</v>
      </c>
      <c r="CQ62" s="23">
        <v>40.422077231148101</v>
      </c>
      <c r="CR62" s="23">
        <v>48.909413086882061</v>
      </c>
      <c r="CS62" s="23">
        <v>42.393486839170912</v>
      </c>
      <c r="CT62" s="23">
        <v>5.5046966231990098</v>
      </c>
      <c r="CU62" s="23">
        <v>40.504776292531638</v>
      </c>
      <c r="CV62" s="23">
        <v>140.77763331117305</v>
      </c>
      <c r="CW62" s="23">
        <v>8.7299181761310365</v>
      </c>
      <c r="CX62" s="23">
        <v>4.3225665160279938</v>
      </c>
      <c r="CY62" s="23">
        <v>8.6676520473229495</v>
      </c>
      <c r="CZ62" s="23">
        <v>9.829434755145618</v>
      </c>
      <c r="DA62" s="23">
        <v>74.594009390474028</v>
      </c>
      <c r="DB62" s="23">
        <v>30.284330779611128</v>
      </c>
      <c r="DC62" s="23">
        <v>16.501966850286724</v>
      </c>
      <c r="DD62" s="23">
        <v>24.430027573630646</v>
      </c>
      <c r="DE62" s="23">
        <v>10.752934961272054</v>
      </c>
      <c r="DF62" s="23">
        <v>3.4238878016758023</v>
      </c>
      <c r="DG62" s="23">
        <v>178.0009443004372</v>
      </c>
      <c r="DH62" s="23">
        <v>33.966335511591964</v>
      </c>
      <c r="DI62" s="23">
        <v>38.610948155342989</v>
      </c>
      <c r="DJ62" s="23">
        <v>26.596378502322516</v>
      </c>
      <c r="DK62" s="23">
        <v>12.876721716786419</v>
      </c>
    </row>
    <row r="63" spans="1:115">
      <c r="A63" s="2">
        <v>43617</v>
      </c>
      <c r="B63" s="10">
        <v>6.6868252533806212</v>
      </c>
      <c r="C63" s="10">
        <v>31.835279485225769</v>
      </c>
      <c r="D63" s="10">
        <v>40.861509801804957</v>
      </c>
      <c r="E63" s="10">
        <v>36.586740708903726</v>
      </c>
      <c r="F63" s="10">
        <v>0.69925253725189784</v>
      </c>
      <c r="G63" s="10">
        <v>34.305449070830683</v>
      </c>
      <c r="H63" s="10">
        <v>30.927817895456805</v>
      </c>
      <c r="I63" s="10">
        <v>3.1850005828114898</v>
      </c>
      <c r="J63" s="10">
        <v>0.79754475780342038</v>
      </c>
      <c r="K63" s="10">
        <v>4.1036479878754246</v>
      </c>
      <c r="L63" s="10">
        <v>9.0490417565701495</v>
      </c>
      <c r="M63" s="10">
        <v>61.884812285178313</v>
      </c>
      <c r="N63" s="10">
        <v>10.777711715442472</v>
      </c>
      <c r="O63" s="10">
        <v>13.777752825033234</v>
      </c>
      <c r="P63" s="10">
        <v>16.130415326998961</v>
      </c>
      <c r="Q63" s="10">
        <v>6.6709703074090649</v>
      </c>
      <c r="R63" s="10">
        <v>1.1022023049516327</v>
      </c>
      <c r="S63" s="10">
        <v>44.624469119226745</v>
      </c>
      <c r="T63" s="10">
        <v>24.189050560878744</v>
      </c>
      <c r="U63" s="10">
        <v>32.545302952068894</v>
      </c>
      <c r="V63" s="10">
        <v>5.1251970703968421</v>
      </c>
      <c r="W63" s="10">
        <v>0.76446255714392153</v>
      </c>
      <c r="Y63" s="10">
        <v>1.0727994963664416</v>
      </c>
      <c r="Z63" s="10">
        <v>7.8830160834710679</v>
      </c>
      <c r="AA63" s="10">
        <v>8.1258459984948992</v>
      </c>
      <c r="AB63" s="10">
        <v>4.8308134868510999</v>
      </c>
      <c r="AC63" s="10">
        <v>4.6858628786994672</v>
      </c>
      <c r="AD63" s="10">
        <v>0.41822096717907953</v>
      </c>
      <c r="AE63" s="10">
        <v>81.698223469616124</v>
      </c>
      <c r="AF63" s="10">
        <v>2.9828184147201329</v>
      </c>
      <c r="AG63" s="10">
        <v>2.8263986573138435</v>
      </c>
      <c r="AH63" s="10">
        <v>4.0477385526469405</v>
      </c>
      <c r="AI63" s="10">
        <v>1.2225236802410873</v>
      </c>
      <c r="AJ63" s="10">
        <v>11.727068242469</v>
      </c>
      <c r="AK63" s="10">
        <v>14.231163179324254</v>
      </c>
      <c r="AL63" s="10">
        <v>2.245477642810255</v>
      </c>
      <c r="AM63" s="10">
        <v>1.1455889272106909</v>
      </c>
      <c r="AN63" s="10">
        <v>3.1986224029070747</v>
      </c>
      <c r="AO63" s="10">
        <v>1.991554273387409</v>
      </c>
      <c r="AP63" s="10">
        <v>99.35396670250519</v>
      </c>
      <c r="AQ63" s="10">
        <v>4.8677768507379406</v>
      </c>
      <c r="AR63" s="10">
        <v>5.9051751340942875</v>
      </c>
      <c r="AS63" s="10">
        <v>17.01098656328227</v>
      </c>
      <c r="AT63" s="10">
        <v>5.2679011633184007</v>
      </c>
      <c r="AV63" s="10">
        <v>0.11891328194064057</v>
      </c>
      <c r="AW63" s="10">
        <v>0.1699502150849336</v>
      </c>
      <c r="AX63" s="10">
        <v>0.24179722061603687</v>
      </c>
      <c r="AY63" s="10">
        <v>0.68857713282594202</v>
      </c>
      <c r="AZ63" s="10">
        <v>3.1675568037504966E-2</v>
      </c>
      <c r="BA63" s="10">
        <v>5.2419819887160264</v>
      </c>
      <c r="BB63" s="10">
        <v>12.10145083131318</v>
      </c>
      <c r="BC63" s="10">
        <v>2.8527199352482349</v>
      </c>
      <c r="BD63" s="10">
        <v>0.16041992980868228</v>
      </c>
      <c r="BE63" s="10">
        <v>0.14785973252513224</v>
      </c>
      <c r="BF63" s="10">
        <v>0.19688733130820085</v>
      </c>
      <c r="BG63" s="10">
        <v>1.9050884676424511</v>
      </c>
      <c r="BH63" s="10">
        <v>2.1516858276854487</v>
      </c>
      <c r="BI63" s="10">
        <v>0.47542368729898321</v>
      </c>
      <c r="BJ63" s="10">
        <v>3.1594933493099173</v>
      </c>
      <c r="BK63" s="10">
        <v>0.52250162935907996</v>
      </c>
      <c r="BL63" s="10">
        <v>8.9706288842940254E-2</v>
      </c>
      <c r="BM63" s="10">
        <v>14.442706033764978</v>
      </c>
      <c r="BN63" s="10">
        <v>0.88284536411277525</v>
      </c>
      <c r="BO63" s="10">
        <v>0.3994292093207793</v>
      </c>
      <c r="BP63" s="10">
        <v>5.1175199510614444</v>
      </c>
      <c r="BQ63" s="10">
        <v>3.9252362990432452</v>
      </c>
      <c r="BS63" s="10">
        <v>0.40096466815719067</v>
      </c>
      <c r="BT63" s="10">
        <v>0.18920271655387152</v>
      </c>
      <c r="BU63" s="10">
        <v>1.2137037017487866</v>
      </c>
      <c r="BV63" s="10">
        <v>0.61190867389771397</v>
      </c>
      <c r="BW63" s="10">
        <v>1.1207195564656623E-2</v>
      </c>
      <c r="BX63" s="10">
        <v>9.4559509911991135E-2</v>
      </c>
      <c r="BY63" s="10">
        <v>14.250728626916178</v>
      </c>
      <c r="BZ63" s="10">
        <v>7.0675948945038591E-2</v>
      </c>
      <c r="CA63" s="10">
        <v>0.1803050630875068</v>
      </c>
      <c r="CB63" s="10">
        <v>9.9648507882588E-2</v>
      </c>
      <c r="CC63" s="10">
        <v>4.164729803473205E-2</v>
      </c>
      <c r="CD63" s="10">
        <v>0.94940793507417087</v>
      </c>
      <c r="CE63" s="10">
        <v>2.9812362333272384</v>
      </c>
      <c r="CF63" s="10">
        <v>0.1267308336197237</v>
      </c>
      <c r="CG63" s="10">
        <v>4.3514467796189606</v>
      </c>
      <c r="CH63" s="10">
        <v>0.26892488804008441</v>
      </c>
      <c r="CI63" s="10">
        <v>0.20947780038048652</v>
      </c>
      <c r="CJ63" s="10">
        <v>20.411152633849767</v>
      </c>
      <c r="CK63" s="10">
        <v>4.2991633167401515</v>
      </c>
      <c r="CL63" s="10">
        <v>0.33881532647849399</v>
      </c>
      <c r="CM63" s="10">
        <v>0.11615187866563836</v>
      </c>
      <c r="CN63" s="10">
        <v>0.40422613002265173</v>
      </c>
      <c r="CP63" s="23">
        <v>8.279502699844894</v>
      </c>
      <c r="CQ63" s="23">
        <v>40.077448500335642</v>
      </c>
      <c r="CR63" s="23">
        <v>50.442856722664679</v>
      </c>
      <c r="CS63" s="23">
        <v>42.718040002478482</v>
      </c>
      <c r="CT63" s="23">
        <v>5.4279981795535264</v>
      </c>
      <c r="CU63" s="23">
        <v>40.06021153663778</v>
      </c>
      <c r="CV63" s="23">
        <v>138.97822082330228</v>
      </c>
      <c r="CW63" s="23">
        <v>9.0912148817248966</v>
      </c>
      <c r="CX63" s="23">
        <v>3.9646684080134529</v>
      </c>
      <c r="CY63" s="23">
        <v>8.3988947809300853</v>
      </c>
      <c r="CZ63" s="23">
        <v>10.51010006615417</v>
      </c>
      <c r="DA63" s="23">
        <v>76.466376930363936</v>
      </c>
      <c r="DB63" s="23">
        <v>30.141796955779412</v>
      </c>
      <c r="DC63" s="23">
        <v>16.625384988762196</v>
      </c>
      <c r="DD63" s="23">
        <v>24.786944383138529</v>
      </c>
      <c r="DE63" s="23">
        <v>10.661019227715304</v>
      </c>
      <c r="DF63" s="23">
        <v>3.3929406675624683</v>
      </c>
      <c r="DG63" s="23">
        <v>178.83229448934668</v>
      </c>
      <c r="DH63" s="23">
        <v>34.238836092469612</v>
      </c>
      <c r="DI63" s="23">
        <v>39.188722621962455</v>
      </c>
      <c r="DJ63" s="23">
        <v>27.369855463406196</v>
      </c>
      <c r="DK63" s="23">
        <v>10.36182614952822</v>
      </c>
    </row>
    <row r="64" spans="1:115">
      <c r="A64" s="2">
        <v>43709</v>
      </c>
      <c r="B64" s="10">
        <v>5.1538286558553184</v>
      </c>
      <c r="C64" s="10">
        <v>31.399237625443895</v>
      </c>
      <c r="D64" s="10">
        <v>43.169812597720586</v>
      </c>
      <c r="E64" s="10">
        <v>36.4940405002462</v>
      </c>
      <c r="F64" s="10">
        <v>0.70125300468404739</v>
      </c>
      <c r="G64" s="10">
        <v>33.953486307772984</v>
      </c>
      <c r="H64" s="10">
        <v>31.25258069237308</v>
      </c>
      <c r="I64" s="10">
        <v>3.1824415200424316</v>
      </c>
      <c r="J64" s="10">
        <v>0.97863086750619876</v>
      </c>
      <c r="K64" s="10">
        <v>3.9697569458456305</v>
      </c>
      <c r="L64" s="10">
        <v>9.2571284941685761</v>
      </c>
      <c r="M64" s="10">
        <v>62.586852109757722</v>
      </c>
      <c r="N64" s="10">
        <v>10.782922889516065</v>
      </c>
      <c r="O64" s="10">
        <v>13.630567322208913</v>
      </c>
      <c r="P64" s="10">
        <v>13.942165195923614</v>
      </c>
      <c r="Q64" s="10">
        <v>5.8006187502274749</v>
      </c>
      <c r="R64" s="10">
        <v>1.099838708080193</v>
      </c>
      <c r="S64" s="10">
        <v>44.862963677357605</v>
      </c>
      <c r="T64" s="10">
        <v>24.033551783812833</v>
      </c>
      <c r="U64" s="10">
        <v>31.850902668243183</v>
      </c>
      <c r="V64" s="10">
        <v>4.7316177229089238</v>
      </c>
      <c r="W64" s="10">
        <v>1.192421583836804</v>
      </c>
      <c r="Y64" s="10">
        <v>1.1042684858185581</v>
      </c>
      <c r="Z64" s="10">
        <v>8.5577398599456913</v>
      </c>
      <c r="AA64" s="10">
        <v>8.8315158404912868</v>
      </c>
      <c r="AB64" s="10">
        <v>4.8417446048705344</v>
      </c>
      <c r="AC64" s="10">
        <v>5.0216900426987063</v>
      </c>
      <c r="AD64" s="10">
        <v>0.41212199281413792</v>
      </c>
      <c r="AE64" s="10">
        <v>91.653810719083538</v>
      </c>
      <c r="AF64" s="10">
        <v>3.2078498100474273</v>
      </c>
      <c r="AG64" s="10">
        <v>2.7443441708731666</v>
      </c>
      <c r="AH64" s="10">
        <v>4.1391794481929143</v>
      </c>
      <c r="AI64" s="10">
        <v>0.86127951047606432</v>
      </c>
      <c r="AJ64" s="10">
        <v>11.963375315718057</v>
      </c>
      <c r="AK64" s="10">
        <v>14.688442406389974</v>
      </c>
      <c r="AL64" s="10">
        <v>2.4348249824784878</v>
      </c>
      <c r="AM64" s="10">
        <v>2.1889952162200617</v>
      </c>
      <c r="AN64" s="10">
        <v>3.0377974580667226</v>
      </c>
      <c r="AO64" s="10">
        <v>2.3180270643632741</v>
      </c>
      <c r="AP64" s="10">
        <v>100.00244747928096</v>
      </c>
      <c r="AQ64" s="10">
        <v>5.0141190116772849</v>
      </c>
      <c r="AR64" s="10">
        <v>6.2277549477537555</v>
      </c>
      <c r="AS64" s="10">
        <v>15.843336973109706</v>
      </c>
      <c r="AT64" s="10">
        <v>5.288218820609897</v>
      </c>
      <c r="AV64" s="10">
        <v>0.12849768373960252</v>
      </c>
      <c r="AW64" s="10">
        <v>0.26380246151819836</v>
      </c>
      <c r="AX64" s="10">
        <v>0.22874370356344548</v>
      </c>
      <c r="AY64" s="10">
        <v>0.56629408124644232</v>
      </c>
      <c r="AZ64" s="10">
        <v>1.6964151925333466E-2</v>
      </c>
      <c r="BA64" s="10">
        <v>5.2301216843406699</v>
      </c>
      <c r="BB64" s="10">
        <v>11.084217619311264</v>
      </c>
      <c r="BC64" s="10">
        <v>3.3270016864801328</v>
      </c>
      <c r="BD64" s="10">
        <v>0.15298950663733024</v>
      </c>
      <c r="BE64" s="10">
        <v>0.14730715203089015</v>
      </c>
      <c r="BF64" s="10">
        <v>0.21567431135687815</v>
      </c>
      <c r="BG64" s="10">
        <v>1.9501688719650343</v>
      </c>
      <c r="BH64" s="10">
        <v>2.1217301873571222</v>
      </c>
      <c r="BI64" s="10">
        <v>0.44691803126366025</v>
      </c>
      <c r="BJ64" s="10">
        <v>2.796238405740715</v>
      </c>
      <c r="BK64" s="10">
        <v>0.39371501271095316</v>
      </c>
      <c r="BL64" s="10">
        <v>6.9916890717606678E-2</v>
      </c>
      <c r="BM64" s="10">
        <v>14.514078607415392</v>
      </c>
      <c r="BN64" s="10">
        <v>0.94095848059609466</v>
      </c>
      <c r="BO64" s="10">
        <v>0.3985081050983188</v>
      </c>
      <c r="BP64" s="10">
        <v>4.422133898686984</v>
      </c>
      <c r="BQ64" s="10">
        <v>3.3266382254454658</v>
      </c>
      <c r="BS64" s="10">
        <v>0.14500442361603177</v>
      </c>
      <c r="BT64" s="10">
        <v>0.21928297199847219</v>
      </c>
      <c r="BU64" s="10">
        <v>1.4694262088124415</v>
      </c>
      <c r="BV64" s="10">
        <v>0.58674466893974153</v>
      </c>
      <c r="BW64" s="10">
        <v>1.2387946557714295E-2</v>
      </c>
      <c r="BX64" s="10">
        <v>8.8785756108437752E-2</v>
      </c>
      <c r="BY64" s="10">
        <v>12.868767471943894</v>
      </c>
      <c r="BZ64" s="10">
        <v>6.965089323820628E-2</v>
      </c>
      <c r="CA64" s="10">
        <v>0.16610940833967269</v>
      </c>
      <c r="CB64" s="10">
        <v>8.6345187106770221E-2</v>
      </c>
      <c r="CC64" s="10">
        <v>2.2295853576258462E-2</v>
      </c>
      <c r="CD64" s="10">
        <v>0.93713410737514624</v>
      </c>
      <c r="CE64" s="10">
        <v>2.8014198624224642</v>
      </c>
      <c r="CF64" s="10">
        <v>0.14137095468698302</v>
      </c>
      <c r="CG64" s="10">
        <v>4.3191251377876192</v>
      </c>
      <c r="CH64" s="10">
        <v>0.37605525360327469</v>
      </c>
      <c r="CI64" s="10">
        <v>0.18304181954120244</v>
      </c>
      <c r="CJ64" s="10">
        <v>13.050360634551431</v>
      </c>
      <c r="CK64" s="10">
        <v>4.3693037754979427</v>
      </c>
      <c r="CL64" s="10">
        <v>0.30494742623622195</v>
      </c>
      <c r="CM64" s="10">
        <v>3.8927014063195209E-2</v>
      </c>
      <c r="CN64" s="10">
        <v>2.7770203477532007E-2</v>
      </c>
      <c r="CP64" s="23">
        <v>6.5315992490295107</v>
      </c>
      <c r="CQ64" s="23">
        <v>40.440062918906257</v>
      </c>
      <c r="CR64" s="23">
        <v>53.69949835058776</v>
      </c>
      <c r="CS64" s="23">
        <v>42.488823855302918</v>
      </c>
      <c r="CT64" s="23">
        <v>5.7522951458658014</v>
      </c>
      <c r="CU64" s="23">
        <v>39.684515741036229</v>
      </c>
      <c r="CV64" s="23">
        <v>146.85937650271177</v>
      </c>
      <c r="CW64" s="23">
        <v>9.7869439098081976</v>
      </c>
      <c r="CX64" s="23">
        <v>4.0420739533563683</v>
      </c>
      <c r="CY64" s="23">
        <v>8.3425887331762052</v>
      </c>
      <c r="CZ64" s="23">
        <v>10.356378169577777</v>
      </c>
      <c r="DA64" s="23">
        <v>77.437530404815959</v>
      </c>
      <c r="DB64" s="23">
        <v>30.394515345685626</v>
      </c>
      <c r="DC64" s="23">
        <v>16.653681290638044</v>
      </c>
      <c r="DD64" s="23">
        <v>23.246523955672011</v>
      </c>
      <c r="DE64" s="23">
        <v>9.6081864746084253</v>
      </c>
      <c r="DF64" s="23">
        <v>3.6708244827022765</v>
      </c>
      <c r="DG64" s="23">
        <v>172.4298503986054</v>
      </c>
      <c r="DH64" s="23">
        <v>34.357933051584155</v>
      </c>
      <c r="DI64" s="23">
        <v>38.782113147331479</v>
      </c>
      <c r="DJ64" s="23">
        <v>25.036015608768807</v>
      </c>
      <c r="DK64" s="23">
        <v>9.835048833369699</v>
      </c>
    </row>
    <row r="65" spans="1:115">
      <c r="A65" s="2">
        <v>43800</v>
      </c>
      <c r="B65" s="10">
        <v>3.8029155010247226</v>
      </c>
      <c r="C65" s="10">
        <v>31.902459257587932</v>
      </c>
      <c r="D65" s="10">
        <v>40.551438328361371</v>
      </c>
      <c r="E65" s="10">
        <v>37.850391965913353</v>
      </c>
      <c r="F65" s="10">
        <v>0.64384416711638903</v>
      </c>
      <c r="G65" s="10">
        <v>33.036295377841576</v>
      </c>
      <c r="H65" s="10">
        <v>30.369072262159982</v>
      </c>
      <c r="I65" s="10">
        <v>3.3546771438123306</v>
      </c>
      <c r="J65" s="10">
        <v>0.87909871670652162</v>
      </c>
      <c r="K65" s="10">
        <v>3.8336264698575047</v>
      </c>
      <c r="L65" s="10">
        <v>9.4674764245334391</v>
      </c>
      <c r="M65" s="10">
        <v>63.285263957449693</v>
      </c>
      <c r="N65" s="10">
        <v>10.910237320011793</v>
      </c>
      <c r="O65" s="10">
        <v>13.236359428955986</v>
      </c>
      <c r="P65" s="10">
        <v>12.265705828943352</v>
      </c>
      <c r="Q65" s="10">
        <v>7.155029507072002</v>
      </c>
      <c r="R65" s="10">
        <v>1.1059503607194279</v>
      </c>
      <c r="S65" s="10">
        <v>44.6645415539693</v>
      </c>
      <c r="T65" s="10">
        <v>23.736368894773733</v>
      </c>
      <c r="U65" s="10">
        <v>32.731128378666611</v>
      </c>
      <c r="V65" s="10">
        <v>4.507447844964906</v>
      </c>
      <c r="W65" s="10">
        <v>1.145129796667969</v>
      </c>
      <c r="Y65" s="10">
        <v>0.92254315744604654</v>
      </c>
      <c r="Z65" s="10">
        <v>8.0909912462290894</v>
      </c>
      <c r="AA65" s="10">
        <v>9.8034473497060279</v>
      </c>
      <c r="AB65" s="10">
        <v>4.697996578870959</v>
      </c>
      <c r="AC65" s="10">
        <v>4.8445049842437129</v>
      </c>
      <c r="AD65" s="10">
        <v>0.35777699235507543</v>
      </c>
      <c r="AE65" s="10">
        <v>96.859656467720725</v>
      </c>
      <c r="AF65" s="10">
        <v>2.8098672822148778</v>
      </c>
      <c r="AG65" s="10">
        <v>2.5749686148833169</v>
      </c>
      <c r="AH65" s="10">
        <v>4.0933453197609815</v>
      </c>
      <c r="AI65" s="10">
        <v>0.98196081502902766</v>
      </c>
      <c r="AJ65" s="10">
        <v>11.554502206601857</v>
      </c>
      <c r="AK65" s="10">
        <v>13.310309375119814</v>
      </c>
      <c r="AL65" s="10">
        <v>2.3919796151463513</v>
      </c>
      <c r="AM65" s="10">
        <v>2.151800358059397</v>
      </c>
      <c r="AN65" s="10">
        <v>3.0312378805619651</v>
      </c>
      <c r="AO65" s="10">
        <v>2.5785660220582889</v>
      </c>
      <c r="AP65" s="10">
        <v>100.03739968775129</v>
      </c>
      <c r="AQ65" s="10">
        <v>4.8049906569130858</v>
      </c>
      <c r="AR65" s="10">
        <v>6.6364231420488169</v>
      </c>
      <c r="AS65" s="10">
        <v>14.872471326501428</v>
      </c>
      <c r="AT65" s="10">
        <v>4.9694542801822124</v>
      </c>
      <c r="AV65" s="10">
        <v>0.13096287125728689</v>
      </c>
      <c r="AW65" s="10">
        <v>0.32070533503330778</v>
      </c>
      <c r="AX65" s="10">
        <v>0.23619312540514659</v>
      </c>
      <c r="AY65" s="10">
        <v>0.54819050728564545</v>
      </c>
      <c r="AZ65" s="10">
        <v>2.0896919390076863E-2</v>
      </c>
      <c r="BA65" s="10">
        <v>4.9746768743780692</v>
      </c>
      <c r="BB65" s="10">
        <v>14.655880372449374</v>
      </c>
      <c r="BC65" s="10">
        <v>3.1310927342998562</v>
      </c>
      <c r="BD65" s="10">
        <v>0.1509017024288295</v>
      </c>
      <c r="BE65" s="10">
        <v>0.20010542145130256</v>
      </c>
      <c r="BF65" s="10">
        <v>0.21656404738859125</v>
      </c>
      <c r="BG65" s="10">
        <v>2.0977943571953546</v>
      </c>
      <c r="BH65" s="10">
        <v>2.0224165951076793</v>
      </c>
      <c r="BI65" s="10">
        <v>0.50332259101238863</v>
      </c>
      <c r="BJ65" s="10">
        <v>2.8384092974217712</v>
      </c>
      <c r="BK65" s="10">
        <v>0.60809220755180038</v>
      </c>
      <c r="BL65" s="10">
        <v>5.1759902985205879E-2</v>
      </c>
      <c r="BM65" s="10">
        <v>15.205582832217178</v>
      </c>
      <c r="BN65" s="10">
        <v>0.82989917441101313</v>
      </c>
      <c r="BO65" s="10">
        <v>0.41138983801660994</v>
      </c>
      <c r="BP65" s="10">
        <v>4.3415705812110605</v>
      </c>
      <c r="BQ65" s="10">
        <v>2.9219534469775872</v>
      </c>
      <c r="BS65" s="10">
        <v>0.12102137963919823</v>
      </c>
      <c r="BT65" s="10">
        <v>0.21493127414306579</v>
      </c>
      <c r="BU65" s="10">
        <v>1.4960301117242552</v>
      </c>
      <c r="BV65" s="10">
        <v>0.57322243853697863</v>
      </c>
      <c r="BW65" s="10">
        <v>8.2254028967941976E-3</v>
      </c>
      <c r="BX65" s="10">
        <v>9.444283457301772E-2</v>
      </c>
      <c r="BY65" s="10">
        <v>12.590560664226459</v>
      </c>
      <c r="BZ65" s="10">
        <v>6.5543847275886691E-2</v>
      </c>
      <c r="CA65" s="10">
        <v>0.15315348638107062</v>
      </c>
      <c r="CB65" s="10">
        <v>8.1002625295266417E-2</v>
      </c>
      <c r="CC65" s="10">
        <v>2.8654947308579648E-2</v>
      </c>
      <c r="CD65" s="10">
        <v>0.87634846624442631</v>
      </c>
      <c r="CE65" s="10">
        <v>2.3599193811155663</v>
      </c>
      <c r="CF65" s="10">
        <v>0.42322845679816279</v>
      </c>
      <c r="CG65" s="10">
        <v>4.1552602077933898</v>
      </c>
      <c r="CH65" s="10">
        <v>0.30133212632619955</v>
      </c>
      <c r="CI65" s="10">
        <v>0.18297290149427908</v>
      </c>
      <c r="CJ65" s="10">
        <v>9.753810122878857</v>
      </c>
      <c r="CK65" s="10">
        <v>4.1797972991833383</v>
      </c>
      <c r="CL65" s="10">
        <v>0.25727365907684757</v>
      </c>
      <c r="CM65" s="10">
        <v>3.9152769702301526E-2</v>
      </c>
      <c r="CN65" s="10">
        <v>0.9514904798069499</v>
      </c>
      <c r="CP65" s="23">
        <v>4.9774429093672543</v>
      </c>
      <c r="CQ65" s="23">
        <v>40.529087112993395</v>
      </c>
      <c r="CR65" s="23">
        <v>52.087108915196801</v>
      </c>
      <c r="CS65" s="23">
        <v>43.669801490606936</v>
      </c>
      <c r="CT65" s="23">
        <v>5.5174714736469728</v>
      </c>
      <c r="CU65" s="23">
        <v>38.463192079147738</v>
      </c>
      <c r="CV65" s="23">
        <v>154.47516976655655</v>
      </c>
      <c r="CW65" s="23">
        <v>9.3611810076029514</v>
      </c>
      <c r="CX65" s="23">
        <v>3.7581225203997386</v>
      </c>
      <c r="CY65" s="23">
        <v>8.2080798363650551</v>
      </c>
      <c r="CZ65" s="23">
        <v>10.694656234259638</v>
      </c>
      <c r="DA65" s="23">
        <v>77.813908987491331</v>
      </c>
      <c r="DB65" s="23">
        <v>28.602882671354855</v>
      </c>
      <c r="DC65" s="23">
        <v>16.554890091912888</v>
      </c>
      <c r="DD65" s="23">
        <v>21.41117569221791</v>
      </c>
      <c r="DE65" s="23">
        <v>11.095691721511967</v>
      </c>
      <c r="DF65" s="23">
        <v>3.9192491872572015</v>
      </c>
      <c r="DG65" s="23">
        <v>169.66133419681663</v>
      </c>
      <c r="DH65" s="23">
        <v>33.55105602528117</v>
      </c>
      <c r="DI65" s="23">
        <v>40.036215017808885</v>
      </c>
      <c r="DJ65" s="23">
        <v>23.760642522379698</v>
      </c>
      <c r="DK65" s="23">
        <v>9.9880280036347191</v>
      </c>
    </row>
    <row r="66" spans="1:115">
      <c r="A66" s="2">
        <v>43891</v>
      </c>
      <c r="B66" s="10">
        <v>5.374811769966545</v>
      </c>
      <c r="C66" s="10">
        <v>33.412445942341776</v>
      </c>
      <c r="D66" s="10">
        <v>38.557611116023082</v>
      </c>
      <c r="E66" s="10">
        <v>38.93835193177604</v>
      </c>
      <c r="F66" s="10">
        <v>0.71323683378493041</v>
      </c>
      <c r="G66" s="10">
        <v>32.589743212261133</v>
      </c>
      <c r="H66" s="10">
        <v>30.972629548181679</v>
      </c>
      <c r="I66" s="10">
        <v>3.458173832659392</v>
      </c>
      <c r="J66" s="10">
        <v>1.2324459483451675</v>
      </c>
      <c r="K66" s="10">
        <v>3.5698528117975075</v>
      </c>
      <c r="L66" s="10">
        <v>9.3397947694846604</v>
      </c>
      <c r="M66" s="10">
        <v>64.480240940264082</v>
      </c>
      <c r="N66" s="10">
        <v>10.533000989493715</v>
      </c>
      <c r="O66" s="10">
        <v>13.469638648806349</v>
      </c>
      <c r="P66" s="10">
        <v>13.070028452332107</v>
      </c>
      <c r="Q66" s="10">
        <v>6.998013670416861</v>
      </c>
      <c r="R66" s="10">
        <v>1.2245016145412313</v>
      </c>
      <c r="S66" s="10">
        <v>47.145848913063219</v>
      </c>
      <c r="T66" s="10">
        <v>22.757608533896477</v>
      </c>
      <c r="U66" s="10">
        <v>30.225723436596471</v>
      </c>
      <c r="V66" s="10">
        <v>4.6648748824246162</v>
      </c>
      <c r="W66" s="10">
        <v>0.86213748082006658</v>
      </c>
      <c r="Y66" s="10">
        <v>0.80168592461209442</v>
      </c>
      <c r="Z66" s="10">
        <v>11.339868593255822</v>
      </c>
      <c r="AA66" s="10">
        <v>11.036659565603959</v>
      </c>
      <c r="AB66" s="10">
        <v>4.7354422863008168</v>
      </c>
      <c r="AC66" s="10">
        <v>7.3402394744494721</v>
      </c>
      <c r="AD66" s="10">
        <v>0.36541766071647197</v>
      </c>
      <c r="AE66" s="10">
        <v>99.035420607494473</v>
      </c>
      <c r="AF66" s="10">
        <v>1.9723997864937588</v>
      </c>
      <c r="AG66" s="10">
        <v>2.67349025616921</v>
      </c>
      <c r="AH66" s="10">
        <v>4.6491136459738476</v>
      </c>
      <c r="AI66" s="10">
        <v>1.4039309242221136</v>
      </c>
      <c r="AJ66" s="10">
        <v>12.708603214170132</v>
      </c>
      <c r="AK66" s="10">
        <v>15.274826797755921</v>
      </c>
      <c r="AL66" s="10">
        <v>2.9682486255688945</v>
      </c>
      <c r="AM66" s="10">
        <v>0.62624077877931572</v>
      </c>
      <c r="AN66" s="10">
        <v>3.6787178485618393</v>
      </c>
      <c r="AO66" s="10">
        <v>3.0061429178285519</v>
      </c>
      <c r="AP66" s="10">
        <v>107.00877976755677</v>
      </c>
      <c r="AQ66" s="10">
        <v>6.1988659851723993</v>
      </c>
      <c r="AR66" s="10">
        <v>7.215595110421166</v>
      </c>
      <c r="AS66" s="10">
        <v>15.915703868377602</v>
      </c>
      <c r="AT66" s="10">
        <v>5.2624530388670419</v>
      </c>
      <c r="AV66" s="10">
        <v>0.12010380073509057</v>
      </c>
      <c r="AW66" s="10">
        <v>0.39987203813241229</v>
      </c>
      <c r="AX66" s="10">
        <v>0.26233243951140878</v>
      </c>
      <c r="AY66" s="10">
        <v>0.53341007645878769</v>
      </c>
      <c r="AZ66" s="10">
        <v>2.2015662299648058E-2</v>
      </c>
      <c r="BA66" s="10">
        <v>6.0697649679401282</v>
      </c>
      <c r="BB66" s="10">
        <v>13.918756424769169</v>
      </c>
      <c r="BC66" s="10">
        <v>3.4207601753489474</v>
      </c>
      <c r="BD66" s="10">
        <v>0.16886081926365998</v>
      </c>
      <c r="BE66" s="10">
        <v>0.21570620961128795</v>
      </c>
      <c r="BF66" s="10">
        <v>0.22776323562968848</v>
      </c>
      <c r="BG66" s="10">
        <v>2.1207020056489743</v>
      </c>
      <c r="BH66" s="10">
        <v>2.1337950835601749</v>
      </c>
      <c r="BI66" s="10">
        <v>0.63808715004249494</v>
      </c>
      <c r="BJ66" s="10">
        <v>3.0693872388818253</v>
      </c>
      <c r="BK66" s="10">
        <v>0.59091183486706222</v>
      </c>
      <c r="BL66" s="10">
        <v>9.5443677807911992E-2</v>
      </c>
      <c r="BM66" s="10">
        <v>15.556343855421265</v>
      </c>
      <c r="BN66" s="10">
        <v>1.0336487614690812</v>
      </c>
      <c r="BO66" s="10">
        <v>0.46654539629614816</v>
      </c>
      <c r="BP66" s="10">
        <v>4.1067754953166755</v>
      </c>
      <c r="BQ66" s="10">
        <v>3.44688108445879</v>
      </c>
      <c r="BS66" s="10">
        <v>0.15493694315271117</v>
      </c>
      <c r="BT66" s="10">
        <v>0.26321103825697173</v>
      </c>
      <c r="BU66" s="10">
        <v>1.4809952619893196</v>
      </c>
      <c r="BV66" s="10">
        <v>0.62687291568069092</v>
      </c>
      <c r="BW66" s="10">
        <v>1.0214245086287283E-2</v>
      </c>
      <c r="BX66" s="10">
        <v>8.4789034325387647E-2</v>
      </c>
      <c r="BY66" s="10">
        <v>14.127730598584394</v>
      </c>
      <c r="BZ66" s="10">
        <v>5.5689888529574016E-2</v>
      </c>
      <c r="CA66" s="10">
        <v>0.12715706002274724</v>
      </c>
      <c r="CB66" s="10">
        <v>7.4687389487267608E-2</v>
      </c>
      <c r="CC66" s="10">
        <v>1.3141096826119969E-2</v>
      </c>
      <c r="CD66" s="10">
        <v>0.92369677724862065</v>
      </c>
      <c r="CE66" s="10">
        <v>2.3581588708901702</v>
      </c>
      <c r="CF66" s="10">
        <v>0.47136990465697659</v>
      </c>
      <c r="CG66" s="10">
        <v>4.7684265744228203</v>
      </c>
      <c r="CH66" s="10">
        <v>0.27999813239801574</v>
      </c>
      <c r="CI66" s="10">
        <v>0.20866470181363092</v>
      </c>
      <c r="CJ66" s="10">
        <v>15.115586210469498</v>
      </c>
      <c r="CK66" s="10">
        <v>4.8796542716497422</v>
      </c>
      <c r="CL66" s="10">
        <v>0.26463980829783623</v>
      </c>
      <c r="CM66" s="10">
        <v>9.4746764404579409E-2</v>
      </c>
      <c r="CN66" s="10">
        <v>1.635663456630716</v>
      </c>
      <c r="CP66" s="23">
        <v>6.4515384384664411</v>
      </c>
      <c r="CQ66" s="23">
        <v>45.415397611986982</v>
      </c>
      <c r="CR66" s="23">
        <v>51.337598383127769</v>
      </c>
      <c r="CS66" s="23">
        <v>44.834077210216336</v>
      </c>
      <c r="CT66" s="23">
        <v>8.0857062156203376</v>
      </c>
      <c r="CU66" s="23">
        <v>39.109714875243121</v>
      </c>
      <c r="CV66" s="23">
        <v>158.05453717902972</v>
      </c>
      <c r="CW66" s="23">
        <v>8.9070236830316727</v>
      </c>
      <c r="CX66" s="23">
        <v>4.2019540838007847</v>
      </c>
      <c r="CY66" s="23">
        <v>8.5093600568699106</v>
      </c>
      <c r="CZ66" s="23">
        <v>10.984630026162582</v>
      </c>
      <c r="DA66" s="23">
        <v>80.233242937331809</v>
      </c>
      <c r="DB66" s="23">
        <v>30.299781741699981</v>
      </c>
      <c r="DC66" s="23">
        <v>17.547344329074715</v>
      </c>
      <c r="DD66" s="23">
        <v>21.534083044416068</v>
      </c>
      <c r="DE66" s="23">
        <v>11.547641486243778</v>
      </c>
      <c r="DF66" s="23">
        <v>4.5347529119913261</v>
      </c>
      <c r="DG66" s="23">
        <v>184.82655874651076</v>
      </c>
      <c r="DH66" s="23">
        <v>34.869777552187699</v>
      </c>
      <c r="DI66" s="23">
        <v>38.172503751611622</v>
      </c>
      <c r="DJ66" s="23">
        <v>24.782101010523473</v>
      </c>
      <c r="DK66" s="23">
        <v>11.207135060776615</v>
      </c>
    </row>
    <row r="67" spans="1:115">
      <c r="A67" s="2">
        <v>43983</v>
      </c>
      <c r="B67" s="10">
        <v>6.8661663734524154</v>
      </c>
      <c r="C67" s="10">
        <v>37.360563724787255</v>
      </c>
      <c r="D67" s="10">
        <v>47.340529305781509</v>
      </c>
      <c r="E67" s="10">
        <v>39.451851035727934</v>
      </c>
      <c r="F67" s="10">
        <v>0.68671425406924047</v>
      </c>
      <c r="G67" s="10">
        <v>32.667330898937159</v>
      </c>
      <c r="H67" s="10">
        <v>32.757131512227502</v>
      </c>
      <c r="I67" s="10">
        <v>3.4114110951234276</v>
      </c>
      <c r="J67" s="10">
        <v>1.1895755347444561</v>
      </c>
      <c r="K67" s="10">
        <v>3.2256809904374837</v>
      </c>
      <c r="L67" s="10">
        <v>8.5958709561197111</v>
      </c>
      <c r="M67" s="10">
        <v>67.494686051660182</v>
      </c>
      <c r="N67" s="10">
        <v>10.156193932047714</v>
      </c>
      <c r="O67" s="10">
        <v>16.5174769183193</v>
      </c>
      <c r="P67" s="10">
        <v>17.301437826425069</v>
      </c>
      <c r="Q67" s="10">
        <v>6.2790775988913552</v>
      </c>
      <c r="R67" s="10">
        <v>1.3268257533866605</v>
      </c>
      <c r="S67" s="10">
        <v>46.975102554372754</v>
      </c>
      <c r="T67" s="10">
        <v>23.817842817081452</v>
      </c>
      <c r="U67" s="10">
        <v>31.896140040198162</v>
      </c>
      <c r="V67" s="10">
        <v>5.9478439352302166</v>
      </c>
      <c r="W67" s="10">
        <v>0.94522728868742079</v>
      </c>
      <c r="Y67" s="10">
        <v>0.76824355860824312</v>
      </c>
      <c r="Z67" s="10">
        <v>9.8231825379517694</v>
      </c>
      <c r="AA67" s="10">
        <v>9.9374143671818818</v>
      </c>
      <c r="AB67" s="10">
        <v>4.8028929439134549</v>
      </c>
      <c r="AC67" s="10">
        <v>6.6525323923549138</v>
      </c>
      <c r="AD67" s="10">
        <v>0.29658719700071001</v>
      </c>
      <c r="AE67" s="10">
        <v>90.309729108765524</v>
      </c>
      <c r="AF67" s="10">
        <v>2.1586183877569765</v>
      </c>
      <c r="AG67" s="10">
        <v>2.4097774221676236</v>
      </c>
      <c r="AH67" s="10">
        <v>4.7661417362769782</v>
      </c>
      <c r="AI67" s="10">
        <v>1.1245253613262816</v>
      </c>
      <c r="AJ67" s="10">
        <v>12.285487357654775</v>
      </c>
      <c r="AK67" s="10">
        <v>14.401635874543469</v>
      </c>
      <c r="AL67" s="10">
        <v>3.4422130888716698</v>
      </c>
      <c r="AM67" s="10">
        <v>0.63015882273021684</v>
      </c>
      <c r="AN67" s="10">
        <v>3.3786526826571577</v>
      </c>
      <c r="AO67" s="10">
        <v>3.1624600068557127</v>
      </c>
      <c r="AP67" s="10">
        <v>99.531795877028884</v>
      </c>
      <c r="AQ67" s="10">
        <v>5.8869847318583615</v>
      </c>
      <c r="AR67" s="10">
        <v>6.7671244331321061</v>
      </c>
      <c r="AS67" s="10">
        <v>17.615641821600107</v>
      </c>
      <c r="AT67" s="10">
        <v>5.5892007447425422</v>
      </c>
      <c r="AV67" s="10">
        <v>0.13108243852698062</v>
      </c>
      <c r="AW67" s="10">
        <v>0.5341400192422241</v>
      </c>
      <c r="AX67" s="10">
        <v>0.28111119788379935</v>
      </c>
      <c r="AY67" s="10">
        <v>0.48581756343301985</v>
      </c>
      <c r="AZ67" s="10">
        <v>2.9644599885579187E-2</v>
      </c>
      <c r="BA67" s="10">
        <v>5.2701332565121941</v>
      </c>
      <c r="BB67" s="10">
        <v>13.09754558645159</v>
      </c>
      <c r="BC67" s="10">
        <v>3.9517209525223413</v>
      </c>
      <c r="BD67" s="10">
        <v>0.18465950702110362</v>
      </c>
      <c r="BE67" s="10">
        <v>0.19776225820241494</v>
      </c>
      <c r="BF67" s="10">
        <v>0.17601483866470169</v>
      </c>
      <c r="BG67" s="10">
        <v>2.0232544974872586</v>
      </c>
      <c r="BH67" s="10">
        <v>1.8165486711125132</v>
      </c>
      <c r="BI67" s="10">
        <v>0.72445162339488589</v>
      </c>
      <c r="BJ67" s="10">
        <v>2.4614558386030008</v>
      </c>
      <c r="BK67" s="10">
        <v>0.32056224669146122</v>
      </c>
      <c r="BL67" s="10">
        <v>5.8035543543960018E-2</v>
      </c>
      <c r="BM67" s="10">
        <v>16.366350472258965</v>
      </c>
      <c r="BN67" s="10">
        <v>0.92021694733457149</v>
      </c>
      <c r="BO67" s="10">
        <v>0.47604797676561078</v>
      </c>
      <c r="BP67" s="10">
        <v>4.5384158700727228</v>
      </c>
      <c r="BQ67" s="10">
        <v>3.609060648249466</v>
      </c>
      <c r="BS67" s="10">
        <v>8.0311114951774926E-2</v>
      </c>
      <c r="BT67" s="10">
        <v>0.19944407315702017</v>
      </c>
      <c r="BU67" s="10">
        <v>1.5412699248700026</v>
      </c>
      <c r="BV67" s="10">
        <v>0.65374429963293801</v>
      </c>
      <c r="BW67" s="10">
        <v>8.8049507456298415E-3</v>
      </c>
      <c r="BX67" s="10">
        <v>9.6401960841870249E-2</v>
      </c>
      <c r="BY67" s="10">
        <v>14.199828188074518</v>
      </c>
      <c r="BZ67" s="10">
        <v>5.8548483620472158E-2</v>
      </c>
      <c r="CA67" s="10">
        <v>0.13840489998813027</v>
      </c>
      <c r="CB67" s="10">
        <v>8.3800904216015992E-2</v>
      </c>
      <c r="CC67" s="10">
        <v>6.6381517740040641E-3</v>
      </c>
      <c r="CD67" s="10">
        <v>1.0440282194723074</v>
      </c>
      <c r="CE67" s="10">
        <v>2.2254376268816118</v>
      </c>
      <c r="CF67" s="10">
        <v>0.61947149811514657</v>
      </c>
      <c r="CG67" s="10">
        <v>4.0736223872282125</v>
      </c>
      <c r="CH67" s="10">
        <v>0.22500891299019982</v>
      </c>
      <c r="CI67" s="10">
        <v>0.18630925338862692</v>
      </c>
      <c r="CJ67" s="10">
        <v>12.965620511166613</v>
      </c>
      <c r="CK67" s="10">
        <v>5.0865983909326493</v>
      </c>
      <c r="CL67" s="10">
        <v>0.47770225941712158</v>
      </c>
      <c r="CM67" s="10">
        <v>2.826962147445311E-2</v>
      </c>
      <c r="CN67" s="10">
        <v>5.6388736553762975E-2</v>
      </c>
      <c r="CP67" s="23">
        <v>7.8458034855394141</v>
      </c>
      <c r="CQ67" s="23">
        <v>47.917330355138269</v>
      </c>
      <c r="CR67" s="23">
        <v>59.100324795717192</v>
      </c>
      <c r="CS67" s="23">
        <v>45.394305842707347</v>
      </c>
      <c r="CT67" s="23">
        <v>7.3776961970553634</v>
      </c>
      <c r="CU67" s="23">
        <v>38.330453313291933</v>
      </c>
      <c r="CV67" s="23">
        <v>150.36423439551913</v>
      </c>
      <c r="CW67" s="23">
        <v>9.5802989190232175</v>
      </c>
      <c r="CX67" s="23">
        <v>3.9224173639213138</v>
      </c>
      <c r="CY67" s="23">
        <v>8.2733858891328929</v>
      </c>
      <c r="CZ67" s="23">
        <v>9.9030493078846984</v>
      </c>
      <c r="DA67" s="23">
        <v>82.847456126274523</v>
      </c>
      <c r="DB67" s="23">
        <v>28.599816104585308</v>
      </c>
      <c r="DC67" s="23">
        <v>21.303613128701002</v>
      </c>
      <c r="DD67" s="23">
        <v>24.466674874986499</v>
      </c>
      <c r="DE67" s="23">
        <v>10.203301441230174</v>
      </c>
      <c r="DF67" s="23">
        <v>4.7336305571749602</v>
      </c>
      <c r="DG67" s="23">
        <v>175.83886941482723</v>
      </c>
      <c r="DH67" s="23">
        <v>35.711642887207034</v>
      </c>
      <c r="DI67" s="23">
        <v>39.617014709513001</v>
      </c>
      <c r="DJ67" s="23">
        <v>28.130171248377501</v>
      </c>
      <c r="DK67" s="23">
        <v>10.199877418233193</v>
      </c>
    </row>
    <row r="68" spans="1:115">
      <c r="A68" s="2">
        <v>44075</v>
      </c>
      <c r="B68" s="10">
        <v>7.1342011632474147</v>
      </c>
      <c r="C68" s="10">
        <v>37.603767578553644</v>
      </c>
      <c r="D68" s="10">
        <v>46.926792803614596</v>
      </c>
      <c r="E68" s="10">
        <v>41.317662324626212</v>
      </c>
      <c r="F68" s="10">
        <v>0.705497798548399</v>
      </c>
      <c r="G68" s="10">
        <v>33.447261229158862</v>
      </c>
      <c r="H68" s="10">
        <v>33.999835044613192</v>
      </c>
      <c r="I68" s="10">
        <v>3.3813303361420113</v>
      </c>
      <c r="J68" s="10">
        <v>1.1523636029846245</v>
      </c>
      <c r="K68" s="10">
        <v>3.1854165116964395</v>
      </c>
      <c r="L68" s="10">
        <v>8.4564006959604701</v>
      </c>
      <c r="M68" s="10">
        <v>68.161533602462058</v>
      </c>
      <c r="N68" s="10">
        <v>10.050198160235757</v>
      </c>
      <c r="O68" s="10">
        <v>13.996264944173308</v>
      </c>
      <c r="P68" s="10">
        <v>18.157121209500069</v>
      </c>
      <c r="Q68" s="10">
        <v>6.8969640201678022</v>
      </c>
      <c r="R68" s="10">
        <v>1.2983817991562452</v>
      </c>
      <c r="S68" s="10">
        <v>47.462405512008303</v>
      </c>
      <c r="T68" s="10">
        <v>22.942913090574368</v>
      </c>
      <c r="U68" s="10">
        <v>32.64265848276451</v>
      </c>
      <c r="V68" s="10">
        <v>5.8097135259705643</v>
      </c>
      <c r="W68" s="10">
        <v>0.89181909408431281</v>
      </c>
      <c r="Y68" s="10">
        <v>0.74038976025144154</v>
      </c>
      <c r="Z68" s="10">
        <v>10.096590668049856</v>
      </c>
      <c r="AA68" s="10">
        <v>8.305860461499778</v>
      </c>
      <c r="AB68" s="10">
        <v>4.594494574402697</v>
      </c>
      <c r="AC68" s="10">
        <v>6.4301720528180031</v>
      </c>
      <c r="AD68" s="10">
        <v>0.37847428413230211</v>
      </c>
      <c r="AE68" s="10">
        <v>97.437444879894386</v>
      </c>
      <c r="AF68" s="10">
        <v>2.0724289773937672</v>
      </c>
      <c r="AG68" s="10">
        <v>2.2343789360220345</v>
      </c>
      <c r="AH68" s="10">
        <v>4.8059038157854133</v>
      </c>
      <c r="AI68" s="10">
        <v>1.0935901800255552</v>
      </c>
      <c r="AJ68" s="10">
        <v>12.008315069509509</v>
      </c>
      <c r="AK68" s="10">
        <v>13.812609502643816</v>
      </c>
      <c r="AL68" s="10">
        <v>3.0463843546063294</v>
      </c>
      <c r="AM68" s="10">
        <v>1.5214222634594485</v>
      </c>
      <c r="AN68" s="10">
        <v>3.7475021966576985</v>
      </c>
      <c r="AO68" s="10">
        <v>3.1303613141186428</v>
      </c>
      <c r="AP68" s="10">
        <v>97.614070283208292</v>
      </c>
      <c r="AQ68" s="10">
        <v>5.6732868413375854</v>
      </c>
      <c r="AR68" s="10">
        <v>6.9827530021411581</v>
      </c>
      <c r="AS68" s="10">
        <v>19.420326616067875</v>
      </c>
      <c r="AT68" s="10">
        <v>5.8140283712129976</v>
      </c>
      <c r="AV68" s="10">
        <v>0.12530559620235956</v>
      </c>
      <c r="AW68" s="10">
        <v>0.42840359295214059</v>
      </c>
      <c r="AX68" s="10">
        <v>0.31219022720794176</v>
      </c>
      <c r="AY68" s="10">
        <v>0.55519931781071397</v>
      </c>
      <c r="AZ68" s="10">
        <v>3.4034160059613995E-2</v>
      </c>
      <c r="BA68" s="10">
        <v>4.4124250576043256</v>
      </c>
      <c r="BB68" s="10">
        <v>13.956986006432805</v>
      </c>
      <c r="BC68" s="10">
        <v>3.7526927604745719</v>
      </c>
      <c r="BD68" s="10">
        <v>0.17081379328041313</v>
      </c>
      <c r="BE68" s="10">
        <v>0.21107844931682745</v>
      </c>
      <c r="BF68" s="10">
        <v>0.1657122302846557</v>
      </c>
      <c r="BG68" s="10">
        <v>1.9986574962906991</v>
      </c>
      <c r="BH68" s="10">
        <v>1.7013355529222718</v>
      </c>
      <c r="BI68" s="10">
        <v>0.62557205692977402</v>
      </c>
      <c r="BJ68" s="10">
        <v>2.2283726572114531</v>
      </c>
      <c r="BK68" s="10">
        <v>0.37558842365926526</v>
      </c>
      <c r="BL68" s="10">
        <v>5.3662450469722726E-2</v>
      </c>
      <c r="BM68" s="10">
        <v>17.023175556859027</v>
      </c>
      <c r="BN68" s="10">
        <v>0.92222030936099886</v>
      </c>
      <c r="BO68" s="10">
        <v>0.50012181718168724</v>
      </c>
      <c r="BP68" s="10">
        <v>5.3493318805374965</v>
      </c>
      <c r="BQ68" s="10">
        <v>3.9938745896587124</v>
      </c>
      <c r="BS68" s="10">
        <v>8.8031581468089787E-2</v>
      </c>
      <c r="BT68" s="10">
        <v>0.22731718832415337</v>
      </c>
      <c r="BU68" s="10">
        <v>1.5531512645944605</v>
      </c>
      <c r="BV68" s="10">
        <v>0.61250881310258865</v>
      </c>
      <c r="BW68" s="10">
        <v>1.2955172070841535E-2</v>
      </c>
      <c r="BX68" s="10">
        <v>9.77866853264171E-2</v>
      </c>
      <c r="BY68" s="10">
        <v>15.194279578943616</v>
      </c>
      <c r="BZ68" s="10">
        <v>1.0647993561008207E-3</v>
      </c>
      <c r="CA68" s="10">
        <v>0.1360786056289266</v>
      </c>
      <c r="CB68" s="10">
        <v>7.9040745966168335E-2</v>
      </c>
      <c r="CC68" s="10">
        <v>9.2929862038919064E-3</v>
      </c>
      <c r="CD68" s="10">
        <v>1.1415471131639412</v>
      </c>
      <c r="CE68" s="10">
        <v>1.9145325431623181</v>
      </c>
      <c r="CF68" s="10">
        <v>0.50306196270397163</v>
      </c>
      <c r="CG68" s="10">
        <v>3.8929935056364608</v>
      </c>
      <c r="CH68" s="10">
        <v>0.27361631752343363</v>
      </c>
      <c r="CI68" s="10">
        <v>0.21339317482171372</v>
      </c>
      <c r="CJ68" s="10">
        <v>18.184827932138209</v>
      </c>
      <c r="CK68" s="10">
        <v>5.3576011481229386</v>
      </c>
      <c r="CL68" s="10">
        <v>0.39576865518807081</v>
      </c>
      <c r="CM68" s="10">
        <v>8.8724323089804713E-2</v>
      </c>
      <c r="CN68" s="10">
        <v>7.8846711165114325E-2</v>
      </c>
      <c r="CP68" s="23">
        <v>8.0879281011693056</v>
      </c>
      <c r="CQ68" s="23">
        <v>48.356079027879794</v>
      </c>
      <c r="CR68" s="23">
        <v>57.097994756916776</v>
      </c>
      <c r="CS68" s="23">
        <v>47.079865029942212</v>
      </c>
      <c r="CT68" s="23">
        <v>7.1826591834968578</v>
      </c>
      <c r="CU68" s="23">
        <v>38.335947256221907</v>
      </c>
      <c r="CV68" s="23">
        <v>160.588545509884</v>
      </c>
      <c r="CW68" s="23">
        <v>9.2075168733664512</v>
      </c>
      <c r="CX68" s="23">
        <v>3.693634937915999</v>
      </c>
      <c r="CY68" s="23">
        <v>8.281439522764849</v>
      </c>
      <c r="CZ68" s="23">
        <v>9.7249960924745729</v>
      </c>
      <c r="DA68" s="23">
        <v>83.310053281426207</v>
      </c>
      <c r="DB68" s="23">
        <v>27.478675758964162</v>
      </c>
      <c r="DC68" s="23">
        <v>18.171283318413384</v>
      </c>
      <c r="DD68" s="23">
        <v>25.799909635807431</v>
      </c>
      <c r="DE68" s="23">
        <v>11.2936709580082</v>
      </c>
      <c r="DF68" s="23">
        <v>4.6957987385663245</v>
      </c>
      <c r="DG68" s="23">
        <v>180.28447928421383</v>
      </c>
      <c r="DH68" s="23">
        <v>34.896021389395891</v>
      </c>
      <c r="DI68" s="23">
        <v>40.521301957275426</v>
      </c>
      <c r="DJ68" s="23">
        <v>30.668096345665742</v>
      </c>
      <c r="DK68" s="23">
        <v>10.778568766121138</v>
      </c>
    </row>
    <row r="69" spans="1:115">
      <c r="A69" s="2">
        <v>44166</v>
      </c>
      <c r="B69" s="10">
        <v>6.0739518518067008</v>
      </c>
      <c r="C69" s="10">
        <v>38.357160459845645</v>
      </c>
      <c r="D69" s="10">
        <v>44.665179318922512</v>
      </c>
      <c r="E69" s="10">
        <v>41.8778537308173</v>
      </c>
      <c r="F69" s="10">
        <v>0.68885150793131211</v>
      </c>
      <c r="G69" s="10">
        <v>36.114454205511578</v>
      </c>
      <c r="H69" s="10">
        <v>37.205101759310068</v>
      </c>
      <c r="I69" s="10">
        <v>3.8601068519416684</v>
      </c>
      <c r="J69" s="10">
        <v>1.2971603188375223</v>
      </c>
      <c r="K69" s="10">
        <v>3.2908501922931483</v>
      </c>
      <c r="L69" s="10">
        <v>8.3333457455769349</v>
      </c>
      <c r="M69" s="10">
        <v>68.960318609079494</v>
      </c>
      <c r="N69" s="10">
        <v>10.593105911847672</v>
      </c>
      <c r="O69" s="10">
        <v>12.521787381700218</v>
      </c>
      <c r="P69" s="10">
        <v>16.032743996344895</v>
      </c>
      <c r="Q69" s="10">
        <v>7.0972072979707681</v>
      </c>
      <c r="R69" s="10">
        <v>1.3488848791850561</v>
      </c>
      <c r="S69" s="10">
        <v>47.091755652713822</v>
      </c>
      <c r="T69" s="10">
        <v>20.952124540302567</v>
      </c>
      <c r="U69" s="10">
        <v>30.963945361651493</v>
      </c>
      <c r="V69" s="10">
        <v>5.4043035124065675</v>
      </c>
      <c r="W69" s="10">
        <v>1.0181474785568196</v>
      </c>
      <c r="Y69" s="10">
        <v>0.62758395467791472</v>
      </c>
      <c r="Z69" s="10">
        <v>9.2599948013804152</v>
      </c>
      <c r="AA69" s="10">
        <v>6.0413813432634704</v>
      </c>
      <c r="AB69" s="10">
        <v>4.0139296315553876</v>
      </c>
      <c r="AC69" s="10">
        <v>5.3357470836144572</v>
      </c>
      <c r="AD69" s="10">
        <v>0.4204900921445644</v>
      </c>
      <c r="AE69" s="10">
        <v>104.98017141493017</v>
      </c>
      <c r="AF69" s="10">
        <v>1.4280503785984595</v>
      </c>
      <c r="AG69" s="10">
        <v>2.1643288727955041</v>
      </c>
      <c r="AH69" s="10">
        <v>4.6705363572427609</v>
      </c>
      <c r="AI69" s="10">
        <v>2.0890287402807188</v>
      </c>
      <c r="AJ69" s="10">
        <v>11.400943525073387</v>
      </c>
      <c r="AK69" s="10">
        <v>13.452522932157967</v>
      </c>
      <c r="AL69" s="10">
        <v>2.5377109828038837</v>
      </c>
      <c r="AM69" s="10">
        <v>1.5614113413710267</v>
      </c>
      <c r="AN69" s="10">
        <v>3.2178518811364891</v>
      </c>
      <c r="AO69" s="10">
        <v>3.6993259381816022</v>
      </c>
      <c r="AP69" s="10">
        <v>103.83655541134348</v>
      </c>
      <c r="AQ69" s="10">
        <v>4.6157323081867716</v>
      </c>
      <c r="AR69" s="10">
        <v>6.8909624647444305</v>
      </c>
      <c r="AS69" s="10">
        <v>17.978218042671561</v>
      </c>
      <c r="AT69" s="10">
        <v>5.0062810306492613</v>
      </c>
      <c r="AV69" s="10">
        <v>0.10586425618818031</v>
      </c>
      <c r="AW69" s="10">
        <v>0.39129086339263436</v>
      </c>
      <c r="AX69" s="10">
        <v>0.24147630035021816</v>
      </c>
      <c r="AY69" s="10">
        <v>0.51217979135587477</v>
      </c>
      <c r="AZ69" s="10">
        <v>1.8285353287561364E-2</v>
      </c>
      <c r="BA69" s="10">
        <v>4.6019282574200977</v>
      </c>
      <c r="BB69" s="10">
        <v>13.540322652882901</v>
      </c>
      <c r="BC69" s="10">
        <v>3.3906811437173503</v>
      </c>
      <c r="BD69" s="10">
        <v>0.15493487964668318</v>
      </c>
      <c r="BE69" s="10">
        <v>0.20307988324925785</v>
      </c>
      <c r="BF69" s="10">
        <v>0.18819861884614569</v>
      </c>
      <c r="BG69" s="10">
        <v>1.959789481075245</v>
      </c>
      <c r="BH69" s="10">
        <v>1.644336089139633</v>
      </c>
      <c r="BI69" s="10">
        <v>0.50314262921620689</v>
      </c>
      <c r="BJ69" s="10">
        <v>2.7598767304827052</v>
      </c>
      <c r="BK69" s="10">
        <v>0.28556120021901399</v>
      </c>
      <c r="BL69" s="10">
        <v>6.3962132278648748E-2</v>
      </c>
      <c r="BM69" s="10">
        <v>17.109711217456251</v>
      </c>
      <c r="BN69" s="10">
        <v>0.87745980723840344</v>
      </c>
      <c r="BO69" s="10">
        <v>0.51615151488233824</v>
      </c>
      <c r="BP69" s="10">
        <v>5.6085375314944832</v>
      </c>
      <c r="BQ69" s="10">
        <v>4.8375050224656038</v>
      </c>
      <c r="BS69" s="10">
        <v>5.7318300838234179E-2</v>
      </c>
      <c r="BT69" s="10">
        <v>0.33891315751411982</v>
      </c>
      <c r="BU69" s="10">
        <v>1.426290179038304</v>
      </c>
      <c r="BV69" s="10">
        <v>0.59124551094461619</v>
      </c>
      <c r="BW69" s="10">
        <v>3.6957014435500847E-3</v>
      </c>
      <c r="BX69" s="10">
        <v>0.11527247365055437</v>
      </c>
      <c r="BY69" s="10">
        <v>17.783886423331673</v>
      </c>
      <c r="BZ69" s="10">
        <v>1.1157837857274089E-3</v>
      </c>
      <c r="CA69" s="10">
        <v>0.11883853293405156</v>
      </c>
      <c r="CB69" s="10">
        <v>8.0488129644885498E-2</v>
      </c>
      <c r="CC69" s="10">
        <v>6.6601198579730458E-3</v>
      </c>
      <c r="CD69" s="10">
        <v>1.1376969707393301</v>
      </c>
      <c r="CE69" s="10">
        <v>1.9503746008462639</v>
      </c>
      <c r="CF69" s="10">
        <v>0.47611140458648582</v>
      </c>
      <c r="CG69" s="10">
        <v>3.723729752580653</v>
      </c>
      <c r="CH69" s="10">
        <v>0.30798633501691142</v>
      </c>
      <c r="CI69" s="10">
        <v>0.22069550911064464</v>
      </c>
      <c r="CJ69" s="10">
        <v>23.807157010193848</v>
      </c>
      <c r="CK69" s="10">
        <v>5.1813719334573376</v>
      </c>
      <c r="CL69" s="10">
        <v>0.34489485640080553</v>
      </c>
      <c r="CM69" s="10">
        <v>8.4931651683771925E-2</v>
      </c>
      <c r="CN69" s="10">
        <v>8.0559953683449592E-2</v>
      </c>
      <c r="CP69" s="23">
        <v>6.86471836351103</v>
      </c>
      <c r="CQ69" s="23">
        <v>48.347359282132814</v>
      </c>
      <c r="CR69" s="23">
        <v>52.374327141574504</v>
      </c>
      <c r="CS69" s="23">
        <v>46.995208664673179</v>
      </c>
      <c r="CT69" s="23">
        <v>6.0465796462768804</v>
      </c>
      <c r="CU69" s="23">
        <v>41.252145028726794</v>
      </c>
      <c r="CV69" s="23">
        <v>173.50948225045482</v>
      </c>
      <c r="CW69" s="23">
        <v>8.6799541580432056</v>
      </c>
      <c r="CX69" s="23">
        <v>3.7352626042137613</v>
      </c>
      <c r="CY69" s="23">
        <v>8.2449545624300526</v>
      </c>
      <c r="CZ69" s="23">
        <v>10.617233224561772</v>
      </c>
      <c r="DA69" s="23">
        <v>83.458748585967456</v>
      </c>
      <c r="DB69" s="23">
        <v>27.640339533991536</v>
      </c>
      <c r="DC69" s="23">
        <v>16.038752398306794</v>
      </c>
      <c r="DD69" s="23">
        <v>24.07776182077928</v>
      </c>
      <c r="DE69" s="23">
        <v>10.908606714343183</v>
      </c>
      <c r="DF69" s="23">
        <v>5.3328684587559518</v>
      </c>
      <c r="DG69" s="23">
        <v>191.84517929170741</v>
      </c>
      <c r="DH69" s="23">
        <v>31.626688589185079</v>
      </c>
      <c r="DI69" s="23">
        <v>38.715954197679068</v>
      </c>
      <c r="DJ69" s="23">
        <v>29.075990738256383</v>
      </c>
      <c r="DK69" s="23">
        <v>10.942493485355135</v>
      </c>
    </row>
    <row r="70" spans="1:115">
      <c r="A70" s="2">
        <v>44256</v>
      </c>
      <c r="B70" s="10">
        <v>5.9642661830526036</v>
      </c>
      <c r="C70" s="10">
        <v>36.495923173843089</v>
      </c>
      <c r="D70" s="10">
        <v>44.31070895077449</v>
      </c>
      <c r="E70" s="10">
        <v>42.084126095648884</v>
      </c>
      <c r="F70" s="10">
        <v>0.68390998140731751</v>
      </c>
      <c r="G70" s="10">
        <v>36.725849334503856</v>
      </c>
      <c r="H70" s="10">
        <v>38.576677183772972</v>
      </c>
      <c r="I70" s="10">
        <v>4.0164817213237836</v>
      </c>
      <c r="J70" s="10">
        <v>1.3364140047502024</v>
      </c>
      <c r="K70" s="10">
        <v>3.2547433929166329</v>
      </c>
      <c r="L70" s="10">
        <v>8.2133292797564064</v>
      </c>
      <c r="M70" s="10">
        <v>68.277400492959657</v>
      </c>
      <c r="N70" s="10">
        <v>10.791547257625917</v>
      </c>
      <c r="O70" s="10">
        <v>12.321096251180617</v>
      </c>
      <c r="P70" s="10">
        <v>17.889554557134407</v>
      </c>
      <c r="Q70" s="10">
        <v>7.0915985630666247</v>
      </c>
      <c r="R70" s="10">
        <v>1.2624749687097121</v>
      </c>
      <c r="S70" s="10">
        <v>47.547841406567159</v>
      </c>
      <c r="T70" s="10">
        <v>20.806603061808197</v>
      </c>
      <c r="U70" s="10">
        <v>28.659832222615712</v>
      </c>
      <c r="V70" s="10">
        <v>4.8372264750465579</v>
      </c>
      <c r="W70" s="10">
        <v>1.0380674229130227</v>
      </c>
      <c r="Y70" s="10">
        <v>0.62542610310984004</v>
      </c>
      <c r="Z70" s="10">
        <v>9.0286974438765952</v>
      </c>
      <c r="AA70" s="10">
        <v>6.3065413520082565</v>
      </c>
      <c r="AB70" s="10">
        <v>4.0173294315154724</v>
      </c>
      <c r="AC70" s="10">
        <v>5.6900308648893114</v>
      </c>
      <c r="AD70" s="10">
        <v>0.44801019474776332</v>
      </c>
      <c r="AE70" s="10">
        <v>99.769659154552741</v>
      </c>
      <c r="AF70" s="10">
        <v>1.3431482875009413</v>
      </c>
      <c r="AG70" s="10">
        <v>2.1060823016974015</v>
      </c>
      <c r="AH70" s="10">
        <v>4.7219011287781463</v>
      </c>
      <c r="AI70" s="10">
        <v>1.7915365313001805</v>
      </c>
      <c r="AJ70" s="10">
        <v>11.98112683039786</v>
      </c>
      <c r="AK70" s="10">
        <v>15.691094793728299</v>
      </c>
      <c r="AL70" s="10">
        <v>2.6900781270434173</v>
      </c>
      <c r="AM70" s="10">
        <v>2.4559950207579142</v>
      </c>
      <c r="AN70" s="10">
        <v>3.3110265200087929</v>
      </c>
      <c r="AO70" s="10">
        <v>4.0343703175075518</v>
      </c>
      <c r="AP70" s="10">
        <v>104.54330112541304</v>
      </c>
      <c r="AQ70" s="10">
        <v>4.2564733761562827</v>
      </c>
      <c r="AR70" s="10">
        <v>6.6415888641862715</v>
      </c>
      <c r="AS70" s="10">
        <v>19.324961320206853</v>
      </c>
      <c r="AT70" s="10">
        <v>5.7952842193682157</v>
      </c>
      <c r="AV70" s="10">
        <v>0.10726631867261713</v>
      </c>
      <c r="AW70" s="10">
        <v>0.45026328489390244</v>
      </c>
      <c r="AX70" s="10">
        <v>0.26777346987029105</v>
      </c>
      <c r="AY70" s="10">
        <v>0.45448429684451652</v>
      </c>
      <c r="AZ70" s="10">
        <v>2.5413232298952572E-2</v>
      </c>
      <c r="BA70" s="10">
        <v>3.6832505841329963</v>
      </c>
      <c r="BB70" s="10">
        <v>14.298991083566266</v>
      </c>
      <c r="BC70" s="10">
        <v>3.2419171062587595</v>
      </c>
      <c r="BD70" s="10">
        <v>0.15029278981984312</v>
      </c>
      <c r="BE70" s="10">
        <v>0.19630159538475456</v>
      </c>
      <c r="BF70" s="10">
        <v>0.23429529537222873</v>
      </c>
      <c r="BG70" s="10">
        <v>1.9771177337113282</v>
      </c>
      <c r="BH70" s="10">
        <v>1.8094887091088823</v>
      </c>
      <c r="BI70" s="10">
        <v>0.51499252681863739</v>
      </c>
      <c r="BJ70" s="10">
        <v>2.1839963115296288</v>
      </c>
      <c r="BK70" s="10">
        <v>0.39810030037590322</v>
      </c>
      <c r="BL70" s="10">
        <v>8.0365536780337476E-2</v>
      </c>
      <c r="BM70" s="10">
        <v>17.832881897457831</v>
      </c>
      <c r="BN70" s="10">
        <v>0.971578610562705</v>
      </c>
      <c r="BO70" s="10">
        <v>0.49044955652951494</v>
      </c>
      <c r="BP70" s="10">
        <v>5.8018145459966624</v>
      </c>
      <c r="BQ70" s="10">
        <v>4.8074776042923499</v>
      </c>
      <c r="BS70" s="10">
        <v>4.0090947369044644E-2</v>
      </c>
      <c r="BT70" s="10">
        <v>0.40479226401511192</v>
      </c>
      <c r="BU70" s="10">
        <v>1.3791894793037658</v>
      </c>
      <c r="BV70" s="10">
        <v>0.5963566081234658</v>
      </c>
      <c r="BW70" s="10">
        <v>4.4340128710501289E-3</v>
      </c>
      <c r="BX70" s="10">
        <v>0.10620655417905889</v>
      </c>
      <c r="BY70" s="10">
        <v>16.986257161370418</v>
      </c>
      <c r="BZ70" s="10">
        <v>2.4561260624493819E-3</v>
      </c>
      <c r="CA70" s="10">
        <v>0.1008100948198703</v>
      </c>
      <c r="CB70" s="10">
        <v>7.0750025970802155E-2</v>
      </c>
      <c r="CC70" s="10">
        <v>1.2125653329787406E-2</v>
      </c>
      <c r="CD70" s="10">
        <v>1.1080390035036254</v>
      </c>
      <c r="CE70" s="10">
        <v>2.0160726200920958</v>
      </c>
      <c r="CF70" s="10">
        <v>0.44790323813116351</v>
      </c>
      <c r="CG70" s="10">
        <v>3.3858660233363413</v>
      </c>
      <c r="CH70" s="10">
        <v>0.28600427030000247</v>
      </c>
      <c r="CI70" s="10">
        <v>0.25032837403735592</v>
      </c>
      <c r="CJ70" s="10">
        <v>30.280344704366136</v>
      </c>
      <c r="CK70" s="10">
        <v>5.0269580748846359</v>
      </c>
      <c r="CL70" s="10">
        <v>0.33803667111853819</v>
      </c>
      <c r="CM70" s="10">
        <v>9.3066752681552067E-2</v>
      </c>
      <c r="CN70" s="10">
        <v>5.3720155209489029E-2</v>
      </c>
      <c r="CP70" s="23">
        <v>6.7370495522041054</v>
      </c>
      <c r="CQ70" s="23">
        <v>46.379676166628698</v>
      </c>
      <c r="CR70" s="23">
        <v>52.264213251956804</v>
      </c>
      <c r="CS70" s="23">
        <v>47.152296432132339</v>
      </c>
      <c r="CT70" s="23">
        <v>6.4037880914666312</v>
      </c>
      <c r="CU70" s="23">
        <v>40.963316667563674</v>
      </c>
      <c r="CV70" s="23">
        <v>169.63158458326239</v>
      </c>
      <c r="CW70" s="23">
        <v>8.604003241145934</v>
      </c>
      <c r="CX70" s="23">
        <v>3.6935991910873174</v>
      </c>
      <c r="CY70" s="23">
        <v>8.2436961430503359</v>
      </c>
      <c r="CZ70" s="23">
        <v>10.251286759758603</v>
      </c>
      <c r="DA70" s="23">
        <v>83.343684060572471</v>
      </c>
      <c r="DB70" s="23">
        <v>30.308203380555195</v>
      </c>
      <c r="DC70" s="23">
        <v>15.974070143173835</v>
      </c>
      <c r="DD70" s="23">
        <v>25.915411912758291</v>
      </c>
      <c r="DE70" s="23">
        <v>11.086729653751323</v>
      </c>
      <c r="DF70" s="23">
        <v>5.6275391970349569</v>
      </c>
      <c r="DG70" s="23">
        <v>200.20436913380416</v>
      </c>
      <c r="DH70" s="23">
        <v>31.061613123411821</v>
      </c>
      <c r="DI70" s="23">
        <v>36.129907314450037</v>
      </c>
      <c r="DJ70" s="23">
        <v>30.057069093931627</v>
      </c>
      <c r="DK70" s="23">
        <v>11.694549401783076</v>
      </c>
    </row>
    <row r="71" spans="1:115">
      <c r="A71" s="2">
        <v>44348</v>
      </c>
      <c r="B71" s="10">
        <v>5.6769661132741511</v>
      </c>
      <c r="C71" s="10">
        <v>35.60810799489569</v>
      </c>
      <c r="D71" s="10">
        <v>44.171629194396601</v>
      </c>
      <c r="E71" s="10">
        <v>41.889956502311591</v>
      </c>
      <c r="F71" s="10">
        <v>0.6500513354061126</v>
      </c>
      <c r="G71" s="10">
        <v>35.796247593912774</v>
      </c>
      <c r="H71" s="10">
        <v>38.780310773878064</v>
      </c>
      <c r="I71" s="10">
        <v>4.1510010380880935</v>
      </c>
      <c r="J71" s="10">
        <v>1.2056644945508752</v>
      </c>
      <c r="K71" s="10">
        <v>3.2601482744368404</v>
      </c>
      <c r="L71" s="10">
        <v>7.8088511204022275</v>
      </c>
      <c r="M71" s="10">
        <v>69.237117174541098</v>
      </c>
      <c r="N71" s="10">
        <v>9.6307530613461676</v>
      </c>
      <c r="O71" s="10">
        <v>11.666528955187479</v>
      </c>
      <c r="P71" s="10">
        <v>19.504024341736457</v>
      </c>
      <c r="Q71" s="10">
        <v>6.6637260572553219</v>
      </c>
      <c r="R71" s="10">
        <v>1.0439981849729343</v>
      </c>
      <c r="S71" s="10">
        <v>47.24801654441444</v>
      </c>
      <c r="T71" s="10">
        <v>19.076081108761329</v>
      </c>
      <c r="U71" s="10">
        <v>28.434102694436998</v>
      </c>
      <c r="V71" s="10">
        <v>4.4819748852695334</v>
      </c>
      <c r="W71" s="10">
        <v>0.86602974644128072</v>
      </c>
      <c r="Y71" s="10">
        <v>0.54714565255089997</v>
      </c>
      <c r="Z71" s="10">
        <v>7.1125069393528717</v>
      </c>
      <c r="AA71" s="10">
        <v>5.6478899710081905</v>
      </c>
      <c r="AB71" s="10">
        <v>3.7941118582133346</v>
      </c>
      <c r="AC71" s="10">
        <v>5.2377947680164985</v>
      </c>
      <c r="AD71" s="10">
        <v>0.48244572816075171</v>
      </c>
      <c r="AE71" s="10">
        <v>101.86235286025961</v>
      </c>
      <c r="AF71" s="10">
        <v>0.9836475263707426</v>
      </c>
      <c r="AG71" s="10">
        <v>1.9300182981799547</v>
      </c>
      <c r="AH71" s="10">
        <v>4.7271403058064312</v>
      </c>
      <c r="AI71" s="10">
        <v>1.7018233827381619</v>
      </c>
      <c r="AJ71" s="10">
        <v>11.782628090657603</v>
      </c>
      <c r="AK71" s="10">
        <v>13.672512786455034</v>
      </c>
      <c r="AL71" s="10">
        <v>2.2858034187421414</v>
      </c>
      <c r="AM71" s="10">
        <v>1.5520992539154606</v>
      </c>
      <c r="AN71" s="10">
        <v>2.7351544273997219</v>
      </c>
      <c r="AO71" s="10">
        <v>4.0991804178628648</v>
      </c>
      <c r="AP71" s="10">
        <v>98.803819561255906</v>
      </c>
      <c r="AQ71" s="10">
        <v>3.7899668120403547</v>
      </c>
      <c r="AR71" s="10">
        <v>6.6985541203101215</v>
      </c>
      <c r="AS71" s="10">
        <v>17.000572700176541</v>
      </c>
      <c r="AT71" s="10">
        <v>5.7244712387507803</v>
      </c>
      <c r="AV71" s="10">
        <v>9.4433147613269847E-2</v>
      </c>
      <c r="AW71" s="10">
        <v>0.21690086366235142</v>
      </c>
      <c r="AX71" s="10">
        <v>0.2376661016346599</v>
      </c>
      <c r="AY71" s="10">
        <v>0.39350720747883755</v>
      </c>
      <c r="AZ71" s="10">
        <v>2.0329003988577184E-2</v>
      </c>
      <c r="BA71" s="10">
        <v>3.7774622346513653</v>
      </c>
      <c r="BB71" s="10">
        <v>13.648128547935775</v>
      </c>
      <c r="BC71" s="10">
        <v>3.5617624898444009</v>
      </c>
      <c r="BD71" s="10">
        <v>0.13990930085547063</v>
      </c>
      <c r="BE71" s="10">
        <v>0.19981555052453601</v>
      </c>
      <c r="BF71" s="10">
        <v>0.24727811030154839</v>
      </c>
      <c r="BG71" s="10">
        <v>1.8389428872876645</v>
      </c>
      <c r="BH71" s="10">
        <v>1.5722948784927264</v>
      </c>
      <c r="BI71" s="10">
        <v>0.46271040848688627</v>
      </c>
      <c r="BJ71" s="10">
        <v>2.2892075448535087</v>
      </c>
      <c r="BK71" s="10">
        <v>0.27331773307091672</v>
      </c>
      <c r="BL71" s="10">
        <v>9.3843847560356825E-2</v>
      </c>
      <c r="BM71" s="10">
        <v>18.333468836861865</v>
      </c>
      <c r="BN71" s="10">
        <v>0.85875596220800166</v>
      </c>
      <c r="BO71" s="10">
        <v>0.49443700480495556</v>
      </c>
      <c r="BP71" s="10">
        <v>5.128558247430723</v>
      </c>
      <c r="BQ71" s="10">
        <v>4.0908631265177853</v>
      </c>
      <c r="BS71" s="10">
        <v>9.1785273591955263E-3</v>
      </c>
      <c r="BT71" s="10">
        <v>0.29399923383259974</v>
      </c>
      <c r="BU71" s="10">
        <v>1.3104127535624019</v>
      </c>
      <c r="BV71" s="10">
        <v>0.54612466742556198</v>
      </c>
      <c r="BW71" s="10">
        <v>3.0066509237519565E-3</v>
      </c>
      <c r="BX71" s="10">
        <v>5.996549646070326E-2</v>
      </c>
      <c r="BY71" s="10">
        <v>17.162539688125541</v>
      </c>
      <c r="BZ71" s="10">
        <v>2.6558122137423368E-3</v>
      </c>
      <c r="CA71" s="10">
        <v>0.14983387892872388</v>
      </c>
      <c r="CB71" s="10">
        <v>5.1490471018677014E-2</v>
      </c>
      <c r="CC71" s="10">
        <v>2.9305099202608542E-2</v>
      </c>
      <c r="CD71" s="10">
        <v>1.1258470097958058</v>
      </c>
      <c r="CE71" s="10">
        <v>1.5948516908004575</v>
      </c>
      <c r="CF71" s="10">
        <v>0.43296704474906433</v>
      </c>
      <c r="CG71" s="10">
        <v>3.1794809905777792</v>
      </c>
      <c r="CH71" s="10">
        <v>0.29680019956786835</v>
      </c>
      <c r="CI71" s="10">
        <v>0.20927203730334995</v>
      </c>
      <c r="CJ71" s="10">
        <v>20.335832506379592</v>
      </c>
      <c r="CK71" s="10">
        <v>4.5670162956753826</v>
      </c>
      <c r="CL71" s="10">
        <v>0.30685253539222179</v>
      </c>
      <c r="CM71" s="10">
        <v>5.0150213098584473E-2</v>
      </c>
      <c r="CN71" s="10">
        <v>0.10824327918092536</v>
      </c>
      <c r="CP71" s="23">
        <v>6.3277234407975165</v>
      </c>
      <c r="CQ71" s="23">
        <v>43.231515031743513</v>
      </c>
      <c r="CR71" s="23">
        <v>51.367598020601854</v>
      </c>
      <c r="CS71" s="23">
        <v>46.623700235429325</v>
      </c>
      <c r="CT71" s="23">
        <v>5.9111817583349406</v>
      </c>
      <c r="CU71" s="23">
        <v>40.116121053185594</v>
      </c>
      <c r="CV71" s="23">
        <v>171.45333187019898</v>
      </c>
      <c r="CW71" s="23">
        <v>8.6990668665169792</v>
      </c>
      <c r="CX71" s="23">
        <v>3.4254259725150247</v>
      </c>
      <c r="CY71" s="23">
        <v>8.2385946017864846</v>
      </c>
      <c r="CZ71" s="23">
        <v>9.7872577126445464</v>
      </c>
      <c r="DA71" s="23">
        <v>83.984535162282171</v>
      </c>
      <c r="DB71" s="23">
        <v>26.470412417094384</v>
      </c>
      <c r="DC71" s="23">
        <v>14.848009827165571</v>
      </c>
      <c r="DD71" s="23">
        <v>26.524812131083205</v>
      </c>
      <c r="DE71" s="23">
        <v>9.9689984172938289</v>
      </c>
      <c r="DF71" s="23">
        <v>5.4462944876995056</v>
      </c>
      <c r="DG71" s="23">
        <v>184.7211374489118</v>
      </c>
      <c r="DH71" s="23">
        <v>28.291820178685068</v>
      </c>
      <c r="DI71" s="23">
        <v>35.933946354944297</v>
      </c>
      <c r="DJ71" s="23">
        <v>26.661256045975382</v>
      </c>
      <c r="DK71" s="23">
        <v>10.789607390890772</v>
      </c>
    </row>
    <row r="72" spans="1:115">
      <c r="A72" s="2">
        <v>44440</v>
      </c>
      <c r="B72" s="10">
        <v>5.0288146588287725</v>
      </c>
      <c r="C72" s="10">
        <v>35.898543264717105</v>
      </c>
      <c r="D72" s="10">
        <v>44.049798602995224</v>
      </c>
      <c r="E72" s="10">
        <v>42.414885866059755</v>
      </c>
      <c r="F72" s="10">
        <v>0.61347903146049931</v>
      </c>
      <c r="G72" s="10">
        <v>34.244408983828521</v>
      </c>
      <c r="H72" s="10">
        <v>40.190052079567103</v>
      </c>
      <c r="I72" s="10">
        <v>4.0294792038848994</v>
      </c>
      <c r="J72" s="10">
        <v>1.0691133472675431</v>
      </c>
      <c r="K72" s="10">
        <v>3.1426974668511911</v>
      </c>
      <c r="L72" s="10">
        <v>7.3259526111748885</v>
      </c>
      <c r="M72" s="10">
        <v>69.025355760982151</v>
      </c>
      <c r="N72" s="10">
        <v>9.2204502498407823</v>
      </c>
      <c r="O72" s="10">
        <v>11.513361255341882</v>
      </c>
      <c r="P72" s="10">
        <v>19.549405721851347</v>
      </c>
      <c r="Q72" s="10">
        <v>6.4676734663917159</v>
      </c>
      <c r="R72" s="10">
        <v>0.94503292013879758</v>
      </c>
      <c r="S72" s="10">
        <v>50.66818604026821</v>
      </c>
      <c r="T72" s="10">
        <v>18.869592237964216</v>
      </c>
      <c r="U72" s="10">
        <v>28.20230870846153</v>
      </c>
      <c r="V72" s="10">
        <v>4.1952278381307799</v>
      </c>
      <c r="W72" s="10">
        <v>0.82291730924089279</v>
      </c>
      <c r="Y72" s="10">
        <v>0.51126171430461542</v>
      </c>
      <c r="Z72" s="10">
        <v>8.0620457293628647</v>
      </c>
      <c r="AA72" s="10">
        <v>6.6928932361116305</v>
      </c>
      <c r="AB72" s="10">
        <v>3.7095008279846544</v>
      </c>
      <c r="AC72" s="10">
        <v>5.2444878270984683</v>
      </c>
      <c r="AD72" s="10">
        <v>0.4213463276424535</v>
      </c>
      <c r="AE72" s="10">
        <v>103.63840919108515</v>
      </c>
      <c r="AF72" s="10">
        <v>1.0513626699933776</v>
      </c>
      <c r="AG72" s="10">
        <v>1.9271771769306114</v>
      </c>
      <c r="AH72" s="10">
        <v>4.5764467349872557</v>
      </c>
      <c r="AI72" s="10">
        <v>1.6388445629134352</v>
      </c>
      <c r="AJ72" s="10">
        <v>12.176405835044465</v>
      </c>
      <c r="AK72" s="10">
        <v>13.804938063358794</v>
      </c>
      <c r="AL72" s="10">
        <v>2.4677665106546924</v>
      </c>
      <c r="AM72" s="10">
        <v>2.0109042075526182</v>
      </c>
      <c r="AN72" s="10">
        <v>2.6176939800663805</v>
      </c>
      <c r="AO72" s="10">
        <v>3.9017387287211189</v>
      </c>
      <c r="AP72" s="10">
        <v>98.228891257701264</v>
      </c>
      <c r="AQ72" s="10">
        <v>3.7699241795087204</v>
      </c>
      <c r="AR72" s="10">
        <v>7.3742061458975154</v>
      </c>
      <c r="AS72" s="10">
        <v>15.79020140306597</v>
      </c>
      <c r="AT72" s="10">
        <v>5.4115809260069767</v>
      </c>
      <c r="AV72" s="10">
        <v>8.274785400488878E-2</v>
      </c>
      <c r="AW72" s="10">
        <v>0.18980446868319598</v>
      </c>
      <c r="AX72" s="10">
        <v>0.22584717802052162</v>
      </c>
      <c r="AY72" s="10">
        <v>0.3477398312801987</v>
      </c>
      <c r="AZ72" s="10">
        <v>3.1258117658405728E-2</v>
      </c>
      <c r="BA72" s="10">
        <v>3.9677740014745102</v>
      </c>
      <c r="BB72" s="10">
        <v>12.633351063962502</v>
      </c>
      <c r="BC72" s="10">
        <v>3.5857701858087538</v>
      </c>
      <c r="BD72" s="10">
        <v>0.1576239746092104</v>
      </c>
      <c r="BE72" s="10">
        <v>0.17830999716058335</v>
      </c>
      <c r="BF72" s="10">
        <v>0.25611449277275511</v>
      </c>
      <c r="BG72" s="10">
        <v>1.9211884902502641</v>
      </c>
      <c r="BH72" s="10">
        <v>1.6339834364194707</v>
      </c>
      <c r="BI72" s="10">
        <v>0.49324978880983594</v>
      </c>
      <c r="BJ72" s="10">
        <v>2.0248690569369119</v>
      </c>
      <c r="BK72" s="10">
        <v>0.25888245810671973</v>
      </c>
      <c r="BL72" s="10">
        <v>0.1559907242934595</v>
      </c>
      <c r="BM72" s="10">
        <v>17.283136154464895</v>
      </c>
      <c r="BN72" s="10">
        <v>0.8429138796576211</v>
      </c>
      <c r="BO72" s="10">
        <v>0.48251900224159167</v>
      </c>
      <c r="BP72" s="10">
        <v>4.45386788707322</v>
      </c>
      <c r="BQ72" s="10">
        <v>4.2192965486533121</v>
      </c>
      <c r="BS72" s="10">
        <v>1.3364049166589995E-2</v>
      </c>
      <c r="BT72" s="10">
        <v>0.36378341887641941</v>
      </c>
      <c r="BU72" s="10">
        <v>1.3970739319119476</v>
      </c>
      <c r="BV72" s="10">
        <v>0.52264183212661974</v>
      </c>
      <c r="BW72" s="10">
        <v>2.3105329912393655E-3</v>
      </c>
      <c r="BX72" s="10">
        <v>5.7675763985308048E-2</v>
      </c>
      <c r="BY72" s="10">
        <v>17.51830187729319</v>
      </c>
      <c r="BZ72" s="10">
        <v>2.7035613963488636E-3</v>
      </c>
      <c r="CA72" s="10">
        <v>0.18403051827423089</v>
      </c>
      <c r="CB72" s="10">
        <v>4.8246224422618639E-2</v>
      </c>
      <c r="CC72" s="10">
        <v>1.2575426446022164E-2</v>
      </c>
      <c r="CD72" s="10">
        <v>1.0914158788561752</v>
      </c>
      <c r="CE72" s="10">
        <v>1.6735784837501797</v>
      </c>
      <c r="CF72" s="10">
        <v>0.44235653605544401</v>
      </c>
      <c r="CG72" s="10">
        <v>3.0863186655655257</v>
      </c>
      <c r="CH72" s="10">
        <v>0.30728984523914815</v>
      </c>
      <c r="CI72" s="10">
        <v>0.36628531190205971</v>
      </c>
      <c r="CJ72" s="10">
        <v>18.427357828830853</v>
      </c>
      <c r="CK72" s="10">
        <v>4.5705393526383329</v>
      </c>
      <c r="CL72" s="10">
        <v>0.3718574248351541</v>
      </c>
      <c r="CM72" s="10">
        <v>6.3370533260266093E-2</v>
      </c>
      <c r="CN72" s="10">
        <v>7.7125265058676895E-2</v>
      </c>
      <c r="CP72" s="23">
        <v>5.6361882763048667</v>
      </c>
      <c r="CQ72" s="23">
        <v>44.514176881639585</v>
      </c>
      <c r="CR72" s="23">
        <v>52.365612949039324</v>
      </c>
      <c r="CS72" s="23">
        <v>46.994768357451228</v>
      </c>
      <c r="CT72" s="23">
        <v>5.8915355092086124</v>
      </c>
      <c r="CU72" s="23">
        <v>38.691205076930792</v>
      </c>
      <c r="CV72" s="23">
        <v>173.98011421190793</v>
      </c>
      <c r="CW72" s="23">
        <v>8.6693156210833795</v>
      </c>
      <c r="CX72" s="23">
        <v>3.3379450170815961</v>
      </c>
      <c r="CY72" s="23">
        <v>7.9457004234216493</v>
      </c>
      <c r="CZ72" s="23">
        <v>9.2334870933071009</v>
      </c>
      <c r="DA72" s="23">
        <v>84.214365965133055</v>
      </c>
      <c r="DB72" s="23">
        <v>26.332950233369225</v>
      </c>
      <c r="DC72" s="23">
        <v>14.916734090861855</v>
      </c>
      <c r="DD72" s="23">
        <v>26.671497651906403</v>
      </c>
      <c r="DE72" s="23">
        <v>9.6515397498039643</v>
      </c>
      <c r="DF72" s="23">
        <v>5.3690476850554356</v>
      </c>
      <c r="DG72" s="23">
        <v>184.60757128126522</v>
      </c>
      <c r="DH72" s="23">
        <v>28.05296964976889</v>
      </c>
      <c r="DI72" s="23">
        <v>36.430891281435791</v>
      </c>
      <c r="DJ72" s="23">
        <v>24.502667661530236</v>
      </c>
      <c r="DK72" s="23">
        <v>10.530920048959858</v>
      </c>
    </row>
    <row r="73" spans="1:115">
      <c r="A73" s="2">
        <v>44531</v>
      </c>
      <c r="B73" s="10">
        <v>4.0055562158591691</v>
      </c>
      <c r="C73" s="10">
        <v>36.189811718831237</v>
      </c>
      <c r="D73" s="10">
        <v>44.099804884833311</v>
      </c>
      <c r="E73" s="10">
        <v>43.334179350733699</v>
      </c>
      <c r="F73" s="10">
        <v>0.57071278233591749</v>
      </c>
      <c r="G73" s="10">
        <v>35.126805826962539</v>
      </c>
      <c r="H73" s="10">
        <v>37.399861061121058</v>
      </c>
      <c r="I73" s="10">
        <v>4.6151638773046217</v>
      </c>
      <c r="J73" s="10">
        <v>1.0090275655847933</v>
      </c>
      <c r="K73" s="10">
        <v>3.0539372215877867</v>
      </c>
      <c r="L73" s="10">
        <v>8.2969753942755009</v>
      </c>
      <c r="M73" s="10">
        <v>68.412951592235601</v>
      </c>
      <c r="N73" s="10">
        <v>9.4578555873925492</v>
      </c>
      <c r="O73" s="10">
        <v>11.363519381635275</v>
      </c>
      <c r="P73" s="10">
        <v>18.411446293320907</v>
      </c>
      <c r="Q73" s="10">
        <v>6.2608057828950896</v>
      </c>
      <c r="R73" s="10">
        <v>1.1044114588998586</v>
      </c>
      <c r="S73" s="10">
        <v>48.872148082344886</v>
      </c>
      <c r="T73" s="10">
        <v>18.990605411548842</v>
      </c>
      <c r="U73" s="10">
        <v>27.478134364778818</v>
      </c>
      <c r="V73" s="10">
        <v>4.0754732760067442</v>
      </c>
      <c r="W73" s="10">
        <v>0.77329519531142488</v>
      </c>
      <c r="Y73" s="10">
        <v>0.43754146960870111</v>
      </c>
      <c r="Z73" s="10">
        <v>9.0897956500497195</v>
      </c>
      <c r="AA73" s="10">
        <v>7.0331295456334395</v>
      </c>
      <c r="AB73" s="10">
        <v>3.4907574752903749</v>
      </c>
      <c r="AC73" s="10">
        <v>5.4230208671873257</v>
      </c>
      <c r="AD73" s="10">
        <v>0.55959932624226683</v>
      </c>
      <c r="AE73" s="10">
        <v>99.803508763967571</v>
      </c>
      <c r="AF73" s="10">
        <v>1.2770419756575027</v>
      </c>
      <c r="AG73" s="10">
        <v>2.0501399289685303</v>
      </c>
      <c r="AH73" s="10">
        <v>4.3299597625842887</v>
      </c>
      <c r="AI73" s="10">
        <v>2.629846767788897</v>
      </c>
      <c r="AJ73" s="10">
        <v>12.530584868951657</v>
      </c>
      <c r="AK73" s="10">
        <v>13.14400088522375</v>
      </c>
      <c r="AL73" s="10">
        <v>2.4450980976516892</v>
      </c>
      <c r="AM73" s="10">
        <v>1.4948097708432404</v>
      </c>
      <c r="AN73" s="10">
        <v>2.5116439962447048</v>
      </c>
      <c r="AO73" s="10">
        <v>4.4486736910467144</v>
      </c>
      <c r="AP73" s="10">
        <v>98.232060066983934</v>
      </c>
      <c r="AQ73" s="10">
        <v>3.6491798283761785</v>
      </c>
      <c r="AR73" s="10">
        <v>7.3602760527579481</v>
      </c>
      <c r="AS73" s="10">
        <v>20.79300066341921</v>
      </c>
      <c r="AT73" s="10">
        <v>5.2263064970823336</v>
      </c>
      <c r="AV73" s="10">
        <v>7.3218704880664315E-2</v>
      </c>
      <c r="AW73" s="10">
        <v>0.12977551716329758</v>
      </c>
      <c r="AX73" s="10">
        <v>0.23678591570217097</v>
      </c>
      <c r="AY73" s="10">
        <v>0.31125869844212889</v>
      </c>
      <c r="AZ73" s="10">
        <v>4.295381564611693E-2</v>
      </c>
      <c r="BA73" s="10">
        <v>4.9966462289724163</v>
      </c>
      <c r="BB73" s="10">
        <v>10.605868257179715</v>
      </c>
      <c r="BC73" s="10">
        <v>3.3013927297872581</v>
      </c>
      <c r="BD73" s="10">
        <v>0.12229821884592518</v>
      </c>
      <c r="BE73" s="10">
        <v>0.16395411609378779</v>
      </c>
      <c r="BF73" s="10">
        <v>0.85293839998968579</v>
      </c>
      <c r="BG73" s="10">
        <v>1.9866390050361165</v>
      </c>
      <c r="BH73" s="10">
        <v>1.6485092459291355</v>
      </c>
      <c r="BI73" s="10">
        <v>0.46063313747250134</v>
      </c>
      <c r="BJ73" s="10">
        <v>2.336127708718251</v>
      </c>
      <c r="BK73" s="10">
        <v>0.33287851178872646</v>
      </c>
      <c r="BL73" s="10">
        <v>8.5082283462047867E-2</v>
      </c>
      <c r="BM73" s="10">
        <v>17.886827911028348</v>
      </c>
      <c r="BN73" s="10">
        <v>0.78255457350403235</v>
      </c>
      <c r="BO73" s="10">
        <v>0.41626149931895112</v>
      </c>
      <c r="BP73" s="10">
        <v>5.9011965842529763</v>
      </c>
      <c r="BQ73" s="10">
        <v>3.8864502942146286</v>
      </c>
      <c r="BS73" s="10">
        <v>3.0363234297753061E-3</v>
      </c>
      <c r="BT73" s="10">
        <v>0.48046582094944223</v>
      </c>
      <c r="BU73" s="10">
        <v>1.4257230075756804</v>
      </c>
      <c r="BV73" s="10">
        <v>0.53256125633554796</v>
      </c>
      <c r="BW73" s="10">
        <v>2.8870575225636436E-3</v>
      </c>
      <c r="BX73" s="10">
        <v>0.21098577816267028</v>
      </c>
      <c r="BY73" s="10">
        <v>17.274600340525517</v>
      </c>
      <c r="BZ73" s="10">
        <v>2.1354978525369717E-3</v>
      </c>
      <c r="CA73" s="10">
        <v>0.10862336533369765</v>
      </c>
      <c r="CB73" s="10">
        <v>4.7979446341835763E-2</v>
      </c>
      <c r="CC73" s="10">
        <v>3.1454497238285306E-2</v>
      </c>
      <c r="CD73" s="10">
        <v>1.1441601625338802</v>
      </c>
      <c r="CE73" s="10">
        <v>1.6648965732522658</v>
      </c>
      <c r="CF73" s="10">
        <v>0.41935236845876667</v>
      </c>
      <c r="CG73" s="10">
        <v>3.1918903503612985</v>
      </c>
      <c r="CH73" s="10">
        <v>0.19094245278784922</v>
      </c>
      <c r="CI73" s="10">
        <v>0.36120524317130492</v>
      </c>
      <c r="CJ73" s="10">
        <v>26.684633363413525</v>
      </c>
      <c r="CK73" s="10">
        <v>5.0211667241469824</v>
      </c>
      <c r="CL73" s="10">
        <v>0.33992442343550161</v>
      </c>
      <c r="CM73" s="10">
        <v>8.2444307783577919E-2</v>
      </c>
      <c r="CN73" s="10">
        <v>4.2051195068425251E-2</v>
      </c>
      <c r="CP73" s="23">
        <v>4.5193527137783098</v>
      </c>
      <c r="CQ73" s="23">
        <v>45.889848706993696</v>
      </c>
      <c r="CR73" s="23">
        <v>52.795443353744602</v>
      </c>
      <c r="CS73" s="23">
        <v>47.66875678080175</v>
      </c>
      <c r="CT73" s="23">
        <v>6.0395745226919235</v>
      </c>
      <c r="CU73" s="23">
        <v>40.894037160339892</v>
      </c>
      <c r="CV73" s="23">
        <v>165.08383842279386</v>
      </c>
      <c r="CW73" s="23">
        <v>9.1957340806019197</v>
      </c>
      <c r="CX73" s="23">
        <v>3.2900890787329464</v>
      </c>
      <c r="CY73" s="23">
        <v>7.595830546607699</v>
      </c>
      <c r="CZ73" s="23">
        <v>11.811215059292369</v>
      </c>
      <c r="DA73" s="23">
        <v>84.074335628757254</v>
      </c>
      <c r="DB73" s="23">
        <v>25.915262291797703</v>
      </c>
      <c r="DC73" s="23">
        <v>14.688602985218232</v>
      </c>
      <c r="DD73" s="23">
        <v>25.434274123243696</v>
      </c>
      <c r="DE73" s="23">
        <v>9.2962707437163701</v>
      </c>
      <c r="DF73" s="23">
        <v>5.9993726765799256</v>
      </c>
      <c r="DG73" s="23">
        <v>191.6756694237707</v>
      </c>
      <c r="DH73" s="23">
        <v>28.443506537576035</v>
      </c>
      <c r="DI73" s="23">
        <v>35.594596340291218</v>
      </c>
      <c r="DJ73" s="23">
        <v>30.852114831462508</v>
      </c>
      <c r="DK73" s="23">
        <v>9.9281031816768124</v>
      </c>
    </row>
    <row r="74" spans="1:115">
      <c r="A74" s="2">
        <v>44621</v>
      </c>
      <c r="B74" s="10">
        <v>7.8750712231406608</v>
      </c>
      <c r="C74" s="10">
        <v>36.673347198750719</v>
      </c>
      <c r="D74" s="10">
        <v>37.547884587799075</v>
      </c>
      <c r="E74" s="10">
        <v>43.665590242253266</v>
      </c>
      <c r="F74" s="10">
        <v>0.54977763350501363</v>
      </c>
      <c r="G74" s="10">
        <v>33.662639256563196</v>
      </c>
      <c r="H74" s="10">
        <v>36.783093854978262</v>
      </c>
      <c r="I74" s="10">
        <v>5.7217135886325678</v>
      </c>
      <c r="J74" s="10">
        <v>0.87259001188487384</v>
      </c>
      <c r="K74" s="10">
        <v>2.9286081002005977</v>
      </c>
      <c r="L74" s="10">
        <v>8.3034721184667948</v>
      </c>
      <c r="M74" s="10">
        <v>67.691191231932478</v>
      </c>
      <c r="N74" s="10">
        <v>9.5708829107625437</v>
      </c>
      <c r="O74" s="10">
        <v>11.205555215524683</v>
      </c>
      <c r="P74" s="10">
        <v>18.62324466522556</v>
      </c>
      <c r="Q74" s="10">
        <v>5.7965793349255037</v>
      </c>
      <c r="R74" s="10">
        <v>1.0321369186457183</v>
      </c>
      <c r="S74" s="10">
        <v>49.706270479726932</v>
      </c>
      <c r="T74" s="10">
        <v>19.304760654979045</v>
      </c>
      <c r="U74" s="10">
        <v>26.421850137060538</v>
      </c>
      <c r="V74" s="10">
        <v>3.441637375016914</v>
      </c>
      <c r="W74" s="10">
        <v>1.3973421465508515</v>
      </c>
      <c r="Y74" s="10">
        <v>0.4282832621200745</v>
      </c>
      <c r="Z74" s="10">
        <v>6.9011479557238751</v>
      </c>
      <c r="AA74" s="10">
        <v>6.1863858951934869</v>
      </c>
      <c r="AB74" s="10">
        <v>3.259298557237067</v>
      </c>
      <c r="AC74" s="10">
        <v>4.9630554348287745</v>
      </c>
      <c r="AD74" s="10">
        <v>0.38085000655435619</v>
      </c>
      <c r="AE74" s="10">
        <v>99.928882097553654</v>
      </c>
      <c r="AF74" s="10">
        <v>1.4119012765044179</v>
      </c>
      <c r="AG74" s="10">
        <v>1.9283171339256122</v>
      </c>
      <c r="AH74" s="10">
        <v>4.1460235662244234</v>
      </c>
      <c r="AI74" s="10">
        <v>2.3389671569012855</v>
      </c>
      <c r="AJ74" s="10">
        <v>12.954137700802866</v>
      </c>
      <c r="AK74" s="10">
        <v>13.397696806465856</v>
      </c>
      <c r="AL74" s="10">
        <v>2.3180958557006424</v>
      </c>
      <c r="AM74" s="10">
        <v>1.3800997030055235</v>
      </c>
      <c r="AN74" s="10">
        <v>2.5158634531215149</v>
      </c>
      <c r="AO74" s="10">
        <v>3.9262572401978284</v>
      </c>
      <c r="AP74" s="10">
        <v>99.930950338567101</v>
      </c>
      <c r="AQ74" s="10">
        <v>3.3847074742800176</v>
      </c>
      <c r="AR74" s="10">
        <v>7.0933787779215178</v>
      </c>
      <c r="AS74" s="10">
        <v>19.818614254791434</v>
      </c>
      <c r="AT74" s="10">
        <v>2.6514386506692587</v>
      </c>
      <c r="AV74" s="10">
        <v>6.973416335928867E-2</v>
      </c>
      <c r="AW74" s="10">
        <v>0.20434294129740463</v>
      </c>
      <c r="AX74" s="10">
        <v>0.44515483059753702</v>
      </c>
      <c r="AY74" s="10">
        <v>0.29214575804350856</v>
      </c>
      <c r="AZ74" s="10">
        <v>5.5706659734698592E-2</v>
      </c>
      <c r="BA74" s="10">
        <v>5.9594360699691631</v>
      </c>
      <c r="BB74" s="10">
        <v>12.112303830067482</v>
      </c>
      <c r="BC74" s="10">
        <v>3.9906846626067325</v>
      </c>
      <c r="BD74" s="10">
        <v>0.16059958494609489</v>
      </c>
      <c r="BE74" s="10">
        <v>0.16334013934381975</v>
      </c>
      <c r="BF74" s="10">
        <v>0.22257217921380015</v>
      </c>
      <c r="BG74" s="10">
        <v>2.0506641911073022</v>
      </c>
      <c r="BH74" s="10">
        <v>1.6944450545658376</v>
      </c>
      <c r="BI74" s="10">
        <v>0.45085047418210905</v>
      </c>
      <c r="BJ74" s="10">
        <v>2.5821122106493375</v>
      </c>
      <c r="BK74" s="10">
        <v>0.33892919767106999</v>
      </c>
      <c r="BL74" s="10">
        <v>0.14173296374074354</v>
      </c>
      <c r="BM74" s="10">
        <v>18.410551443297685</v>
      </c>
      <c r="BN74" s="10">
        <v>0.7893754665778997</v>
      </c>
      <c r="BO74" s="10">
        <v>0.3969737340558766</v>
      </c>
      <c r="BP74" s="10">
        <v>5.6505618440259067</v>
      </c>
      <c r="BQ74" s="10">
        <v>5.4055679988757843</v>
      </c>
      <c r="BS74" s="10">
        <v>3.0665585395497907E-3</v>
      </c>
      <c r="BT74" s="10">
        <v>0.43251146928197348</v>
      </c>
      <c r="BU74" s="10">
        <v>1.2957626436108383</v>
      </c>
      <c r="BV74" s="10">
        <v>0.45248472206439189</v>
      </c>
      <c r="BW74" s="10">
        <v>7.377004783382636E-3</v>
      </c>
      <c r="BX74" s="10">
        <v>0.20883456848387283</v>
      </c>
      <c r="BY74" s="10">
        <v>16.020542350642394</v>
      </c>
      <c r="BZ74" s="10">
        <v>9.4380034851098138E-3</v>
      </c>
      <c r="CA74" s="10">
        <v>0.12176117152821736</v>
      </c>
      <c r="CB74" s="10">
        <v>4.3031470264219718E-2</v>
      </c>
      <c r="CC74" s="10">
        <v>2.1115270417365023E-2</v>
      </c>
      <c r="CD74" s="10">
        <v>1.3111903781856085</v>
      </c>
      <c r="CE74" s="10">
        <v>1.5570348819279816</v>
      </c>
      <c r="CF74" s="10">
        <v>0.39982442453958328</v>
      </c>
      <c r="CG74" s="10">
        <v>3.3224989614917471</v>
      </c>
      <c r="CH74" s="10">
        <v>0.18672644879320455</v>
      </c>
      <c r="CI74" s="10">
        <v>0.33677906495717458</v>
      </c>
      <c r="CJ74" s="10">
        <v>26.925815004190049</v>
      </c>
      <c r="CK74" s="10">
        <v>4.0671120353532766</v>
      </c>
      <c r="CL74" s="10">
        <v>0.32166100426641447</v>
      </c>
      <c r="CM74" s="10">
        <v>9.0137163175304735E-2</v>
      </c>
      <c r="CN74" s="10">
        <v>2.3793446743436419E-3</v>
      </c>
      <c r="CP74" s="23">
        <v>8.3761552071595737</v>
      </c>
      <c r="CQ74" s="23">
        <v>44.211349565053972</v>
      </c>
      <c r="CR74" s="23">
        <v>45.475187957200937</v>
      </c>
      <c r="CS74" s="23">
        <v>47.669519279598234</v>
      </c>
      <c r="CT74" s="23">
        <v>5.5759167328518693</v>
      </c>
      <c r="CU74" s="23">
        <v>40.211759901570588</v>
      </c>
      <c r="CV74" s="23">
        <v>164.84482213324179</v>
      </c>
      <c r="CW74" s="23">
        <v>11.133737531228828</v>
      </c>
      <c r="CX74" s="23">
        <v>3.0832679022847982</v>
      </c>
      <c r="CY74" s="23">
        <v>7.2810032760330605</v>
      </c>
      <c r="CZ74" s="23">
        <v>10.886126724999245</v>
      </c>
      <c r="DA74" s="23">
        <v>84.007183502028255</v>
      </c>
      <c r="DB74" s="23">
        <v>26.220059653722217</v>
      </c>
      <c r="DC74" s="23">
        <v>14.374325969947018</v>
      </c>
      <c r="DD74" s="23">
        <v>25.907955540372168</v>
      </c>
      <c r="DE74" s="23">
        <v>8.8380984345112932</v>
      </c>
      <c r="DF74" s="23">
        <v>5.4369061875414646</v>
      </c>
      <c r="DG74" s="23">
        <v>194.97358726578176</v>
      </c>
      <c r="DH74" s="23">
        <v>27.545955631190239</v>
      </c>
      <c r="DI74" s="23">
        <v>34.233863653304347</v>
      </c>
      <c r="DJ74" s="23">
        <v>29.000950637009559</v>
      </c>
      <c r="DK74" s="23">
        <v>9.4567281407702382</v>
      </c>
    </row>
    <row r="75" spans="1:115">
      <c r="A75" s="2">
        <v>44713</v>
      </c>
      <c r="B75" s="10">
        <v>8.8575261858842236</v>
      </c>
      <c r="C75" s="10">
        <v>35.961312901367059</v>
      </c>
      <c r="D75" s="10">
        <v>45.226830268506824</v>
      </c>
      <c r="E75" s="10">
        <v>43.559649918651139</v>
      </c>
      <c r="F75" s="10">
        <v>0.57756527214943687</v>
      </c>
      <c r="G75" s="10">
        <v>28.187983556910041</v>
      </c>
      <c r="H75" s="10">
        <v>39.589576074983263</v>
      </c>
      <c r="I75" s="10">
        <v>5.5611582442960383</v>
      </c>
      <c r="J75" s="10">
        <v>0.73755796845743093</v>
      </c>
      <c r="K75" s="10">
        <v>2.7173911188987012</v>
      </c>
      <c r="L75" s="10">
        <v>8.2613738240455827</v>
      </c>
      <c r="M75" s="10">
        <v>67.691446690658623</v>
      </c>
      <c r="N75" s="10">
        <v>9.056072480052924</v>
      </c>
      <c r="O75" s="10">
        <v>7.12454667330198</v>
      </c>
      <c r="P75" s="10">
        <v>17.797160000362009</v>
      </c>
      <c r="Q75" s="10">
        <v>5.2838552950353321</v>
      </c>
      <c r="R75" s="10">
        <v>0.96051817423381125</v>
      </c>
      <c r="S75" s="10">
        <v>51.74500508297151</v>
      </c>
      <c r="T75" s="10">
        <v>20.538639889656476</v>
      </c>
      <c r="U75" s="10">
        <v>24.948648985543841</v>
      </c>
      <c r="V75" s="10">
        <v>3.1440988332259057</v>
      </c>
      <c r="W75" s="10">
        <v>0.90595906928909153</v>
      </c>
      <c r="Y75" s="10">
        <v>0.30420534696683849</v>
      </c>
      <c r="Z75" s="10">
        <v>6.8851770835499622</v>
      </c>
      <c r="AA75" s="10">
        <v>7.8982053676619728</v>
      </c>
      <c r="AB75" s="10">
        <v>3.2903279780956511</v>
      </c>
      <c r="AC75" s="10">
        <v>5.2034673772870335</v>
      </c>
      <c r="AD75" s="10">
        <v>0.33636002296136902</v>
      </c>
      <c r="AE75" s="10">
        <v>94.773640119799026</v>
      </c>
      <c r="AF75" s="10">
        <v>1.7747974563524522</v>
      </c>
      <c r="AG75" s="10">
        <v>1.8325260498612526</v>
      </c>
      <c r="AH75" s="10">
        <v>4.4258522118950916</v>
      </c>
      <c r="AI75" s="10">
        <v>2.0020554016848329</v>
      </c>
      <c r="AJ75" s="10">
        <v>15.047494980954001</v>
      </c>
      <c r="AK75" s="10">
        <v>12.042455350218649</v>
      </c>
      <c r="AL75" s="10">
        <v>2.4118688568808055</v>
      </c>
      <c r="AM75" s="10">
        <v>1.1303163861196173</v>
      </c>
      <c r="AN75" s="10">
        <v>1.3896085098972886</v>
      </c>
      <c r="AO75" s="10">
        <v>3.8857592568357862</v>
      </c>
      <c r="AP75" s="10">
        <v>100.20585120317438</v>
      </c>
      <c r="AQ75" s="10">
        <v>3.9479172047351478</v>
      </c>
      <c r="AR75" s="10">
        <v>7.6955266189998977</v>
      </c>
      <c r="AS75" s="10">
        <v>18.505903841750136</v>
      </c>
      <c r="AT75" s="10">
        <v>1.5800568226447527</v>
      </c>
      <c r="AV75" s="10">
        <v>6.3562841843928089E-2</v>
      </c>
      <c r="AW75" s="10">
        <v>0.1925778479997331</v>
      </c>
      <c r="AX75" s="10">
        <v>0.24302943483414163</v>
      </c>
      <c r="AY75" s="10">
        <v>0.29235333498000465</v>
      </c>
      <c r="AZ75" s="10">
        <v>4.4599380524130261E-2</v>
      </c>
      <c r="BA75" s="10">
        <v>6.2073072036935493</v>
      </c>
      <c r="BB75" s="10">
        <v>11.93343936698362</v>
      </c>
      <c r="BC75" s="10">
        <v>3.8334782966005476</v>
      </c>
      <c r="BD75" s="10">
        <v>0.17120742859306887</v>
      </c>
      <c r="BE75" s="10">
        <v>0.15721381291154363</v>
      </c>
      <c r="BF75" s="10">
        <v>0.23228069558491257</v>
      </c>
      <c r="BG75" s="10">
        <v>2.4473388545554622</v>
      </c>
      <c r="BH75" s="10">
        <v>1.285263715994907</v>
      </c>
      <c r="BI75" s="10">
        <v>0.40762163221639447</v>
      </c>
      <c r="BJ75" s="10">
        <v>3.2980944816336426</v>
      </c>
      <c r="BK75" s="10">
        <v>0.1541740856322065</v>
      </c>
      <c r="BL75" s="10">
        <v>7.726267984066873E-2</v>
      </c>
      <c r="BM75" s="10">
        <v>16.754114601872558</v>
      </c>
      <c r="BN75" s="10">
        <v>0.83534406751859591</v>
      </c>
      <c r="BO75" s="10">
        <v>0.41567798426411579</v>
      </c>
      <c r="BP75" s="10">
        <v>5.082053777823778</v>
      </c>
      <c r="BQ75" s="10">
        <v>4.0689954689699634</v>
      </c>
      <c r="BS75" s="10">
        <v>6.9274772520969349E-2</v>
      </c>
      <c r="BT75" s="10">
        <v>0.11688538120312897</v>
      </c>
      <c r="BU75" s="10">
        <v>1.3611741742509911</v>
      </c>
      <c r="BV75" s="10">
        <v>0.51880222362081452</v>
      </c>
      <c r="BW75" s="10">
        <v>9.6715359244896604E-3</v>
      </c>
      <c r="BX75" s="10">
        <v>0.15900461484667971</v>
      </c>
      <c r="BY75" s="10">
        <v>16.331053699953031</v>
      </c>
      <c r="BZ75" s="10">
        <v>5.5088113947960871E-3</v>
      </c>
      <c r="CA75" s="10">
        <v>0.13697836163218297</v>
      </c>
      <c r="CB75" s="10">
        <v>4.122753867963197E-2</v>
      </c>
      <c r="CC75" s="10">
        <v>4.5899983618134244E-3</v>
      </c>
      <c r="CD75" s="10">
        <v>1.3101784526620337</v>
      </c>
      <c r="CE75" s="10">
        <v>1.2998313354869313</v>
      </c>
      <c r="CF75" s="10">
        <v>0.3667779283405751</v>
      </c>
      <c r="CG75" s="10">
        <v>3.1341036965440039</v>
      </c>
      <c r="CH75" s="10">
        <v>0.11302342888625391</v>
      </c>
      <c r="CI75" s="10">
        <v>0.35270006379794083</v>
      </c>
      <c r="CJ75" s="10">
        <v>35.897107639757181</v>
      </c>
      <c r="CK75" s="10">
        <v>4.0557535123048698</v>
      </c>
      <c r="CL75" s="10">
        <v>0.339990625993494</v>
      </c>
      <c r="CM75" s="10">
        <v>9.9116292407081197E-2</v>
      </c>
      <c r="CN75" s="10">
        <v>2.290807495934466E-3</v>
      </c>
      <c r="CP75" s="23">
        <v>9.2945691472159595</v>
      </c>
      <c r="CQ75" s="23">
        <v>43.155953214119883</v>
      </c>
      <c r="CR75" s="23">
        <v>54.729239245253929</v>
      </c>
      <c r="CS75" s="23">
        <v>47.66113345534761</v>
      </c>
      <c r="CT75" s="23">
        <v>5.8353035658850905</v>
      </c>
      <c r="CU75" s="23">
        <v>34.890655398411639</v>
      </c>
      <c r="CV75" s="23">
        <v>162.62770926171893</v>
      </c>
      <c r="CW75" s="23">
        <v>11.174942808643834</v>
      </c>
      <c r="CX75" s="23">
        <v>2.8782698085439353</v>
      </c>
      <c r="CY75" s="23">
        <v>7.3416846823849689</v>
      </c>
      <c r="CZ75" s="23">
        <v>10.500299919677142</v>
      </c>
      <c r="DA75" s="23">
        <v>86.49645897883012</v>
      </c>
      <c r="DB75" s="23">
        <v>23.683622881753411</v>
      </c>
      <c r="DC75" s="23">
        <v>10.310815090739755</v>
      </c>
      <c r="DD75" s="23">
        <v>25.359674564659272</v>
      </c>
      <c r="DE75" s="23">
        <v>6.9406613194510811</v>
      </c>
      <c r="DF75" s="23">
        <v>5.2762401747082066</v>
      </c>
      <c r="DG75" s="23">
        <v>204.60207852777563</v>
      </c>
      <c r="DH75" s="23">
        <v>29.377654674215091</v>
      </c>
      <c r="DI75" s="23">
        <v>33.399844214801348</v>
      </c>
      <c r="DJ75" s="23">
        <v>26.831172745206899</v>
      </c>
      <c r="DK75" s="23">
        <v>6.5573021683997421</v>
      </c>
    </row>
    <row r="76" spans="1:115">
      <c r="A76" s="2">
        <v>44805</v>
      </c>
      <c r="B76" s="10">
        <v>8.6425810424592768</v>
      </c>
      <c r="C76" s="10">
        <v>36.339023423167589</v>
      </c>
      <c r="D76" s="10">
        <v>46.84833659365669</v>
      </c>
      <c r="E76" s="10">
        <v>45.279224783697259</v>
      </c>
      <c r="F76" s="10">
        <v>0.52361507112751349</v>
      </c>
      <c r="G76" s="10">
        <v>27.907118364607825</v>
      </c>
      <c r="H76" s="10">
        <v>42.518349245677868</v>
      </c>
      <c r="I76" s="10">
        <v>5.291858375572887</v>
      </c>
      <c r="J76" s="10">
        <v>0.78397759212477525</v>
      </c>
      <c r="K76" s="10">
        <v>2.7682258917678797</v>
      </c>
      <c r="L76" s="10">
        <v>8.2152064889684056</v>
      </c>
      <c r="M76" s="10">
        <v>68.971541389029511</v>
      </c>
      <c r="N76" s="10">
        <v>10.363445649082315</v>
      </c>
      <c r="O76" s="10">
        <v>7.3748811440890059</v>
      </c>
      <c r="P76" s="10">
        <v>15.748771759755288</v>
      </c>
      <c r="Q76" s="10">
        <v>5.76225251086057</v>
      </c>
      <c r="R76" s="10">
        <v>0.82762531722824617</v>
      </c>
      <c r="S76" s="10">
        <v>53.24317075509552</v>
      </c>
      <c r="T76" s="10">
        <v>22.443598814560868</v>
      </c>
      <c r="U76" s="10">
        <v>27.037889790428981</v>
      </c>
      <c r="V76" s="10">
        <v>2.7180082625256095</v>
      </c>
      <c r="W76" s="37"/>
      <c r="Y76" s="10">
        <v>0.33511624676316898</v>
      </c>
      <c r="Z76" s="10">
        <v>6.7873993016770999</v>
      </c>
      <c r="AA76" s="10">
        <v>7.0943046260247575</v>
      </c>
      <c r="AB76" s="10">
        <v>3.2327004191970841</v>
      </c>
      <c r="AC76" s="10">
        <v>4.3350417699197141</v>
      </c>
      <c r="AD76" s="10">
        <v>0.32394121510085222</v>
      </c>
      <c r="AE76" s="10">
        <v>93.929876046788905</v>
      </c>
      <c r="AF76" s="10">
        <v>1.352543186805319</v>
      </c>
      <c r="AG76" s="10">
        <v>1.8088073269134832</v>
      </c>
      <c r="AH76" s="10">
        <v>4.3480885072365867</v>
      </c>
      <c r="AI76" s="10">
        <v>3.2665669741588617</v>
      </c>
      <c r="AJ76" s="10">
        <v>15.773293373946572</v>
      </c>
      <c r="AK76" s="10">
        <v>11.734810757603963</v>
      </c>
      <c r="AL76" s="10">
        <v>2.2440042393597937</v>
      </c>
      <c r="AM76" s="10">
        <v>0.72273258704966414</v>
      </c>
      <c r="AN76" s="10">
        <v>1.3863319553445048</v>
      </c>
      <c r="AO76" s="10">
        <v>3.5632758813827099</v>
      </c>
      <c r="AP76" s="10">
        <v>99.386699173455938</v>
      </c>
      <c r="AQ76" s="10">
        <v>4.2572091084831269</v>
      </c>
      <c r="AR76" s="10">
        <v>7.6026779080833844</v>
      </c>
      <c r="AS76" s="10">
        <v>15.769573792158139</v>
      </c>
      <c r="AT76" s="37"/>
      <c r="AV76" s="10">
        <v>6.0286353072394661E-2</v>
      </c>
      <c r="AW76" s="10">
        <v>0.24340778188845166</v>
      </c>
      <c r="AX76" s="10">
        <v>0.24438072500374314</v>
      </c>
      <c r="AY76" s="10">
        <v>0.30595781949816259</v>
      </c>
      <c r="AZ76" s="10">
        <v>7.3980593017469662E-2</v>
      </c>
      <c r="BA76" s="10">
        <v>4.6874914458816033</v>
      </c>
      <c r="BB76" s="10">
        <v>11.318087641899222</v>
      </c>
      <c r="BC76" s="10">
        <v>4.6233818688904718</v>
      </c>
      <c r="BD76" s="10">
        <v>0.1751611574293869</v>
      </c>
      <c r="BE76" s="10">
        <v>0.14020443763785331</v>
      </c>
      <c r="BF76" s="10">
        <v>0.28975582920449366</v>
      </c>
      <c r="BG76" s="10">
        <v>2.4540339840243237</v>
      </c>
      <c r="BH76" s="10">
        <v>1.3902869989948254</v>
      </c>
      <c r="BI76" s="10">
        <v>0.44089305818571084</v>
      </c>
      <c r="BJ76" s="10">
        <v>3.2669654529938317</v>
      </c>
      <c r="BK76" s="10">
        <v>0.15151020739809345</v>
      </c>
      <c r="BL76" s="10">
        <v>5.4706373149260482E-2</v>
      </c>
      <c r="BM76" s="10">
        <v>15.869058688981685</v>
      </c>
      <c r="BN76" s="10">
        <v>0.94228300076865479</v>
      </c>
      <c r="BO76" s="10">
        <v>0.37464461014658756</v>
      </c>
      <c r="BP76" s="10">
        <v>4.39331761024029</v>
      </c>
      <c r="BQ76" s="37"/>
      <c r="BS76" s="10">
        <v>0.17343669330087824</v>
      </c>
      <c r="BT76" s="10">
        <v>0.93871903427480818</v>
      </c>
      <c r="BU76" s="10">
        <v>1.356977272927901</v>
      </c>
      <c r="BV76" s="10">
        <v>0.59000476315623895</v>
      </c>
      <c r="BW76" s="10">
        <v>8.6749910531425806E-3</v>
      </c>
      <c r="BX76" s="10">
        <v>6.7242588197062858E-2</v>
      </c>
      <c r="BY76" s="10">
        <v>17.09046102582403</v>
      </c>
      <c r="BZ76" s="10">
        <v>4.7906344835825898E-2</v>
      </c>
      <c r="CA76" s="10">
        <v>0.23256959314407374</v>
      </c>
      <c r="CB76" s="10">
        <v>4.2181667371707005E-2</v>
      </c>
      <c r="CC76" s="10">
        <v>6.3984759504035094E-2</v>
      </c>
      <c r="CD76" s="10">
        <v>1.3860650600201834</v>
      </c>
      <c r="CE76" s="10">
        <v>1.2328058873459635</v>
      </c>
      <c r="CF76" s="10">
        <v>0.37781362171918392</v>
      </c>
      <c r="CG76" s="10">
        <v>3.0167482109614756</v>
      </c>
      <c r="CH76" s="10">
        <v>0.10536862881793513</v>
      </c>
      <c r="CI76" s="10">
        <v>0.2850196807051833</v>
      </c>
      <c r="CJ76" s="10">
        <v>36.512076591104673</v>
      </c>
      <c r="CK76" s="10">
        <v>3.9698730372682545</v>
      </c>
      <c r="CL76" s="10">
        <v>0.42591998655071694</v>
      </c>
      <c r="CM76" s="10">
        <v>6.4779712035097248E-2</v>
      </c>
      <c r="CN76" s="37"/>
      <c r="CP76" s="23">
        <v>9.2114203355957187</v>
      </c>
      <c r="CQ76" s="23">
        <v>44.308549541007949</v>
      </c>
      <c r="CR76" s="23">
        <v>55.543999217613091</v>
      </c>
      <c r="CS76" s="23">
        <v>49.407887785548745</v>
      </c>
      <c r="CT76" s="23">
        <v>4.9413124251178395</v>
      </c>
      <c r="CU76" s="23">
        <v>32.985793613787344</v>
      </c>
      <c r="CV76" s="23">
        <v>164.85677396019003</v>
      </c>
      <c r="CW76" s="23">
        <v>11.315689776104504</v>
      </c>
      <c r="CX76" s="23">
        <v>3.000515669611719</v>
      </c>
      <c r="CY76" s="23">
        <v>7.2987005040140271</v>
      </c>
      <c r="CZ76" s="23">
        <v>11.835514051835796</v>
      </c>
      <c r="DA76" s="23">
        <v>88.58493380702059</v>
      </c>
      <c r="DB76" s="23">
        <v>24.721349293027068</v>
      </c>
      <c r="DC76" s="23">
        <v>10.437592063353694</v>
      </c>
      <c r="DD76" s="23">
        <v>22.75521801076026</v>
      </c>
      <c r="DE76" s="23">
        <v>7.4054633024211034</v>
      </c>
      <c r="DF76" s="23">
        <v>4.7306272524653998</v>
      </c>
      <c r="DG76" s="23">
        <v>205.01100520863781</v>
      </c>
      <c r="DH76" s="23">
        <v>31.612963961080904</v>
      </c>
      <c r="DI76" s="23">
        <v>35.44113229520967</v>
      </c>
      <c r="DJ76" s="23">
        <v>22.945679376959138</v>
      </c>
      <c r="DK76" s="37"/>
    </row>
    <row r="77" spans="1:115">
      <c r="A77" s="2">
        <v>44896</v>
      </c>
      <c r="B77" s="10">
        <v>7.8457168326970779</v>
      </c>
      <c r="C77" s="10">
        <v>34.428414251591313</v>
      </c>
      <c r="D77" s="10">
        <v>40.729166195827702</v>
      </c>
      <c r="E77" s="10">
        <v>44.909962777850687</v>
      </c>
      <c r="F77" s="10">
        <v>0.53504337554318104</v>
      </c>
      <c r="G77" s="10">
        <v>24.345848700503442</v>
      </c>
      <c r="H77" s="10">
        <v>42.020427890655434</v>
      </c>
      <c r="I77" s="10">
        <v>4.3968993612050076</v>
      </c>
      <c r="J77" s="10">
        <v>0.71215023769748342</v>
      </c>
      <c r="K77" s="10">
        <v>2.8299588741072728</v>
      </c>
      <c r="L77" s="10">
        <v>7.9042149465153031</v>
      </c>
      <c r="M77" s="10">
        <v>69.579323815942956</v>
      </c>
      <c r="N77" s="10">
        <v>10.842292119638234</v>
      </c>
      <c r="O77" s="10">
        <v>6.7204596565246613</v>
      </c>
      <c r="P77" s="10">
        <v>13.67903778592115</v>
      </c>
      <c r="Q77" s="10">
        <v>6.9265603943859837</v>
      </c>
      <c r="R77" s="10">
        <v>0.83911120350675139</v>
      </c>
      <c r="S77" s="10">
        <v>53.588430273666873</v>
      </c>
      <c r="T77" s="10">
        <v>21.132060737196237</v>
      </c>
      <c r="U77" s="10">
        <v>24.698965067597801</v>
      </c>
      <c r="V77" s="10">
        <v>2.3603176018854137</v>
      </c>
      <c r="W77" s="37"/>
      <c r="Y77" s="10">
        <v>0.30379006195781966</v>
      </c>
      <c r="Z77" s="10">
        <v>6.4242453776353052</v>
      </c>
      <c r="AA77" s="10">
        <v>6.1532853378960493</v>
      </c>
      <c r="AB77" s="10">
        <v>3.1894655717011027</v>
      </c>
      <c r="AC77" s="10">
        <v>4.4336488073113687</v>
      </c>
      <c r="AD77" s="10">
        <v>0.2802125949684659</v>
      </c>
      <c r="AE77" s="10">
        <v>93.599238560460066</v>
      </c>
      <c r="AF77" s="10">
        <v>1.1205555733873422</v>
      </c>
      <c r="AG77" s="10">
        <v>1.6465635598621606</v>
      </c>
      <c r="AH77" s="10">
        <v>4.430005935563198</v>
      </c>
      <c r="AI77" s="10">
        <v>3.1429091326689158</v>
      </c>
      <c r="AJ77" s="10">
        <v>16.102277326561754</v>
      </c>
      <c r="AK77" s="10">
        <v>11.631706271455911</v>
      </c>
      <c r="AL77" s="10">
        <v>2.043928667586564</v>
      </c>
      <c r="AM77" s="10">
        <v>0.61463285938845569</v>
      </c>
      <c r="AN77" s="10">
        <v>1.6664510965568271</v>
      </c>
      <c r="AO77" s="10">
        <v>3.7942988408285006</v>
      </c>
      <c r="AP77" s="10">
        <v>99.209670306210882</v>
      </c>
      <c r="AQ77" s="10">
        <v>3.9635605934037725</v>
      </c>
      <c r="AR77" s="10">
        <v>6.8292309706594487</v>
      </c>
      <c r="AS77" s="10">
        <v>13.733676948999546</v>
      </c>
      <c r="AT77" s="37"/>
      <c r="AV77" s="10">
        <v>5.4636573897521225E-2</v>
      </c>
      <c r="AW77" s="10">
        <v>0.23027186219119836</v>
      </c>
      <c r="AX77" s="10">
        <v>0.21221679258240658</v>
      </c>
      <c r="AY77" s="10">
        <v>0.29980897567842879</v>
      </c>
      <c r="AZ77" s="10">
        <v>7.5484377726103197E-2</v>
      </c>
      <c r="BA77" s="10">
        <v>4.0569004750265512</v>
      </c>
      <c r="BB77" s="10">
        <v>11.30214638608966</v>
      </c>
      <c r="BC77" s="10">
        <v>3.8326116901940606</v>
      </c>
      <c r="BD77" s="10">
        <v>0.1685772732533955</v>
      </c>
      <c r="BE77" s="10">
        <v>0.14259974847532181</v>
      </c>
      <c r="BF77" s="10">
        <v>0.27878694943499704</v>
      </c>
      <c r="BG77" s="10">
        <v>2.4880919759036733</v>
      </c>
      <c r="BH77" s="10">
        <v>1.3759551376245478</v>
      </c>
      <c r="BI77" s="10">
        <v>0.40169438627578719</v>
      </c>
      <c r="BJ77" s="10">
        <v>2.7699012463395141</v>
      </c>
      <c r="BK77" s="10">
        <v>0.18212402180065346</v>
      </c>
      <c r="BL77" s="10">
        <v>5.3852864399047552E-2</v>
      </c>
      <c r="BM77" s="10">
        <v>15.871521899921127</v>
      </c>
      <c r="BN77" s="10">
        <v>0.88351919805184376</v>
      </c>
      <c r="BO77" s="10">
        <v>0.33373931943962404</v>
      </c>
      <c r="BP77" s="10">
        <v>3.8503314807347913</v>
      </c>
      <c r="BQ77" s="37"/>
      <c r="BS77" s="10">
        <v>0.15743997558962838</v>
      </c>
      <c r="BT77" s="10">
        <v>0.88895508882448859</v>
      </c>
      <c r="BU77" s="10">
        <v>1.1798295964033141</v>
      </c>
      <c r="BV77" s="10">
        <v>0.58352532327662354</v>
      </c>
      <c r="BW77" s="10">
        <v>8.8513253911228496E-3</v>
      </c>
      <c r="BX77" s="10">
        <v>5.8450142175856534E-2</v>
      </c>
      <c r="BY77" s="10">
        <v>16.970356736167034</v>
      </c>
      <c r="BZ77" s="10">
        <v>3.9745366174094077E-2</v>
      </c>
      <c r="CA77" s="10">
        <v>0.22263313401888135</v>
      </c>
      <c r="CB77" s="10">
        <v>4.2466358303035856E-2</v>
      </c>
      <c r="CC77" s="10">
        <v>6.1562578262653211E-2</v>
      </c>
      <c r="CD77" s="10">
        <v>1.4042420878603306</v>
      </c>
      <c r="CE77" s="10">
        <v>1.2296657063769059</v>
      </c>
      <c r="CF77" s="10">
        <v>0.34428995133874291</v>
      </c>
      <c r="CG77" s="10">
        <v>2.6049621039676287</v>
      </c>
      <c r="CH77" s="10">
        <v>0.12665917882034528</v>
      </c>
      <c r="CI77" s="10">
        <v>0.31729596112546765</v>
      </c>
      <c r="CJ77" s="10">
        <v>36.751126708486773</v>
      </c>
      <c r="CK77" s="10">
        <v>3.7366442470936754</v>
      </c>
      <c r="CL77" s="10">
        <v>0.38057401822452747</v>
      </c>
      <c r="CM77" s="10">
        <v>5.6347486355020848E-2</v>
      </c>
      <c r="CN77" s="37"/>
      <c r="CP77" s="23">
        <v>8.3615834441420471</v>
      </c>
      <c r="CQ77" s="23">
        <v>41.971886580242305</v>
      </c>
      <c r="CR77" s="23">
        <v>48.274497922709472</v>
      </c>
      <c r="CS77" s="23">
        <v>48.982762648506842</v>
      </c>
      <c r="CT77" s="23">
        <v>5.0530278859717761</v>
      </c>
      <c r="CU77" s="23">
        <v>28.741411912674316</v>
      </c>
      <c r="CV77" s="23">
        <v>163.8921695733722</v>
      </c>
      <c r="CW77" s="23">
        <v>9.3898119909605047</v>
      </c>
      <c r="CX77" s="23">
        <v>2.7499242048319208</v>
      </c>
      <c r="CY77" s="23">
        <v>7.4450309164488289</v>
      </c>
      <c r="CZ77" s="23">
        <v>11.387473606881869</v>
      </c>
      <c r="DA77" s="23">
        <v>89.573935206268715</v>
      </c>
      <c r="DB77" s="23">
        <v>25.079619235095599</v>
      </c>
      <c r="DC77" s="23">
        <v>9.5103726617257553</v>
      </c>
      <c r="DD77" s="23">
        <v>19.668533995616748</v>
      </c>
      <c r="DE77" s="23">
        <v>8.9017946915638095</v>
      </c>
      <c r="DF77" s="23">
        <v>5.0045588698597667</v>
      </c>
      <c r="DG77" s="23">
        <v>205.42074918828564</v>
      </c>
      <c r="DH77" s="23">
        <v>29.715784775745529</v>
      </c>
      <c r="DI77" s="23">
        <v>32.242509375921401</v>
      </c>
      <c r="DJ77" s="23">
        <v>20.000673517974771</v>
      </c>
      <c r="DK77" s="37"/>
    </row>
    <row r="78" spans="1:115">
      <c r="BT78" s="10"/>
      <c r="BU78" s="10"/>
      <c r="BV78" s="10"/>
      <c r="BW78" s="10"/>
      <c r="BX78" s="10"/>
      <c r="BY78" s="10"/>
      <c r="BZ78" s="10"/>
      <c r="CA78" s="10"/>
      <c r="CB78" s="10"/>
      <c r="CC78" s="10"/>
      <c r="CD78" s="10"/>
      <c r="CE78" s="10"/>
      <c r="CF78" s="10"/>
      <c r="CG78" s="10"/>
      <c r="CH78" s="10"/>
      <c r="CI78" s="10"/>
      <c r="CJ78" s="10"/>
      <c r="CK78" s="10"/>
      <c r="CL78" s="10"/>
      <c r="CM78" s="10"/>
      <c r="CN78" s="10"/>
      <c r="CP78" s="23"/>
      <c r="CQ78" s="23"/>
      <c r="CR78" s="23"/>
      <c r="CS78" s="23"/>
      <c r="CT78" s="23"/>
      <c r="CU78" s="23"/>
    </row>
    <row r="79" spans="1:115">
      <c r="BR79" s="61"/>
      <c r="BS79" s="63"/>
      <c r="BT79" s="63"/>
      <c r="BU79" s="63"/>
      <c r="BV79" s="63"/>
      <c r="BW79" s="63"/>
      <c r="BX79" s="63"/>
      <c r="BY79" s="63"/>
      <c r="BZ79" s="63"/>
      <c r="CA79" s="63"/>
      <c r="CB79" s="63"/>
      <c r="CC79" s="63"/>
      <c r="CD79" s="63"/>
      <c r="CE79" s="63"/>
      <c r="CF79" s="63"/>
      <c r="CG79" s="63"/>
      <c r="CH79" s="63"/>
      <c r="CI79" s="63"/>
      <c r="CJ79" s="63"/>
      <c r="CK79" s="63"/>
      <c r="CL79" s="63"/>
      <c r="CM79" s="63"/>
      <c r="CN79" s="63"/>
      <c r="CO79" s="61"/>
      <c r="CP79" s="23"/>
      <c r="CQ79" s="23"/>
      <c r="CR79" s="23"/>
      <c r="CS79" s="23"/>
      <c r="CT79" s="23"/>
      <c r="CU79" s="23"/>
    </row>
    <row r="80" spans="1:115">
      <c r="BR80" s="61"/>
      <c r="BS80" s="63"/>
      <c r="BT80" s="63"/>
      <c r="BU80" s="63"/>
      <c r="BV80" s="63"/>
      <c r="BW80" s="63"/>
      <c r="BX80" s="63"/>
      <c r="BY80" s="63"/>
      <c r="BZ80" s="63"/>
      <c r="CA80" s="63"/>
      <c r="CB80" s="63"/>
      <c r="CC80" s="63"/>
      <c r="CD80" s="63"/>
      <c r="CE80" s="63"/>
      <c r="CF80" s="63"/>
      <c r="CG80" s="63"/>
      <c r="CH80" s="63"/>
      <c r="CI80" s="63"/>
      <c r="CJ80" s="63"/>
      <c r="CK80" s="63"/>
      <c r="CL80" s="63"/>
      <c r="CM80" s="63"/>
      <c r="CN80" s="63"/>
      <c r="CO80" s="61"/>
      <c r="CP80" s="23"/>
      <c r="CQ80" s="23"/>
      <c r="CR80" s="23"/>
      <c r="CS80" s="23"/>
      <c r="CT80" s="23"/>
      <c r="CU80" s="23"/>
    </row>
    <row r="81" spans="70:99">
      <c r="BR81" s="61"/>
      <c r="BS81" s="63"/>
      <c r="BT81" s="63"/>
      <c r="BU81" s="63"/>
      <c r="BV81" s="63"/>
      <c r="BW81" s="63"/>
      <c r="BX81" s="63"/>
      <c r="BY81" s="63"/>
      <c r="BZ81" s="63"/>
      <c r="CA81" s="63"/>
      <c r="CB81" s="63"/>
      <c r="CC81" s="63"/>
      <c r="CD81" s="63"/>
      <c r="CE81" s="63"/>
      <c r="CF81" s="63"/>
      <c r="CG81" s="63"/>
      <c r="CH81" s="63"/>
      <c r="CI81" s="63"/>
      <c r="CJ81" s="63"/>
      <c r="CK81" s="63"/>
      <c r="CL81" s="63"/>
      <c r="CM81" s="63"/>
      <c r="CN81" s="63"/>
      <c r="CO81" s="61"/>
      <c r="CP81" s="23"/>
      <c r="CQ81" s="23"/>
      <c r="CR81" s="23"/>
      <c r="CS81" s="23"/>
      <c r="CT81" s="23"/>
      <c r="CU81" s="23"/>
    </row>
    <row r="82" spans="70:99">
      <c r="BR82" s="61"/>
      <c r="BS82" s="63"/>
      <c r="BT82" s="63"/>
      <c r="BU82" s="63"/>
      <c r="BV82" s="63"/>
      <c r="BW82" s="63"/>
      <c r="BX82" s="63"/>
      <c r="BY82" s="63"/>
      <c r="BZ82" s="63"/>
      <c r="CA82" s="63"/>
      <c r="CB82" s="63"/>
      <c r="CC82" s="63"/>
      <c r="CD82" s="63"/>
      <c r="CE82" s="63"/>
      <c r="CF82" s="63"/>
      <c r="CG82" s="63"/>
      <c r="CH82" s="63"/>
      <c r="CI82" s="63"/>
      <c r="CJ82" s="63"/>
      <c r="CK82" s="63"/>
      <c r="CL82" s="63"/>
      <c r="CM82" s="63"/>
      <c r="CN82" s="63"/>
      <c r="CO82" s="61"/>
      <c r="CP82" s="23"/>
      <c r="CQ82" s="23"/>
      <c r="CR82" s="23"/>
      <c r="CS82" s="23"/>
      <c r="CT82" s="23"/>
      <c r="CU82" s="23"/>
    </row>
    <row r="83" spans="70:99">
      <c r="BR83" s="61"/>
      <c r="BS83" s="63"/>
      <c r="BT83" s="63"/>
      <c r="BU83" s="63"/>
      <c r="BV83" s="63"/>
      <c r="BW83" s="63"/>
      <c r="BX83" s="63"/>
      <c r="BY83" s="63"/>
      <c r="BZ83" s="63"/>
      <c r="CA83" s="63"/>
      <c r="CB83" s="63"/>
      <c r="CC83" s="63"/>
      <c r="CD83" s="63"/>
      <c r="CE83" s="63"/>
      <c r="CF83" s="63"/>
      <c r="CG83" s="63"/>
      <c r="CH83" s="63"/>
      <c r="CI83" s="63"/>
      <c r="CJ83" s="63"/>
      <c r="CK83" s="63"/>
      <c r="CL83" s="63"/>
      <c r="CM83" s="63"/>
      <c r="CN83" s="63"/>
      <c r="CO83" s="61"/>
      <c r="CP83" s="23"/>
      <c r="CQ83" s="23"/>
      <c r="CR83" s="23"/>
      <c r="CS83" s="23"/>
      <c r="CT83" s="23"/>
      <c r="CU83" s="23"/>
    </row>
    <row r="84" spans="70:99">
      <c r="BR84" s="61"/>
      <c r="BS84" s="63"/>
      <c r="BT84" s="63"/>
      <c r="BU84" s="63"/>
      <c r="BV84" s="63"/>
      <c r="BW84" s="63"/>
      <c r="BX84" s="63"/>
      <c r="BY84" s="63"/>
      <c r="BZ84" s="63"/>
      <c r="CA84" s="63"/>
      <c r="CB84" s="63"/>
      <c r="CC84" s="63"/>
      <c r="CD84" s="63"/>
      <c r="CE84" s="63"/>
      <c r="CF84" s="63"/>
      <c r="CG84" s="63"/>
      <c r="CH84" s="63"/>
      <c r="CI84" s="63"/>
      <c r="CJ84" s="63"/>
      <c r="CK84" s="63"/>
      <c r="CL84" s="63"/>
      <c r="CM84" s="63"/>
      <c r="CN84" s="63"/>
      <c r="CO84" s="61"/>
      <c r="CP84" s="23"/>
      <c r="CQ84" s="23"/>
      <c r="CR84" s="23"/>
      <c r="CS84" s="23"/>
      <c r="CT84" s="23"/>
      <c r="CU84" s="23"/>
    </row>
    <row r="85" spans="70:99">
      <c r="BR85" s="61"/>
      <c r="BS85" s="63"/>
      <c r="BT85" s="63"/>
      <c r="BU85" s="63"/>
      <c r="BV85" s="63"/>
      <c r="BW85" s="63"/>
      <c r="BX85" s="63"/>
      <c r="BY85" s="63"/>
      <c r="BZ85" s="63"/>
      <c r="CA85" s="63"/>
      <c r="CB85" s="63"/>
      <c r="CC85" s="63"/>
      <c r="CD85" s="63"/>
      <c r="CE85" s="63"/>
      <c r="CF85" s="63"/>
      <c r="CG85" s="63"/>
      <c r="CH85" s="63"/>
      <c r="CI85" s="63"/>
      <c r="CJ85" s="63"/>
      <c r="CK85" s="63"/>
      <c r="CL85" s="63"/>
      <c r="CM85" s="63"/>
      <c r="CN85" s="63"/>
      <c r="CO85" s="61"/>
      <c r="CP85" s="23"/>
      <c r="CQ85" s="23"/>
      <c r="CR85" s="23"/>
      <c r="CS85" s="23"/>
      <c r="CT85" s="23"/>
      <c r="CU85" s="23"/>
    </row>
    <row r="86" spans="70:99">
      <c r="BR86" s="61"/>
      <c r="BS86" s="63"/>
      <c r="BT86" s="63"/>
      <c r="BU86" s="63"/>
      <c r="BV86" s="63"/>
      <c r="BW86" s="63"/>
      <c r="BX86" s="63"/>
      <c r="BY86" s="63"/>
      <c r="BZ86" s="63"/>
      <c r="CA86" s="63"/>
      <c r="CB86" s="63"/>
      <c r="CC86" s="63"/>
      <c r="CD86" s="63"/>
      <c r="CE86" s="63"/>
      <c r="CF86" s="63"/>
      <c r="CG86" s="63"/>
      <c r="CH86" s="63"/>
      <c r="CI86" s="63"/>
      <c r="CJ86" s="63"/>
      <c r="CK86" s="63"/>
      <c r="CL86" s="63"/>
      <c r="CM86" s="63"/>
      <c r="CN86" s="63"/>
      <c r="CO86" s="61"/>
      <c r="CP86" s="23"/>
      <c r="CQ86" s="23"/>
      <c r="CR86" s="23"/>
      <c r="CS86" s="23"/>
      <c r="CT86" s="23"/>
      <c r="CU86" s="23"/>
    </row>
    <row r="87" spans="70:99">
      <c r="BR87" s="61"/>
      <c r="BS87" s="63"/>
      <c r="BT87" s="63"/>
      <c r="BU87" s="63"/>
      <c r="BV87" s="63"/>
      <c r="BW87" s="63"/>
      <c r="BX87" s="63"/>
      <c r="BY87" s="63"/>
      <c r="BZ87" s="63"/>
      <c r="CA87" s="63"/>
      <c r="CB87" s="63"/>
      <c r="CC87" s="63"/>
      <c r="CD87" s="63"/>
      <c r="CE87" s="63"/>
      <c r="CF87" s="63"/>
      <c r="CG87" s="63"/>
      <c r="CH87" s="63"/>
      <c r="CI87" s="63"/>
      <c r="CJ87" s="63"/>
      <c r="CK87" s="63"/>
      <c r="CL87" s="63"/>
      <c r="CM87" s="63"/>
      <c r="CN87" s="63"/>
      <c r="CO87" s="61"/>
      <c r="CP87" s="23"/>
      <c r="CQ87" s="23"/>
      <c r="CR87" s="23"/>
      <c r="CS87" s="23"/>
      <c r="CT87" s="23"/>
      <c r="CU87" s="23"/>
    </row>
    <row r="88" spans="70:99">
      <c r="BR88" s="61"/>
      <c r="BS88" s="63"/>
      <c r="BT88" s="63"/>
      <c r="BU88" s="63"/>
      <c r="BV88" s="63"/>
      <c r="BW88" s="63"/>
      <c r="BX88" s="63"/>
      <c r="BY88" s="63"/>
      <c r="BZ88" s="63"/>
      <c r="CA88" s="63"/>
      <c r="CB88" s="63"/>
      <c r="CC88" s="63"/>
      <c r="CD88" s="63"/>
      <c r="CE88" s="63"/>
      <c r="CF88" s="63"/>
      <c r="CG88" s="63"/>
      <c r="CH88" s="63"/>
      <c r="CI88" s="63"/>
      <c r="CJ88" s="63"/>
      <c r="CK88" s="63"/>
      <c r="CL88" s="63"/>
      <c r="CM88" s="63"/>
      <c r="CN88" s="63"/>
      <c r="CO88" s="61"/>
      <c r="CP88" s="23"/>
      <c r="CQ88" s="23"/>
      <c r="CR88" s="23"/>
      <c r="CS88" s="23"/>
      <c r="CT88" s="23"/>
      <c r="CU88" s="23"/>
    </row>
    <row r="89" spans="70:99">
      <c r="BR89" s="61"/>
      <c r="BS89" s="63"/>
      <c r="BT89" s="63"/>
      <c r="BU89" s="63"/>
      <c r="BV89" s="63"/>
      <c r="BW89" s="63"/>
      <c r="BX89" s="63"/>
      <c r="BY89" s="63"/>
      <c r="BZ89" s="63"/>
      <c r="CA89" s="63"/>
      <c r="CB89" s="63"/>
      <c r="CC89" s="63"/>
      <c r="CD89" s="63"/>
      <c r="CE89" s="63"/>
      <c r="CF89" s="63"/>
      <c r="CG89" s="63"/>
      <c r="CH89" s="63"/>
      <c r="CI89" s="63"/>
      <c r="CJ89" s="63"/>
      <c r="CK89" s="63"/>
      <c r="CL89" s="63"/>
      <c r="CM89" s="63"/>
      <c r="CN89" s="63"/>
      <c r="CO89" s="61"/>
      <c r="CP89" s="23"/>
      <c r="CQ89" s="23"/>
      <c r="CR89" s="23"/>
      <c r="CS89" s="23"/>
      <c r="CT89" s="23"/>
      <c r="CU89" s="23"/>
    </row>
    <row r="90" spans="70:99">
      <c r="BR90" s="61"/>
      <c r="BS90" s="63"/>
      <c r="BT90" s="63"/>
      <c r="BU90" s="63"/>
      <c r="BV90" s="63"/>
      <c r="BW90" s="63"/>
      <c r="BX90" s="63"/>
      <c r="BY90" s="63"/>
      <c r="BZ90" s="63"/>
      <c r="CA90" s="63"/>
      <c r="CB90" s="63"/>
      <c r="CC90" s="63"/>
      <c r="CD90" s="63"/>
      <c r="CE90" s="63"/>
      <c r="CF90" s="63"/>
      <c r="CG90" s="63"/>
      <c r="CH90" s="63"/>
      <c r="CI90" s="63"/>
      <c r="CJ90" s="63"/>
      <c r="CK90" s="63"/>
      <c r="CL90" s="63"/>
      <c r="CM90" s="63"/>
      <c r="CN90" s="63"/>
      <c r="CO90" s="61"/>
      <c r="CP90" s="23"/>
      <c r="CQ90" s="23"/>
      <c r="CR90" s="23"/>
      <c r="CS90" s="23"/>
      <c r="CT90" s="23"/>
      <c r="CU90" s="23"/>
    </row>
    <row r="91" spans="70:99">
      <c r="BR91" s="61"/>
      <c r="BS91" s="63"/>
      <c r="BT91" s="63"/>
      <c r="BU91" s="63"/>
      <c r="BV91" s="63"/>
      <c r="BW91" s="63"/>
      <c r="BX91" s="63"/>
      <c r="BY91" s="63"/>
      <c r="BZ91" s="63"/>
      <c r="CA91" s="63"/>
      <c r="CB91" s="63"/>
      <c r="CC91" s="63"/>
      <c r="CD91" s="63"/>
      <c r="CE91" s="63"/>
      <c r="CF91" s="63"/>
      <c r="CG91" s="63"/>
      <c r="CH91" s="63"/>
      <c r="CI91" s="63"/>
      <c r="CJ91" s="63"/>
      <c r="CK91" s="63"/>
      <c r="CL91" s="63"/>
      <c r="CM91" s="63"/>
      <c r="CN91" s="63"/>
      <c r="CO91" s="61"/>
      <c r="CP91" s="23"/>
      <c r="CQ91" s="23"/>
      <c r="CR91" s="23"/>
      <c r="CS91" s="23"/>
      <c r="CT91" s="23"/>
      <c r="CU91" s="23"/>
    </row>
    <row r="92" spans="70:99">
      <c r="BR92" s="61"/>
      <c r="BS92" s="63"/>
      <c r="BT92" s="63"/>
      <c r="BU92" s="63"/>
      <c r="BV92" s="63"/>
      <c r="BW92" s="63"/>
      <c r="BX92" s="63"/>
      <c r="BY92" s="63"/>
      <c r="BZ92" s="63"/>
      <c r="CA92" s="63"/>
      <c r="CB92" s="63"/>
      <c r="CC92" s="63"/>
      <c r="CD92" s="63"/>
      <c r="CE92" s="63"/>
      <c r="CF92" s="63"/>
      <c r="CG92" s="63"/>
      <c r="CH92" s="63"/>
      <c r="CI92" s="63"/>
      <c r="CJ92" s="63"/>
      <c r="CK92" s="63"/>
      <c r="CL92" s="63"/>
      <c r="CM92" s="63"/>
      <c r="CN92" s="63"/>
      <c r="CO92" s="61"/>
      <c r="CP92" s="23"/>
      <c r="CQ92" s="23"/>
      <c r="CR92" s="23"/>
      <c r="CS92" s="23"/>
      <c r="CT92" s="23"/>
      <c r="CU92" s="23"/>
    </row>
    <row r="93" spans="70:99">
      <c r="BR93" s="61"/>
      <c r="BS93" s="63"/>
      <c r="BT93" s="63"/>
      <c r="BU93" s="63"/>
      <c r="BV93" s="63"/>
      <c r="BW93" s="63"/>
      <c r="BX93" s="63"/>
      <c r="BY93" s="63"/>
      <c r="BZ93" s="63"/>
      <c r="CA93" s="63"/>
      <c r="CB93" s="63"/>
      <c r="CC93" s="63"/>
      <c r="CD93" s="63"/>
      <c r="CE93" s="63"/>
      <c r="CF93" s="63"/>
      <c r="CG93" s="63"/>
      <c r="CH93" s="63"/>
      <c r="CI93" s="63"/>
      <c r="CJ93" s="63"/>
      <c r="CK93" s="63"/>
      <c r="CL93" s="63"/>
      <c r="CM93" s="63"/>
      <c r="CN93" s="63"/>
      <c r="CO93" s="61"/>
      <c r="CP93" s="23"/>
      <c r="CQ93" s="23"/>
      <c r="CR93" s="23"/>
      <c r="CS93" s="23"/>
      <c r="CT93" s="23"/>
      <c r="CU93" s="23"/>
    </row>
    <row r="94" spans="70:99">
      <c r="BR94" s="61"/>
      <c r="BS94" s="63"/>
      <c r="BT94" s="63"/>
      <c r="BU94" s="63"/>
      <c r="BV94" s="63"/>
      <c r="BW94" s="63"/>
      <c r="BX94" s="63"/>
      <c r="BY94" s="63"/>
      <c r="BZ94" s="63"/>
      <c r="CA94" s="63"/>
      <c r="CB94" s="63"/>
      <c r="CC94" s="63"/>
      <c r="CD94" s="63"/>
      <c r="CE94" s="63"/>
      <c r="CF94" s="63"/>
      <c r="CG94" s="63"/>
      <c r="CH94" s="63"/>
      <c r="CI94" s="63"/>
      <c r="CJ94" s="63"/>
      <c r="CK94" s="63"/>
      <c r="CL94" s="63"/>
      <c r="CM94" s="63"/>
      <c r="CN94" s="63"/>
      <c r="CO94" s="61"/>
      <c r="CP94" s="23"/>
      <c r="CQ94" s="23"/>
      <c r="CR94" s="23"/>
      <c r="CS94" s="23"/>
      <c r="CT94" s="23"/>
      <c r="CU94" s="23"/>
    </row>
    <row r="95" spans="70:99">
      <c r="BR95" s="61"/>
      <c r="BS95" s="63"/>
      <c r="BT95" s="63"/>
      <c r="BU95" s="63"/>
      <c r="BV95" s="63"/>
      <c r="BW95" s="63"/>
      <c r="BX95" s="63"/>
      <c r="BY95" s="63"/>
      <c r="BZ95" s="63"/>
      <c r="CA95" s="63"/>
      <c r="CB95" s="63"/>
      <c r="CC95" s="63"/>
      <c r="CD95" s="63"/>
      <c r="CE95" s="63"/>
      <c r="CF95" s="63"/>
      <c r="CG95" s="63"/>
      <c r="CH95" s="63"/>
      <c r="CI95" s="63"/>
      <c r="CJ95" s="63"/>
      <c r="CK95" s="63"/>
      <c r="CL95" s="63"/>
      <c r="CM95" s="63"/>
      <c r="CN95" s="63"/>
      <c r="CO95" s="61"/>
      <c r="CP95" s="23"/>
      <c r="CQ95" s="23"/>
      <c r="CR95" s="23"/>
      <c r="CS95" s="23"/>
      <c r="CT95" s="23"/>
      <c r="CU95" s="23"/>
    </row>
    <row r="96" spans="70:99">
      <c r="BR96" s="61"/>
      <c r="BS96" s="63"/>
      <c r="BT96" s="63"/>
      <c r="BU96" s="63"/>
      <c r="BV96" s="63"/>
      <c r="BW96" s="63"/>
      <c r="BX96" s="63"/>
      <c r="BY96" s="63"/>
      <c r="BZ96" s="63"/>
      <c r="CA96" s="63"/>
      <c r="CB96" s="63"/>
      <c r="CC96" s="63"/>
      <c r="CD96" s="63"/>
      <c r="CE96" s="63"/>
      <c r="CF96" s="63"/>
      <c r="CG96" s="63"/>
      <c r="CH96" s="63"/>
      <c r="CI96" s="63"/>
      <c r="CJ96" s="63"/>
      <c r="CK96" s="63"/>
      <c r="CL96" s="63"/>
      <c r="CM96" s="63"/>
      <c r="CN96" s="63"/>
      <c r="CO96" s="61"/>
      <c r="CP96" s="23"/>
      <c r="CQ96" s="23"/>
      <c r="CR96" s="23"/>
      <c r="CS96" s="23"/>
      <c r="CT96" s="23"/>
      <c r="CU96" s="23"/>
    </row>
    <row r="97" spans="70:99">
      <c r="BR97" s="61"/>
      <c r="BS97" s="63"/>
      <c r="BT97" s="63"/>
      <c r="BU97" s="63"/>
      <c r="BV97" s="63"/>
      <c r="BW97" s="63"/>
      <c r="BX97" s="63"/>
      <c r="BY97" s="63"/>
      <c r="BZ97" s="63"/>
      <c r="CA97" s="63"/>
      <c r="CB97" s="63"/>
      <c r="CC97" s="63"/>
      <c r="CD97" s="63"/>
      <c r="CE97" s="63"/>
      <c r="CF97" s="63"/>
      <c r="CG97" s="63"/>
      <c r="CH97" s="63"/>
      <c r="CI97" s="63"/>
      <c r="CJ97" s="63"/>
      <c r="CK97" s="63"/>
      <c r="CL97" s="63"/>
      <c r="CM97" s="63"/>
      <c r="CN97" s="63"/>
      <c r="CO97" s="61"/>
      <c r="CP97" s="23"/>
      <c r="CQ97" s="23"/>
      <c r="CR97" s="23"/>
      <c r="CS97" s="23"/>
      <c r="CT97" s="23"/>
      <c r="CU97" s="23"/>
    </row>
    <row r="98" spans="70:99">
      <c r="BR98" s="61"/>
      <c r="BS98" s="63"/>
      <c r="BT98" s="63"/>
      <c r="BU98" s="63"/>
      <c r="BV98" s="63"/>
      <c r="BW98" s="63"/>
      <c r="BX98" s="63"/>
      <c r="BY98" s="63"/>
      <c r="BZ98" s="63"/>
      <c r="CA98" s="63"/>
      <c r="CB98" s="63"/>
      <c r="CC98" s="63"/>
      <c r="CD98" s="63"/>
      <c r="CE98" s="63"/>
      <c r="CF98" s="63"/>
      <c r="CG98" s="63"/>
      <c r="CH98" s="63"/>
      <c r="CI98" s="63"/>
      <c r="CJ98" s="63"/>
      <c r="CK98" s="63"/>
      <c r="CL98" s="63"/>
      <c r="CM98" s="63"/>
      <c r="CN98" s="63"/>
      <c r="CO98" s="61"/>
      <c r="CP98" s="23"/>
      <c r="CQ98" s="23"/>
      <c r="CR98" s="23"/>
      <c r="CS98" s="23"/>
      <c r="CT98" s="23"/>
      <c r="CU98" s="23"/>
    </row>
    <row r="99" spans="70:99">
      <c r="BR99" s="61"/>
      <c r="BS99" s="63"/>
      <c r="BT99" s="63"/>
      <c r="BU99" s="63"/>
      <c r="BV99" s="63"/>
      <c r="BW99" s="63"/>
      <c r="BX99" s="63"/>
      <c r="BY99" s="63"/>
      <c r="BZ99" s="63"/>
      <c r="CA99" s="63"/>
      <c r="CB99" s="63"/>
      <c r="CC99" s="63"/>
      <c r="CD99" s="63"/>
      <c r="CE99" s="63"/>
      <c r="CF99" s="63"/>
      <c r="CG99" s="63"/>
      <c r="CH99" s="63"/>
      <c r="CI99" s="63"/>
      <c r="CJ99" s="63"/>
      <c r="CK99" s="63"/>
      <c r="CL99" s="63"/>
      <c r="CM99" s="63"/>
      <c r="CN99" s="63"/>
      <c r="CO99" s="61"/>
      <c r="CP99" s="23"/>
      <c r="CQ99" s="23"/>
      <c r="CR99" s="23"/>
      <c r="CS99" s="23"/>
      <c r="CT99" s="23"/>
      <c r="CU99" s="23"/>
    </row>
    <row r="100" spans="70:99">
      <c r="BR100" s="61"/>
      <c r="BS100" s="63"/>
      <c r="BT100" s="63"/>
      <c r="BU100" s="63"/>
      <c r="BV100" s="63"/>
      <c r="BW100" s="63"/>
      <c r="BX100" s="63"/>
      <c r="BY100" s="63"/>
      <c r="BZ100" s="63"/>
      <c r="CA100" s="63"/>
      <c r="CB100" s="63"/>
      <c r="CC100" s="63"/>
      <c r="CD100" s="63"/>
      <c r="CE100" s="63"/>
      <c r="CF100" s="63"/>
      <c r="CG100" s="63"/>
      <c r="CH100" s="63"/>
      <c r="CI100" s="63"/>
      <c r="CJ100" s="63"/>
      <c r="CK100" s="63"/>
      <c r="CL100" s="63"/>
      <c r="CM100" s="63"/>
      <c r="CN100" s="63"/>
      <c r="CO100" s="61"/>
      <c r="CP100" s="23"/>
      <c r="CQ100" s="23"/>
      <c r="CR100" s="23"/>
      <c r="CS100" s="23"/>
      <c r="CT100" s="23"/>
      <c r="CU100" s="23"/>
    </row>
    <row r="101" spans="70:99">
      <c r="BR101" s="61"/>
      <c r="BS101" s="63"/>
      <c r="BT101" s="63"/>
      <c r="BU101" s="63"/>
      <c r="BV101" s="63"/>
      <c r="BW101" s="63"/>
      <c r="BX101" s="63"/>
      <c r="BY101" s="63"/>
      <c r="BZ101" s="63"/>
      <c r="CA101" s="63"/>
      <c r="CB101" s="63"/>
      <c r="CC101" s="63"/>
      <c r="CD101" s="63"/>
      <c r="CE101" s="63"/>
      <c r="CF101" s="63"/>
      <c r="CG101" s="63"/>
      <c r="CH101" s="63"/>
      <c r="CI101" s="63"/>
      <c r="CJ101" s="63"/>
      <c r="CK101" s="63"/>
      <c r="CL101" s="63"/>
      <c r="CM101" s="63"/>
      <c r="CN101" s="63"/>
      <c r="CO101" s="61"/>
      <c r="CP101" s="23"/>
      <c r="CQ101" s="23"/>
      <c r="CR101" s="23"/>
      <c r="CS101" s="23"/>
      <c r="CT101" s="23"/>
      <c r="CU101" s="23"/>
    </row>
    <row r="102" spans="70:99">
      <c r="BR102" s="61"/>
      <c r="BS102" s="63"/>
      <c r="BT102" s="63"/>
      <c r="BU102" s="63"/>
      <c r="BV102" s="63"/>
      <c r="BW102" s="63"/>
      <c r="BX102" s="63"/>
      <c r="BY102" s="63"/>
      <c r="BZ102" s="63"/>
      <c r="CA102" s="63"/>
      <c r="CB102" s="63"/>
      <c r="CC102" s="63"/>
      <c r="CD102" s="63"/>
      <c r="CE102" s="63"/>
      <c r="CF102" s="63"/>
      <c r="CG102" s="63"/>
      <c r="CH102" s="63"/>
      <c r="CI102" s="63"/>
      <c r="CJ102" s="63"/>
      <c r="CK102" s="63"/>
      <c r="CL102" s="63"/>
      <c r="CM102" s="63"/>
      <c r="CN102" s="63"/>
      <c r="CO102" s="61"/>
      <c r="CP102" s="23"/>
      <c r="CQ102" s="23"/>
      <c r="CR102" s="23"/>
      <c r="CS102" s="23"/>
      <c r="CT102" s="23"/>
      <c r="CU102" s="23"/>
    </row>
    <row r="103" spans="70:99">
      <c r="BR103" s="61"/>
      <c r="BS103" s="63"/>
      <c r="BT103" s="63"/>
      <c r="BU103" s="63"/>
      <c r="BV103" s="63"/>
      <c r="BW103" s="63"/>
      <c r="BX103" s="63"/>
      <c r="BY103" s="63"/>
      <c r="BZ103" s="63"/>
      <c r="CA103" s="63"/>
      <c r="CB103" s="63"/>
      <c r="CC103" s="63"/>
      <c r="CD103" s="63"/>
      <c r="CE103" s="63"/>
      <c r="CF103" s="63"/>
      <c r="CG103" s="63"/>
      <c r="CH103" s="63"/>
      <c r="CI103" s="63"/>
      <c r="CJ103" s="63"/>
      <c r="CK103" s="63"/>
      <c r="CL103" s="63"/>
      <c r="CM103" s="63"/>
      <c r="CN103" s="63"/>
      <c r="CO103" s="61"/>
      <c r="CP103" s="23"/>
      <c r="CQ103" s="23"/>
      <c r="CR103" s="23"/>
      <c r="CS103" s="23"/>
      <c r="CT103" s="23"/>
      <c r="CU103" s="23"/>
    </row>
    <row r="104" spans="70:99">
      <c r="BR104" s="61"/>
      <c r="BS104" s="63"/>
      <c r="BT104" s="63"/>
      <c r="BU104" s="63"/>
      <c r="BV104" s="63"/>
      <c r="BW104" s="63"/>
      <c r="BX104" s="63"/>
      <c r="BY104" s="63"/>
      <c r="BZ104" s="63"/>
      <c r="CA104" s="63"/>
      <c r="CB104" s="63"/>
      <c r="CC104" s="63"/>
      <c r="CD104" s="63"/>
      <c r="CE104" s="63"/>
      <c r="CF104" s="63"/>
      <c r="CG104" s="63"/>
      <c r="CH104" s="63"/>
      <c r="CI104" s="63"/>
      <c r="CJ104" s="63"/>
      <c r="CK104" s="63"/>
      <c r="CL104" s="63"/>
      <c r="CM104" s="63"/>
      <c r="CN104" s="63"/>
      <c r="CO104" s="61"/>
      <c r="CP104" s="23"/>
      <c r="CQ104" s="23"/>
      <c r="CR104" s="23"/>
      <c r="CS104" s="23"/>
      <c r="CT104" s="23"/>
      <c r="CU104" s="23"/>
    </row>
    <row r="105" spans="70:99">
      <c r="BR105" s="61"/>
      <c r="BS105" s="63"/>
      <c r="BT105" s="63"/>
      <c r="BU105" s="63"/>
      <c r="BV105" s="63"/>
      <c r="BW105" s="63"/>
      <c r="BX105" s="63"/>
      <c r="BY105" s="63"/>
      <c r="BZ105" s="63"/>
      <c r="CA105" s="63"/>
      <c r="CB105" s="63"/>
      <c r="CC105" s="63"/>
      <c r="CD105" s="63"/>
      <c r="CE105" s="63"/>
      <c r="CF105" s="63"/>
      <c r="CG105" s="63"/>
      <c r="CH105" s="63"/>
      <c r="CI105" s="63"/>
      <c r="CJ105" s="63"/>
      <c r="CK105" s="63"/>
      <c r="CL105" s="63"/>
      <c r="CM105" s="63"/>
      <c r="CN105" s="63"/>
      <c r="CO105" s="61"/>
      <c r="CP105" s="23"/>
      <c r="CQ105" s="23"/>
      <c r="CR105" s="23"/>
      <c r="CS105" s="23"/>
      <c r="CT105" s="23"/>
      <c r="CU105" s="23"/>
    </row>
    <row r="106" spans="70:99">
      <c r="BR106" s="61"/>
      <c r="BS106" s="63"/>
      <c r="BT106" s="63"/>
      <c r="BU106" s="63"/>
      <c r="BV106" s="63"/>
      <c r="BW106" s="63"/>
      <c r="BX106" s="63"/>
      <c r="BY106" s="63"/>
      <c r="BZ106" s="63"/>
      <c r="CA106" s="63"/>
      <c r="CB106" s="63"/>
      <c r="CC106" s="63"/>
      <c r="CD106" s="63"/>
      <c r="CE106" s="63"/>
      <c r="CF106" s="63"/>
      <c r="CG106" s="63"/>
      <c r="CH106" s="63"/>
      <c r="CI106" s="63"/>
      <c r="CJ106" s="63"/>
      <c r="CK106" s="63"/>
      <c r="CL106" s="63"/>
      <c r="CM106" s="63"/>
      <c r="CN106" s="63"/>
      <c r="CO106" s="61"/>
      <c r="CP106" s="23"/>
      <c r="CQ106" s="23"/>
      <c r="CR106" s="23"/>
      <c r="CS106" s="23"/>
      <c r="CT106" s="23"/>
      <c r="CU106" s="23"/>
    </row>
    <row r="107" spans="70:99">
      <c r="BR107" s="61"/>
      <c r="BS107" s="63"/>
      <c r="BT107" s="63"/>
      <c r="BU107" s="63"/>
      <c r="BV107" s="63"/>
      <c r="BW107" s="63"/>
      <c r="BX107" s="63"/>
      <c r="BY107" s="63"/>
      <c r="BZ107" s="63"/>
      <c r="CA107" s="63"/>
      <c r="CB107" s="63"/>
      <c r="CC107" s="63"/>
      <c r="CD107" s="63"/>
      <c r="CE107" s="63"/>
      <c r="CF107" s="63"/>
      <c r="CG107" s="63"/>
      <c r="CH107" s="63"/>
      <c r="CI107" s="63"/>
      <c r="CJ107" s="63"/>
      <c r="CK107" s="63"/>
      <c r="CL107" s="63"/>
      <c r="CM107" s="63"/>
      <c r="CN107" s="63"/>
      <c r="CO107" s="61"/>
      <c r="CP107" s="23"/>
      <c r="CQ107" s="23"/>
      <c r="CR107" s="23"/>
      <c r="CS107" s="23"/>
      <c r="CT107" s="23"/>
      <c r="CU107" s="23"/>
    </row>
    <row r="108" spans="70:99">
      <c r="BR108" s="61"/>
      <c r="BS108" s="63"/>
      <c r="BT108" s="63"/>
      <c r="BU108" s="63"/>
      <c r="BV108" s="63"/>
      <c r="BW108" s="63"/>
      <c r="BX108" s="63"/>
      <c r="BY108" s="63"/>
      <c r="BZ108" s="63"/>
      <c r="CA108" s="63"/>
      <c r="CB108" s="63"/>
      <c r="CC108" s="63"/>
      <c r="CD108" s="63"/>
      <c r="CE108" s="63"/>
      <c r="CF108" s="63"/>
      <c r="CG108" s="63"/>
      <c r="CH108" s="63"/>
      <c r="CI108" s="63"/>
      <c r="CJ108" s="63"/>
      <c r="CK108" s="63"/>
      <c r="CL108" s="63"/>
      <c r="CM108" s="63"/>
      <c r="CN108" s="63"/>
      <c r="CO108" s="61"/>
      <c r="CP108" s="23"/>
      <c r="CQ108" s="23"/>
      <c r="CR108" s="23"/>
      <c r="CS108" s="23"/>
      <c r="CT108" s="23"/>
      <c r="CU108" s="23"/>
    </row>
    <row r="109" spans="70:99">
      <c r="BR109" s="61"/>
      <c r="BS109" s="63"/>
      <c r="BT109" s="63"/>
      <c r="BU109" s="63"/>
      <c r="BV109" s="63"/>
      <c r="BW109" s="63"/>
      <c r="BX109" s="63"/>
      <c r="BY109" s="63"/>
      <c r="BZ109" s="63"/>
      <c r="CA109" s="63"/>
      <c r="CB109" s="63"/>
      <c r="CC109" s="63"/>
      <c r="CD109" s="63"/>
      <c r="CE109" s="63"/>
      <c r="CF109" s="63"/>
      <c r="CG109" s="63"/>
      <c r="CH109" s="63"/>
      <c r="CI109" s="63"/>
      <c r="CJ109" s="63"/>
      <c r="CK109" s="63"/>
      <c r="CL109" s="63"/>
      <c r="CM109" s="63"/>
      <c r="CN109" s="63"/>
      <c r="CO109" s="61"/>
      <c r="CP109" s="23"/>
      <c r="CQ109" s="23"/>
      <c r="CR109" s="23"/>
      <c r="CS109" s="23"/>
      <c r="CT109" s="23"/>
      <c r="CU109" s="23"/>
    </row>
    <row r="110" spans="70:99">
      <c r="BR110" s="61"/>
      <c r="BS110" s="63"/>
      <c r="BT110" s="63"/>
      <c r="BU110" s="63"/>
      <c r="BV110" s="63"/>
      <c r="BW110" s="63"/>
      <c r="BX110" s="63"/>
      <c r="BY110" s="63"/>
      <c r="BZ110" s="63"/>
      <c r="CA110" s="63"/>
      <c r="CB110" s="63"/>
      <c r="CC110" s="63"/>
      <c r="CD110" s="63"/>
      <c r="CE110" s="63"/>
      <c r="CF110" s="63"/>
      <c r="CG110" s="63"/>
      <c r="CH110" s="63"/>
      <c r="CI110" s="63"/>
      <c r="CJ110" s="63"/>
      <c r="CK110" s="63"/>
      <c r="CL110" s="63"/>
      <c r="CM110" s="63"/>
      <c r="CN110" s="63"/>
      <c r="CO110" s="61"/>
      <c r="CP110" s="23"/>
      <c r="CQ110" s="23"/>
      <c r="CR110" s="23"/>
      <c r="CS110" s="23"/>
      <c r="CT110" s="23"/>
      <c r="CU110" s="23"/>
    </row>
    <row r="111" spans="70:99">
      <c r="BR111" s="61"/>
      <c r="BS111" s="63"/>
      <c r="BT111" s="63"/>
      <c r="BU111" s="63"/>
      <c r="BV111" s="63"/>
      <c r="BW111" s="63"/>
      <c r="BX111" s="63"/>
      <c r="BY111" s="63"/>
      <c r="BZ111" s="63"/>
      <c r="CA111" s="63"/>
      <c r="CB111" s="63"/>
      <c r="CC111" s="63"/>
      <c r="CD111" s="63"/>
      <c r="CE111" s="63"/>
      <c r="CF111" s="63"/>
      <c r="CG111" s="63"/>
      <c r="CH111" s="63"/>
      <c r="CI111" s="63"/>
      <c r="CJ111" s="63"/>
      <c r="CK111" s="63"/>
      <c r="CL111" s="63"/>
      <c r="CM111" s="63"/>
      <c r="CN111" s="63"/>
      <c r="CO111" s="61"/>
      <c r="CP111" s="23"/>
      <c r="CQ111" s="23"/>
      <c r="CR111" s="23"/>
      <c r="CS111" s="23"/>
      <c r="CT111" s="23"/>
      <c r="CU111" s="23"/>
    </row>
    <row r="112" spans="70:99">
      <c r="BR112" s="61"/>
      <c r="BS112" s="63"/>
      <c r="BT112" s="63"/>
      <c r="BU112" s="63"/>
      <c r="BV112" s="63"/>
      <c r="BW112" s="63"/>
      <c r="BX112" s="63"/>
      <c r="BY112" s="63"/>
      <c r="BZ112" s="63"/>
      <c r="CA112" s="63"/>
      <c r="CB112" s="63"/>
      <c r="CC112" s="63"/>
      <c r="CD112" s="63"/>
      <c r="CE112" s="63"/>
      <c r="CF112" s="63"/>
      <c r="CG112" s="63"/>
      <c r="CH112" s="63"/>
      <c r="CI112" s="63"/>
      <c r="CJ112" s="63"/>
      <c r="CK112" s="63"/>
      <c r="CL112" s="63"/>
      <c r="CM112" s="63"/>
      <c r="CN112" s="63"/>
      <c r="CO112" s="61"/>
      <c r="CP112" s="23"/>
      <c r="CQ112" s="23"/>
      <c r="CR112" s="23"/>
      <c r="CS112" s="23"/>
      <c r="CT112" s="23"/>
      <c r="CU112" s="23"/>
    </row>
    <row r="113" spans="70:99">
      <c r="BR113" s="61"/>
      <c r="BS113" s="63"/>
      <c r="BT113" s="63"/>
      <c r="BU113" s="63"/>
      <c r="BV113" s="63"/>
      <c r="BW113" s="63"/>
      <c r="BX113" s="63"/>
      <c r="BY113" s="63"/>
      <c r="BZ113" s="63"/>
      <c r="CA113" s="63"/>
      <c r="CB113" s="63"/>
      <c r="CC113" s="63"/>
      <c r="CD113" s="63"/>
      <c r="CE113" s="63"/>
      <c r="CF113" s="63"/>
      <c r="CG113" s="63"/>
      <c r="CH113" s="63"/>
      <c r="CI113" s="63"/>
      <c r="CJ113" s="63"/>
      <c r="CK113" s="63"/>
      <c r="CL113" s="63"/>
      <c r="CM113" s="63"/>
      <c r="CN113" s="63"/>
      <c r="CO113" s="61"/>
      <c r="CP113" s="23"/>
      <c r="CQ113" s="23"/>
      <c r="CR113" s="23"/>
      <c r="CS113" s="23"/>
      <c r="CT113" s="23"/>
      <c r="CU113" s="23"/>
    </row>
    <row r="114" spans="70:99">
      <c r="BR114" s="61"/>
      <c r="BS114" s="63"/>
      <c r="BT114" s="63"/>
      <c r="BU114" s="63"/>
      <c r="BV114" s="63"/>
      <c r="BW114" s="63"/>
      <c r="BX114" s="63"/>
      <c r="BY114" s="63"/>
      <c r="BZ114" s="63"/>
      <c r="CA114" s="63"/>
      <c r="CB114" s="63"/>
      <c r="CC114" s="63"/>
      <c r="CD114" s="63"/>
      <c r="CE114" s="63"/>
      <c r="CF114" s="63"/>
      <c r="CG114" s="63"/>
      <c r="CH114" s="63"/>
      <c r="CI114" s="63"/>
      <c r="CJ114" s="63"/>
      <c r="CK114" s="63"/>
      <c r="CL114" s="63"/>
      <c r="CM114" s="63"/>
      <c r="CN114" s="63"/>
      <c r="CO114" s="61"/>
      <c r="CP114" s="23"/>
      <c r="CQ114" s="23"/>
      <c r="CR114" s="23"/>
      <c r="CS114" s="23"/>
      <c r="CT114" s="23"/>
      <c r="CU114" s="23"/>
    </row>
    <row r="115" spans="70:99">
      <c r="BR115" s="61"/>
      <c r="BS115" s="63"/>
      <c r="BT115" s="63"/>
      <c r="BU115" s="63"/>
      <c r="BV115" s="63"/>
      <c r="BW115" s="63"/>
      <c r="BX115" s="63"/>
      <c r="BY115" s="63"/>
      <c r="BZ115" s="63"/>
      <c r="CA115" s="63"/>
      <c r="CB115" s="63"/>
      <c r="CC115" s="63"/>
      <c r="CD115" s="63"/>
      <c r="CE115" s="63"/>
      <c r="CF115" s="63"/>
      <c r="CG115" s="63"/>
      <c r="CH115" s="63"/>
      <c r="CI115" s="63"/>
      <c r="CJ115" s="63"/>
      <c r="CK115" s="63"/>
      <c r="CL115" s="63"/>
      <c r="CM115" s="63"/>
      <c r="CN115" s="63"/>
      <c r="CO115" s="61"/>
      <c r="CP115" s="23"/>
      <c r="CQ115" s="23"/>
      <c r="CR115" s="23"/>
      <c r="CS115" s="23"/>
      <c r="CT115" s="23"/>
      <c r="CU115" s="23"/>
    </row>
    <row r="116" spans="70:99">
      <c r="BR116" s="61"/>
      <c r="BS116" s="63"/>
      <c r="BT116" s="63"/>
      <c r="BU116" s="63"/>
      <c r="BV116" s="63"/>
      <c r="BW116" s="63"/>
      <c r="BX116" s="63"/>
      <c r="BY116" s="63"/>
      <c r="BZ116" s="63"/>
      <c r="CA116" s="63"/>
      <c r="CB116" s="63"/>
      <c r="CC116" s="63"/>
      <c r="CD116" s="63"/>
      <c r="CE116" s="63"/>
      <c r="CF116" s="63"/>
      <c r="CG116" s="63"/>
      <c r="CH116" s="63"/>
      <c r="CI116" s="63"/>
      <c r="CJ116" s="63"/>
      <c r="CK116" s="63"/>
      <c r="CL116" s="63"/>
      <c r="CM116" s="63"/>
      <c r="CN116" s="63"/>
      <c r="CO116" s="61"/>
      <c r="CP116" s="23"/>
      <c r="CQ116" s="23"/>
      <c r="CR116" s="23"/>
      <c r="CS116" s="23"/>
      <c r="CT116" s="23"/>
      <c r="CU116" s="23"/>
    </row>
    <row r="117" spans="70:99">
      <c r="BR117" s="61"/>
      <c r="BS117" s="63"/>
      <c r="BT117" s="63"/>
      <c r="BU117" s="63"/>
      <c r="BV117" s="63"/>
      <c r="BW117" s="63"/>
      <c r="BX117" s="63"/>
      <c r="BY117" s="63"/>
      <c r="BZ117" s="63"/>
      <c r="CA117" s="63"/>
      <c r="CB117" s="63"/>
      <c r="CC117" s="63"/>
      <c r="CD117" s="63"/>
      <c r="CE117" s="63"/>
      <c r="CF117" s="63"/>
      <c r="CG117" s="63"/>
      <c r="CH117" s="63"/>
      <c r="CI117" s="63"/>
      <c r="CJ117" s="63"/>
      <c r="CK117" s="63"/>
      <c r="CL117" s="63"/>
      <c r="CM117" s="63"/>
      <c r="CN117" s="63"/>
      <c r="CO117" s="61"/>
      <c r="CP117" s="23"/>
      <c r="CQ117" s="23"/>
      <c r="CR117" s="23"/>
      <c r="CS117" s="23"/>
      <c r="CT117" s="23"/>
      <c r="CU117" s="23"/>
    </row>
    <row r="118" spans="70:99">
      <c r="BR118" s="61"/>
      <c r="BS118" s="63"/>
      <c r="BT118" s="63"/>
      <c r="BU118" s="63"/>
      <c r="BV118" s="63"/>
      <c r="BW118" s="63"/>
      <c r="BX118" s="63"/>
      <c r="BY118" s="63"/>
      <c r="BZ118" s="63"/>
      <c r="CA118" s="63"/>
      <c r="CB118" s="63"/>
      <c r="CC118" s="63"/>
      <c r="CD118" s="63"/>
      <c r="CE118" s="63"/>
      <c r="CF118" s="63"/>
      <c r="CG118" s="63"/>
      <c r="CH118" s="63"/>
      <c r="CI118" s="63"/>
      <c r="CJ118" s="63"/>
      <c r="CK118" s="63"/>
      <c r="CL118" s="63"/>
      <c r="CM118" s="63"/>
      <c r="CN118" s="63"/>
      <c r="CO118" s="61"/>
      <c r="CP118" s="23"/>
      <c r="CQ118" s="23"/>
      <c r="CR118" s="23"/>
      <c r="CS118" s="23"/>
      <c r="CT118" s="23"/>
      <c r="CU118" s="23"/>
    </row>
    <row r="119" spans="70:99">
      <c r="BR119" s="61"/>
      <c r="BS119" s="63"/>
      <c r="BT119" s="63"/>
      <c r="BU119" s="63"/>
      <c r="BV119" s="63"/>
      <c r="BW119" s="63"/>
      <c r="BX119" s="63"/>
      <c r="BY119" s="63"/>
      <c r="BZ119" s="63"/>
      <c r="CA119" s="63"/>
      <c r="CB119" s="63"/>
      <c r="CC119" s="63"/>
      <c r="CD119" s="63"/>
      <c r="CE119" s="63"/>
      <c r="CF119" s="63"/>
      <c r="CG119" s="63"/>
      <c r="CH119" s="63"/>
      <c r="CI119" s="63"/>
      <c r="CJ119" s="63"/>
      <c r="CK119" s="63"/>
      <c r="CL119" s="63"/>
      <c r="CM119" s="63"/>
      <c r="CN119" s="63"/>
      <c r="CO119" s="61"/>
    </row>
    <row r="120" spans="70:99">
      <c r="BR120" s="61"/>
      <c r="BS120" s="63"/>
      <c r="BT120" s="63"/>
      <c r="BU120" s="63"/>
      <c r="BV120" s="63"/>
      <c r="BW120" s="63"/>
      <c r="BX120" s="63"/>
      <c r="BY120" s="63"/>
      <c r="BZ120" s="63"/>
      <c r="CA120" s="63"/>
      <c r="CB120" s="63"/>
      <c r="CC120" s="63"/>
      <c r="CD120" s="63"/>
      <c r="CE120" s="63"/>
      <c r="CF120" s="63"/>
      <c r="CG120" s="63"/>
      <c r="CH120" s="63"/>
      <c r="CI120" s="63"/>
      <c r="CJ120" s="63"/>
      <c r="CK120" s="63"/>
      <c r="CL120" s="63"/>
      <c r="CM120" s="63"/>
      <c r="CN120" s="63"/>
      <c r="CO120" s="61"/>
    </row>
    <row r="121" spans="70:99">
      <c r="BR121" s="61"/>
      <c r="BS121" s="63"/>
      <c r="BT121" s="63"/>
      <c r="BU121" s="63"/>
      <c r="BV121" s="63"/>
      <c r="BW121" s="63"/>
      <c r="BX121" s="63"/>
      <c r="BY121" s="63"/>
      <c r="BZ121" s="63"/>
      <c r="CA121" s="63"/>
      <c r="CB121" s="63"/>
      <c r="CC121" s="63"/>
      <c r="CD121" s="63"/>
      <c r="CE121" s="63"/>
      <c r="CF121" s="63"/>
      <c r="CG121" s="63"/>
      <c r="CH121" s="63"/>
      <c r="CI121" s="63"/>
      <c r="CJ121" s="63"/>
      <c r="CK121" s="63"/>
      <c r="CL121" s="63"/>
      <c r="CM121" s="63"/>
      <c r="CN121" s="63"/>
      <c r="CO121" s="61"/>
    </row>
    <row r="122" spans="70:99">
      <c r="BR122" s="61"/>
      <c r="BS122" s="63"/>
      <c r="BT122" s="63"/>
      <c r="BU122" s="63"/>
      <c r="BV122" s="63"/>
      <c r="BW122" s="63"/>
      <c r="BX122" s="63"/>
      <c r="BY122" s="63"/>
      <c r="BZ122" s="63"/>
      <c r="CA122" s="63"/>
      <c r="CB122" s="63"/>
      <c r="CC122" s="63"/>
      <c r="CD122" s="63"/>
      <c r="CE122" s="63"/>
      <c r="CF122" s="63"/>
      <c r="CG122" s="63"/>
      <c r="CH122" s="63"/>
      <c r="CI122" s="63"/>
      <c r="CJ122" s="63"/>
      <c r="CK122" s="63"/>
      <c r="CL122" s="63"/>
      <c r="CM122" s="63"/>
      <c r="CN122" s="63"/>
      <c r="CO122" s="61"/>
    </row>
    <row r="123" spans="70:99">
      <c r="BR123" s="61"/>
      <c r="BS123" s="63"/>
      <c r="BT123" s="63"/>
      <c r="BU123" s="63"/>
      <c r="BV123" s="63"/>
      <c r="BW123" s="63"/>
      <c r="BX123" s="63"/>
      <c r="BY123" s="63"/>
      <c r="BZ123" s="63"/>
      <c r="CA123" s="63"/>
      <c r="CB123" s="63"/>
      <c r="CC123" s="63"/>
      <c r="CD123" s="63"/>
      <c r="CE123" s="63"/>
      <c r="CF123" s="63"/>
      <c r="CG123" s="63"/>
      <c r="CH123" s="63"/>
      <c r="CI123" s="63"/>
      <c r="CJ123" s="63"/>
      <c r="CK123" s="63"/>
      <c r="CL123" s="63"/>
      <c r="CM123" s="63"/>
      <c r="CN123" s="63"/>
      <c r="CO123" s="61"/>
    </row>
    <row r="124" spans="70:99">
      <c r="BR124" s="61"/>
      <c r="BS124" s="63"/>
      <c r="BT124" s="63"/>
      <c r="BU124" s="63"/>
      <c r="BV124" s="63"/>
      <c r="BW124" s="63"/>
      <c r="BX124" s="63"/>
      <c r="BY124" s="63"/>
      <c r="BZ124" s="63"/>
      <c r="CA124" s="63"/>
      <c r="CB124" s="63"/>
      <c r="CC124" s="63"/>
      <c r="CD124" s="63"/>
      <c r="CE124" s="63"/>
      <c r="CF124" s="63"/>
      <c r="CG124" s="63"/>
      <c r="CH124" s="63"/>
      <c r="CI124" s="63"/>
      <c r="CJ124" s="63"/>
      <c r="CK124" s="63"/>
      <c r="CL124" s="63"/>
      <c r="CM124" s="63"/>
      <c r="CN124" s="63"/>
      <c r="CO124" s="61"/>
    </row>
    <row r="125" spans="70:99">
      <c r="BR125" s="61"/>
      <c r="BS125" s="63"/>
      <c r="BT125" s="63"/>
      <c r="BU125" s="63"/>
      <c r="BV125" s="63"/>
      <c r="BW125" s="63"/>
      <c r="BX125" s="63"/>
      <c r="BY125" s="63"/>
      <c r="BZ125" s="63"/>
      <c r="CA125" s="63"/>
      <c r="CB125" s="63"/>
      <c r="CC125" s="63"/>
      <c r="CD125" s="63"/>
      <c r="CE125" s="63"/>
      <c r="CF125" s="63"/>
      <c r="CG125" s="63"/>
      <c r="CH125" s="63"/>
      <c r="CI125" s="63"/>
      <c r="CJ125" s="63"/>
      <c r="CK125" s="63"/>
      <c r="CL125" s="63"/>
      <c r="CM125" s="63"/>
      <c r="CN125" s="63"/>
      <c r="CO125" s="61"/>
    </row>
    <row r="126" spans="70:99">
      <c r="BR126" s="61"/>
      <c r="BS126" s="63"/>
      <c r="BT126" s="63"/>
      <c r="BU126" s="63"/>
      <c r="BV126" s="63"/>
      <c r="BW126" s="63"/>
      <c r="BX126" s="63"/>
      <c r="BY126" s="63"/>
      <c r="BZ126" s="63"/>
      <c r="CA126" s="63"/>
      <c r="CB126" s="63"/>
      <c r="CC126" s="63"/>
      <c r="CD126" s="63"/>
      <c r="CE126" s="63"/>
      <c r="CF126" s="63"/>
      <c r="CG126" s="63"/>
      <c r="CH126" s="63"/>
      <c r="CI126" s="63"/>
      <c r="CJ126" s="63"/>
      <c r="CK126" s="63"/>
      <c r="CL126" s="63"/>
      <c r="CM126" s="63"/>
      <c r="CN126" s="63"/>
      <c r="CO126" s="61"/>
    </row>
    <row r="127" spans="70:99">
      <c r="BR127" s="61"/>
      <c r="BS127" s="63"/>
      <c r="BT127" s="63"/>
      <c r="BU127" s="63"/>
      <c r="BV127" s="63"/>
      <c r="BW127" s="63"/>
      <c r="BX127" s="63"/>
      <c r="BY127" s="63"/>
      <c r="BZ127" s="63"/>
      <c r="CA127" s="63"/>
      <c r="CB127" s="63"/>
      <c r="CC127" s="63"/>
      <c r="CD127" s="63"/>
      <c r="CE127" s="63"/>
      <c r="CF127" s="63"/>
      <c r="CG127" s="63"/>
      <c r="CH127" s="63"/>
      <c r="CI127" s="63"/>
      <c r="CJ127" s="63"/>
      <c r="CK127" s="63"/>
      <c r="CL127" s="63"/>
      <c r="CM127" s="63"/>
      <c r="CN127" s="63"/>
      <c r="CO127" s="61"/>
    </row>
    <row r="128" spans="70:99">
      <c r="BR128" s="61"/>
      <c r="BS128" s="63"/>
      <c r="BT128" s="63"/>
      <c r="BU128" s="63"/>
      <c r="BV128" s="63"/>
      <c r="BW128" s="63"/>
      <c r="BX128" s="63"/>
      <c r="BY128" s="63"/>
      <c r="BZ128" s="63"/>
      <c r="CA128" s="63"/>
      <c r="CB128" s="63"/>
      <c r="CC128" s="63"/>
      <c r="CD128" s="63"/>
      <c r="CE128" s="63"/>
      <c r="CF128" s="63"/>
      <c r="CG128" s="63"/>
      <c r="CH128" s="63"/>
      <c r="CI128" s="63"/>
      <c r="CJ128" s="63"/>
      <c r="CK128" s="63"/>
      <c r="CL128" s="63"/>
      <c r="CM128" s="63"/>
      <c r="CN128" s="63"/>
      <c r="CO128" s="61"/>
    </row>
    <row r="129" spans="70:93">
      <c r="BR129" s="61"/>
      <c r="BS129" s="63"/>
      <c r="BT129" s="63"/>
      <c r="BU129" s="63"/>
      <c r="BV129" s="63"/>
      <c r="BW129" s="63"/>
      <c r="BX129" s="63"/>
      <c r="BY129" s="63"/>
      <c r="BZ129" s="63"/>
      <c r="CA129" s="63"/>
      <c r="CB129" s="63"/>
      <c r="CC129" s="63"/>
      <c r="CD129" s="63"/>
      <c r="CE129" s="63"/>
      <c r="CF129" s="63"/>
      <c r="CG129" s="63"/>
      <c r="CH129" s="63"/>
      <c r="CI129" s="63"/>
      <c r="CJ129" s="63"/>
      <c r="CK129" s="63"/>
      <c r="CL129" s="63"/>
      <c r="CM129" s="63"/>
      <c r="CN129" s="63"/>
      <c r="CO129" s="61"/>
    </row>
    <row r="130" spans="70:93">
      <c r="BR130" s="61"/>
      <c r="BS130" s="63"/>
      <c r="BT130" s="63"/>
      <c r="BU130" s="63"/>
      <c r="BV130" s="63"/>
      <c r="BW130" s="63"/>
      <c r="BX130" s="63"/>
      <c r="BY130" s="63"/>
      <c r="BZ130" s="63"/>
      <c r="CA130" s="63"/>
      <c r="CB130" s="63"/>
      <c r="CC130" s="63"/>
      <c r="CD130" s="63"/>
      <c r="CE130" s="63"/>
      <c r="CF130" s="63"/>
      <c r="CG130" s="63"/>
      <c r="CH130" s="63"/>
      <c r="CI130" s="63"/>
      <c r="CJ130" s="63"/>
      <c r="CK130" s="63"/>
      <c r="CL130" s="63"/>
      <c r="CM130" s="63"/>
      <c r="CN130" s="63"/>
      <c r="CO130" s="61"/>
    </row>
    <row r="131" spans="70:93">
      <c r="BR131" s="61"/>
      <c r="BS131" s="63"/>
      <c r="BT131" s="63"/>
      <c r="BU131" s="63"/>
      <c r="BV131" s="63"/>
      <c r="BW131" s="63"/>
      <c r="BX131" s="63"/>
      <c r="BY131" s="63"/>
      <c r="BZ131" s="63"/>
      <c r="CA131" s="63"/>
      <c r="CB131" s="63"/>
      <c r="CC131" s="63"/>
      <c r="CD131" s="63"/>
      <c r="CE131" s="63"/>
      <c r="CF131" s="63"/>
      <c r="CG131" s="63"/>
      <c r="CH131" s="63"/>
      <c r="CI131" s="63"/>
      <c r="CJ131" s="63"/>
      <c r="CK131" s="63"/>
      <c r="CL131" s="63"/>
      <c r="CM131" s="63"/>
      <c r="CN131" s="63"/>
      <c r="CO131" s="61"/>
    </row>
    <row r="132" spans="70:93">
      <c r="BR132" s="61"/>
      <c r="BS132" s="63"/>
      <c r="BT132" s="63"/>
      <c r="BU132" s="63"/>
      <c r="BV132" s="63"/>
      <c r="BW132" s="63"/>
      <c r="BX132" s="63"/>
      <c r="BY132" s="63"/>
      <c r="BZ132" s="63"/>
      <c r="CA132" s="63"/>
      <c r="CB132" s="63"/>
      <c r="CC132" s="63"/>
      <c r="CD132" s="63"/>
      <c r="CE132" s="63"/>
      <c r="CF132" s="63"/>
      <c r="CG132" s="63"/>
      <c r="CH132" s="63"/>
      <c r="CI132" s="63"/>
      <c r="CJ132" s="63"/>
      <c r="CK132" s="63"/>
      <c r="CL132" s="63"/>
      <c r="CM132" s="63"/>
      <c r="CN132" s="63"/>
      <c r="CO132" s="61"/>
    </row>
    <row r="133" spans="70:93">
      <c r="BR133" s="61"/>
      <c r="BS133" s="63"/>
      <c r="BT133" s="63"/>
      <c r="BU133" s="63"/>
      <c r="BV133" s="63"/>
      <c r="BW133" s="63"/>
      <c r="BX133" s="63"/>
      <c r="BY133" s="63"/>
      <c r="BZ133" s="63"/>
      <c r="CA133" s="63"/>
      <c r="CB133" s="63"/>
      <c r="CC133" s="63"/>
      <c r="CD133" s="63"/>
      <c r="CE133" s="63"/>
      <c r="CF133" s="63"/>
      <c r="CG133" s="63"/>
      <c r="CH133" s="63"/>
      <c r="CI133" s="63"/>
      <c r="CJ133" s="63"/>
      <c r="CK133" s="63"/>
      <c r="CL133" s="63"/>
      <c r="CM133" s="63"/>
      <c r="CN133" s="63"/>
      <c r="CO133" s="61"/>
    </row>
    <row r="134" spans="70:93">
      <c r="BR134" s="61"/>
      <c r="BS134" s="63"/>
      <c r="BT134" s="63"/>
      <c r="BU134" s="63"/>
      <c r="BV134" s="63"/>
      <c r="BW134" s="63"/>
      <c r="BX134" s="63"/>
      <c r="BY134" s="63"/>
      <c r="BZ134" s="63"/>
      <c r="CA134" s="63"/>
      <c r="CB134" s="63"/>
      <c r="CC134" s="63"/>
      <c r="CD134" s="63"/>
      <c r="CE134" s="63"/>
      <c r="CF134" s="63"/>
      <c r="CG134" s="63"/>
      <c r="CH134" s="63"/>
      <c r="CI134" s="63"/>
      <c r="CJ134" s="63"/>
      <c r="CK134" s="63"/>
      <c r="CL134" s="63"/>
      <c r="CM134" s="63"/>
      <c r="CN134" s="63"/>
      <c r="CO134" s="61"/>
    </row>
    <row r="135" spans="70:93">
      <c r="BR135" s="61"/>
      <c r="BS135" s="63"/>
      <c r="BT135" s="63"/>
      <c r="BU135" s="63"/>
      <c r="BV135" s="63"/>
      <c r="BW135" s="63"/>
      <c r="BX135" s="63"/>
      <c r="BY135" s="63"/>
      <c r="BZ135" s="63"/>
      <c r="CA135" s="63"/>
      <c r="CB135" s="63"/>
      <c r="CC135" s="63"/>
      <c r="CD135" s="63"/>
      <c r="CE135" s="63"/>
      <c r="CF135" s="63"/>
      <c r="CG135" s="63"/>
      <c r="CH135" s="63"/>
      <c r="CI135" s="63"/>
      <c r="CJ135" s="63"/>
      <c r="CK135" s="63"/>
      <c r="CL135" s="63"/>
      <c r="CM135" s="63"/>
      <c r="CN135" s="63"/>
      <c r="CO135" s="61"/>
    </row>
    <row r="136" spans="70:93">
      <c r="BR136" s="61"/>
      <c r="BS136" s="63"/>
      <c r="BT136" s="63"/>
      <c r="BU136" s="63"/>
      <c r="BV136" s="63"/>
      <c r="BW136" s="63"/>
      <c r="BX136" s="63"/>
      <c r="BY136" s="63"/>
      <c r="BZ136" s="63"/>
      <c r="CA136" s="63"/>
      <c r="CB136" s="63"/>
      <c r="CC136" s="63"/>
      <c r="CD136" s="63"/>
      <c r="CE136" s="63"/>
      <c r="CF136" s="63"/>
      <c r="CG136" s="63"/>
      <c r="CH136" s="63"/>
      <c r="CI136" s="63"/>
      <c r="CJ136" s="63"/>
      <c r="CK136" s="63"/>
      <c r="CL136" s="63"/>
      <c r="CM136" s="63"/>
      <c r="CN136" s="63"/>
      <c r="CO136" s="61"/>
    </row>
    <row r="137" spans="70:93">
      <c r="BR137" s="61"/>
      <c r="BS137" s="63"/>
      <c r="BT137" s="63"/>
      <c r="BU137" s="63"/>
      <c r="BV137" s="63"/>
      <c r="BW137" s="63"/>
      <c r="BX137" s="63"/>
      <c r="BY137" s="63"/>
      <c r="BZ137" s="63"/>
      <c r="CA137" s="63"/>
      <c r="CB137" s="63"/>
      <c r="CC137" s="63"/>
      <c r="CD137" s="63"/>
      <c r="CE137" s="63"/>
      <c r="CF137" s="63"/>
      <c r="CG137" s="63"/>
      <c r="CH137" s="63"/>
      <c r="CI137" s="63"/>
      <c r="CJ137" s="63"/>
      <c r="CK137" s="63"/>
      <c r="CL137" s="63"/>
      <c r="CM137" s="63"/>
      <c r="CN137" s="63"/>
      <c r="CO137" s="61"/>
    </row>
    <row r="138" spans="70:93">
      <c r="BR138" s="61"/>
      <c r="BS138" s="63"/>
      <c r="BT138" s="63"/>
      <c r="BU138" s="63"/>
      <c r="BV138" s="63"/>
      <c r="BW138" s="63"/>
      <c r="BX138" s="63"/>
      <c r="BY138" s="63"/>
      <c r="BZ138" s="63"/>
      <c r="CA138" s="63"/>
      <c r="CB138" s="63"/>
      <c r="CC138" s="63"/>
      <c r="CD138" s="63"/>
      <c r="CE138" s="63"/>
      <c r="CF138" s="63"/>
      <c r="CG138" s="63"/>
      <c r="CH138" s="63"/>
      <c r="CI138" s="63"/>
      <c r="CJ138" s="63"/>
      <c r="CK138" s="63"/>
      <c r="CL138" s="63"/>
      <c r="CM138" s="63"/>
      <c r="CN138" s="63"/>
      <c r="CO138" s="61"/>
    </row>
    <row r="139" spans="70:93">
      <c r="BR139" s="61"/>
      <c r="BS139" s="63"/>
      <c r="BT139" s="63"/>
      <c r="BU139" s="63"/>
      <c r="BV139" s="63"/>
      <c r="BW139" s="63"/>
      <c r="BX139" s="63"/>
      <c r="BY139" s="63"/>
      <c r="BZ139" s="63"/>
      <c r="CA139" s="63"/>
      <c r="CB139" s="63"/>
      <c r="CC139" s="63"/>
      <c r="CD139" s="63"/>
      <c r="CE139" s="63"/>
      <c r="CF139" s="63"/>
      <c r="CG139" s="63"/>
      <c r="CH139" s="63"/>
      <c r="CI139" s="63"/>
      <c r="CJ139" s="63"/>
      <c r="CK139" s="63"/>
      <c r="CL139" s="63"/>
      <c r="CM139" s="63"/>
      <c r="CN139" s="63"/>
      <c r="CO139" s="61"/>
    </row>
    <row r="140" spans="70:93">
      <c r="BR140" s="61"/>
      <c r="BS140" s="63"/>
      <c r="BT140" s="63"/>
      <c r="BU140" s="63"/>
      <c r="BV140" s="63"/>
      <c r="BW140" s="63"/>
      <c r="BX140" s="63"/>
      <c r="BY140" s="63"/>
      <c r="BZ140" s="63"/>
      <c r="CA140" s="63"/>
      <c r="CB140" s="63"/>
      <c r="CC140" s="63"/>
      <c r="CD140" s="63"/>
      <c r="CE140" s="63"/>
      <c r="CF140" s="63"/>
      <c r="CG140" s="63"/>
      <c r="CH140" s="63"/>
      <c r="CI140" s="63"/>
      <c r="CJ140" s="63"/>
      <c r="CK140" s="63"/>
      <c r="CL140" s="63"/>
      <c r="CM140" s="63"/>
      <c r="CN140" s="63"/>
      <c r="CO140" s="61"/>
    </row>
    <row r="141" spans="70:93">
      <c r="BR141" s="61"/>
      <c r="BS141" s="63"/>
      <c r="BT141" s="63"/>
      <c r="BU141" s="63"/>
      <c r="BV141" s="63"/>
      <c r="BW141" s="63"/>
      <c r="BX141" s="63"/>
      <c r="BY141" s="63"/>
      <c r="BZ141" s="63"/>
      <c r="CA141" s="63"/>
      <c r="CB141" s="63"/>
      <c r="CC141" s="63"/>
      <c r="CD141" s="63"/>
      <c r="CE141" s="63"/>
      <c r="CF141" s="63"/>
      <c r="CG141" s="63"/>
      <c r="CH141" s="63"/>
      <c r="CI141" s="63"/>
      <c r="CJ141" s="63"/>
      <c r="CK141" s="63"/>
      <c r="CL141" s="63"/>
      <c r="CM141" s="63"/>
      <c r="CN141" s="63"/>
      <c r="CO141" s="61"/>
    </row>
    <row r="142" spans="70:93">
      <c r="BR142" s="61"/>
      <c r="BS142" s="63"/>
      <c r="BT142" s="63"/>
      <c r="BU142" s="63"/>
      <c r="BV142" s="63"/>
      <c r="BW142" s="63"/>
      <c r="BX142" s="63"/>
      <c r="BY142" s="63"/>
      <c r="BZ142" s="63"/>
      <c r="CA142" s="63"/>
      <c r="CB142" s="63"/>
      <c r="CC142" s="63"/>
      <c r="CD142" s="63"/>
      <c r="CE142" s="63"/>
      <c r="CF142" s="63"/>
      <c r="CG142" s="63"/>
      <c r="CH142" s="63"/>
      <c r="CI142" s="63"/>
      <c r="CJ142" s="63"/>
      <c r="CK142" s="63"/>
      <c r="CL142" s="63"/>
      <c r="CM142" s="63"/>
      <c r="CN142" s="63"/>
      <c r="CO142" s="61"/>
    </row>
    <row r="143" spans="70:93">
      <c r="BR143" s="61"/>
      <c r="BS143" s="63"/>
      <c r="BT143" s="63"/>
      <c r="BU143" s="63"/>
      <c r="BV143" s="63"/>
      <c r="BW143" s="63"/>
      <c r="BX143" s="63"/>
      <c r="BY143" s="63"/>
      <c r="BZ143" s="63"/>
      <c r="CA143" s="63"/>
      <c r="CB143" s="63"/>
      <c r="CC143" s="63"/>
      <c r="CD143" s="63"/>
      <c r="CE143" s="63"/>
      <c r="CF143" s="63"/>
      <c r="CG143" s="63"/>
      <c r="CH143" s="63"/>
      <c r="CI143" s="63"/>
      <c r="CJ143" s="63"/>
      <c r="CK143" s="63"/>
      <c r="CL143" s="63"/>
      <c r="CM143" s="63"/>
      <c r="CN143" s="63"/>
      <c r="CO143" s="61"/>
    </row>
    <row r="144" spans="70:93">
      <c r="BR144" s="61"/>
      <c r="BS144" s="63"/>
      <c r="BT144" s="63"/>
      <c r="BU144" s="63"/>
      <c r="BV144" s="63"/>
      <c r="BW144" s="63"/>
      <c r="BX144" s="63"/>
      <c r="BY144" s="63"/>
      <c r="BZ144" s="63"/>
      <c r="CA144" s="63"/>
      <c r="CB144" s="63"/>
      <c r="CC144" s="63"/>
      <c r="CD144" s="63"/>
      <c r="CE144" s="63"/>
      <c r="CF144" s="63"/>
      <c r="CG144" s="63"/>
      <c r="CH144" s="63"/>
      <c r="CI144" s="63"/>
      <c r="CJ144" s="63"/>
      <c r="CK144" s="63"/>
      <c r="CL144" s="63"/>
      <c r="CM144" s="63"/>
      <c r="CN144" s="63"/>
      <c r="CO144" s="61"/>
    </row>
    <row r="145" spans="70:93">
      <c r="BR145" s="61"/>
      <c r="BS145" s="63"/>
      <c r="BT145" s="63"/>
      <c r="BU145" s="63"/>
      <c r="BV145" s="63"/>
      <c r="BW145" s="63"/>
      <c r="BX145" s="63"/>
      <c r="BY145" s="63"/>
      <c r="BZ145" s="63"/>
      <c r="CA145" s="63"/>
      <c r="CB145" s="63"/>
      <c r="CC145" s="63"/>
      <c r="CD145" s="63"/>
      <c r="CE145" s="63"/>
      <c r="CF145" s="63"/>
      <c r="CG145" s="63"/>
      <c r="CH145" s="63"/>
      <c r="CI145" s="63"/>
      <c r="CJ145" s="63"/>
      <c r="CK145" s="63"/>
      <c r="CL145" s="63"/>
      <c r="CM145" s="63"/>
      <c r="CN145" s="63"/>
      <c r="CO145" s="61"/>
    </row>
    <row r="146" spans="70:93">
      <c r="BR146" s="61"/>
      <c r="BS146" s="63"/>
      <c r="BT146" s="63"/>
      <c r="BU146" s="63"/>
      <c r="BV146" s="63"/>
      <c r="BW146" s="63"/>
      <c r="BX146" s="63"/>
      <c r="BY146" s="63"/>
      <c r="BZ146" s="63"/>
      <c r="CA146" s="63"/>
      <c r="CB146" s="63"/>
      <c r="CC146" s="63"/>
      <c r="CD146" s="63"/>
      <c r="CE146" s="63"/>
      <c r="CF146" s="63"/>
      <c r="CG146" s="63"/>
      <c r="CH146" s="63"/>
      <c r="CI146" s="63"/>
      <c r="CJ146" s="63"/>
      <c r="CK146" s="63"/>
      <c r="CL146" s="63"/>
      <c r="CM146" s="63"/>
      <c r="CN146" s="63"/>
      <c r="CO146" s="61"/>
    </row>
    <row r="147" spans="70:93">
      <c r="BR147" s="61"/>
      <c r="BS147" s="63"/>
      <c r="BT147" s="63"/>
      <c r="BU147" s="63"/>
      <c r="BV147" s="63"/>
      <c r="BW147" s="63"/>
      <c r="BX147" s="63"/>
      <c r="BY147" s="63"/>
      <c r="BZ147" s="63"/>
      <c r="CA147" s="63"/>
      <c r="CB147" s="63"/>
      <c r="CC147" s="63"/>
      <c r="CD147" s="63"/>
      <c r="CE147" s="63"/>
      <c r="CF147" s="63"/>
      <c r="CG147" s="63"/>
      <c r="CH147" s="63"/>
      <c r="CI147" s="63"/>
      <c r="CJ147" s="63"/>
      <c r="CK147" s="63"/>
      <c r="CL147" s="63"/>
      <c r="CM147" s="63"/>
      <c r="CN147" s="63"/>
      <c r="CO147" s="61"/>
    </row>
    <row r="148" spans="70:93">
      <c r="BR148" s="61"/>
      <c r="BS148" s="63"/>
      <c r="BT148" s="63"/>
      <c r="BU148" s="63"/>
      <c r="BV148" s="63"/>
      <c r="BW148" s="63"/>
      <c r="BX148" s="63"/>
      <c r="BY148" s="63"/>
      <c r="BZ148" s="63"/>
      <c r="CA148" s="63"/>
      <c r="CB148" s="63"/>
      <c r="CC148" s="63"/>
      <c r="CD148" s="63"/>
      <c r="CE148" s="63"/>
      <c r="CF148" s="63"/>
      <c r="CG148" s="63"/>
      <c r="CH148" s="63"/>
      <c r="CI148" s="63"/>
      <c r="CJ148" s="63"/>
      <c r="CK148" s="63"/>
      <c r="CL148" s="63"/>
      <c r="CM148" s="63"/>
      <c r="CN148" s="63"/>
      <c r="CO148" s="61"/>
    </row>
    <row r="149" spans="70:93">
      <c r="BR149" s="61"/>
      <c r="BS149" s="63"/>
      <c r="BT149" s="63"/>
      <c r="BU149" s="63"/>
      <c r="BV149" s="63"/>
      <c r="BW149" s="63"/>
      <c r="BX149" s="63"/>
      <c r="BY149" s="63"/>
      <c r="BZ149" s="63"/>
      <c r="CA149" s="63"/>
      <c r="CB149" s="63"/>
      <c r="CC149" s="63"/>
      <c r="CD149" s="63"/>
      <c r="CE149" s="63"/>
      <c r="CF149" s="63"/>
      <c r="CG149" s="63"/>
      <c r="CH149" s="63"/>
      <c r="CI149" s="63"/>
      <c r="CJ149" s="63"/>
      <c r="CK149" s="63"/>
      <c r="CL149" s="63"/>
      <c r="CM149" s="63"/>
      <c r="CN149" s="63"/>
      <c r="CO149" s="61"/>
    </row>
    <row r="150" spans="70:93">
      <c r="BR150" s="61"/>
      <c r="BS150" s="63"/>
      <c r="BT150" s="63"/>
      <c r="BU150" s="63"/>
      <c r="BV150" s="63"/>
      <c r="BW150" s="63"/>
      <c r="BX150" s="63"/>
      <c r="BY150" s="63"/>
      <c r="BZ150" s="63"/>
      <c r="CA150" s="63"/>
      <c r="CB150" s="63"/>
      <c r="CC150" s="63"/>
      <c r="CD150" s="63"/>
      <c r="CE150" s="63"/>
      <c r="CF150" s="63"/>
      <c r="CG150" s="63"/>
      <c r="CH150" s="63"/>
      <c r="CI150" s="63"/>
      <c r="CJ150" s="63"/>
      <c r="CK150" s="63"/>
      <c r="CL150" s="63"/>
      <c r="CM150" s="63"/>
      <c r="CN150" s="63"/>
      <c r="CO150" s="61"/>
    </row>
  </sheetData>
  <hyperlinks>
    <hyperlink ref="A1" location="'Table of contents'!A1" display="Table of contents " xr:uid="{685C037C-505B-44F1-8E40-67CF71AC028E}"/>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EA6E4-5CF2-40F5-88E6-2BD278C0683C}">
  <dimension ref="A1:DK150"/>
  <sheetViews>
    <sheetView zoomScale="70" zoomScaleNormal="70" workbookViewId="0">
      <pane xSplit="1" ySplit="5" topLeftCell="B57" activePane="bottomRight" state="frozen"/>
      <selection pane="topRight" activeCell="B1" sqref="B1"/>
      <selection pane="bottomLeft" activeCell="A6" sqref="A6"/>
      <selection pane="bottomRight" activeCell="J80" sqref="J80"/>
    </sheetView>
  </sheetViews>
  <sheetFormatPr defaultColWidth="9.42578125" defaultRowHeight="15"/>
  <cols>
    <col min="1" max="1" width="22.42578125" style="2" customWidth="1"/>
    <col min="3" max="3" width="12.42578125" customWidth="1"/>
    <col min="24" max="24" width="9.42578125" style="3"/>
    <col min="25" max="25" width="9.42578125" bestFit="1" customWidth="1"/>
    <col min="26" max="26" width="9.5703125" bestFit="1" customWidth="1"/>
    <col min="27" max="27" width="9.42578125" bestFit="1" customWidth="1"/>
    <col min="28" max="28" width="9.5703125" bestFit="1" customWidth="1"/>
    <col min="29" max="30" width="9.42578125" bestFit="1" customWidth="1"/>
    <col min="31" max="31" width="9.5703125" bestFit="1" customWidth="1"/>
    <col min="32" max="35" width="9.42578125" bestFit="1" customWidth="1"/>
    <col min="36" max="36" width="9.5703125" bestFit="1" customWidth="1"/>
    <col min="37" max="41" width="9.42578125" bestFit="1" customWidth="1"/>
    <col min="42" max="42" width="9.5703125" bestFit="1" customWidth="1"/>
    <col min="43" max="44" width="9.42578125" bestFit="1" customWidth="1"/>
    <col min="45" max="45" width="9.5703125" bestFit="1" customWidth="1"/>
    <col min="46" max="46" width="9.42578125" bestFit="1" customWidth="1"/>
    <col min="47" max="47" width="9.42578125" style="3"/>
    <col min="70" max="70" width="12.5703125" style="3" customWidth="1"/>
    <col min="76" max="76" width="11.42578125" bestFit="1" customWidth="1"/>
    <col min="93" max="93" width="10.42578125" style="3" customWidth="1"/>
    <col min="94" max="114" width="9.42578125" style="26"/>
    <col min="115" max="115" width="9" style="26" customWidth="1"/>
    <col min="116" max="16384" width="9.42578125" style="26"/>
  </cols>
  <sheetData>
    <row r="1" spans="1:115">
      <c r="A1" t="s">
        <v>224</v>
      </c>
    </row>
    <row r="2" spans="1:115">
      <c r="A2" s="4" t="s">
        <v>226</v>
      </c>
    </row>
    <row r="3" spans="1:115">
      <c r="B3" s="1" t="s">
        <v>227</v>
      </c>
      <c r="Y3" s="1" t="s">
        <v>220</v>
      </c>
      <c r="AV3" s="1" t="s">
        <v>221</v>
      </c>
      <c r="BS3" s="1" t="s">
        <v>228</v>
      </c>
      <c r="CP3" s="1" t="s">
        <v>229</v>
      </c>
    </row>
    <row r="5" spans="1:115">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194</v>
      </c>
      <c r="Q5" s="1" t="s">
        <v>195</v>
      </c>
      <c r="R5" s="1" t="s">
        <v>196</v>
      </c>
      <c r="S5" s="1" t="s">
        <v>197</v>
      </c>
      <c r="T5" s="1" t="s">
        <v>198</v>
      </c>
      <c r="U5" s="1" t="s">
        <v>199</v>
      </c>
      <c r="V5" s="1" t="s">
        <v>287</v>
      </c>
      <c r="W5" s="1" t="s">
        <v>217</v>
      </c>
      <c r="Y5" s="1" t="s">
        <v>173</v>
      </c>
      <c r="Z5" s="1" t="s">
        <v>174</v>
      </c>
      <c r="AA5" s="1" t="s">
        <v>175</v>
      </c>
      <c r="AB5" s="1" t="s">
        <v>176</v>
      </c>
      <c r="AC5" s="1" t="s">
        <v>177</v>
      </c>
      <c r="AD5" s="1" t="s">
        <v>209</v>
      </c>
      <c r="AE5" s="1" t="s">
        <v>181</v>
      </c>
      <c r="AF5" s="1" t="s">
        <v>182</v>
      </c>
      <c r="AG5" s="1" t="s">
        <v>183</v>
      </c>
      <c r="AH5" s="1" t="s">
        <v>184</v>
      </c>
      <c r="AI5" s="1" t="s">
        <v>185</v>
      </c>
      <c r="AJ5" s="1" t="s">
        <v>187</v>
      </c>
      <c r="AK5" s="1" t="s">
        <v>189</v>
      </c>
      <c r="AL5" s="1" t="s">
        <v>190</v>
      </c>
      <c r="AM5" s="1" t="s">
        <v>194</v>
      </c>
      <c r="AN5" s="1" t="s">
        <v>195</v>
      </c>
      <c r="AO5" s="1" t="s">
        <v>196</v>
      </c>
      <c r="AP5" s="1" t="s">
        <v>197</v>
      </c>
      <c r="AQ5" s="1" t="s">
        <v>198</v>
      </c>
      <c r="AR5" s="1" t="s">
        <v>199</v>
      </c>
      <c r="AS5" s="1" t="s">
        <v>287</v>
      </c>
      <c r="AT5" s="1" t="s">
        <v>217</v>
      </c>
      <c r="AU5" s="21"/>
      <c r="AV5" s="1" t="s">
        <v>173</v>
      </c>
      <c r="AW5" s="1" t="s">
        <v>174</v>
      </c>
      <c r="AX5" s="1" t="s">
        <v>175</v>
      </c>
      <c r="AY5" s="1" t="s">
        <v>176</v>
      </c>
      <c r="AZ5" s="1" t="s">
        <v>177</v>
      </c>
      <c r="BA5" s="1" t="s">
        <v>209</v>
      </c>
      <c r="BB5" s="1" t="s">
        <v>181</v>
      </c>
      <c r="BC5" s="1" t="s">
        <v>182</v>
      </c>
      <c r="BD5" s="1" t="s">
        <v>183</v>
      </c>
      <c r="BE5" s="1" t="s">
        <v>184</v>
      </c>
      <c r="BF5" s="1" t="s">
        <v>185</v>
      </c>
      <c r="BG5" s="1" t="s">
        <v>187</v>
      </c>
      <c r="BH5" s="1" t="s">
        <v>189</v>
      </c>
      <c r="BI5" s="1" t="s">
        <v>190</v>
      </c>
      <c r="BJ5" s="1" t="s">
        <v>194</v>
      </c>
      <c r="BK5" s="1" t="s">
        <v>195</v>
      </c>
      <c r="BL5" s="1" t="s">
        <v>196</v>
      </c>
      <c r="BM5" s="1" t="s">
        <v>197</v>
      </c>
      <c r="BN5" s="1" t="s">
        <v>198</v>
      </c>
      <c r="BO5" s="1" t="s">
        <v>199</v>
      </c>
      <c r="BP5" s="1" t="s">
        <v>287</v>
      </c>
      <c r="BQ5" s="1" t="s">
        <v>217</v>
      </c>
      <c r="BS5" s="1" t="s">
        <v>173</v>
      </c>
      <c r="BT5" s="1" t="s">
        <v>174</v>
      </c>
      <c r="BU5" s="1" t="s">
        <v>175</v>
      </c>
      <c r="BV5" s="1" t="s">
        <v>176</v>
      </c>
      <c r="BW5" s="1" t="s">
        <v>177</v>
      </c>
      <c r="BX5" s="1" t="s">
        <v>209</v>
      </c>
      <c r="BY5" s="1" t="s">
        <v>181</v>
      </c>
      <c r="BZ5" s="1" t="s">
        <v>182</v>
      </c>
      <c r="CA5" s="1" t="s">
        <v>183</v>
      </c>
      <c r="CB5" s="1" t="s">
        <v>184</v>
      </c>
      <c r="CC5" s="1" t="s">
        <v>185</v>
      </c>
      <c r="CD5" s="1" t="s">
        <v>187</v>
      </c>
      <c r="CE5" s="1" t="s">
        <v>189</v>
      </c>
      <c r="CF5" s="1" t="s">
        <v>190</v>
      </c>
      <c r="CG5" s="1" t="s">
        <v>194</v>
      </c>
      <c r="CH5" s="1" t="s">
        <v>195</v>
      </c>
      <c r="CI5" s="1" t="s">
        <v>196</v>
      </c>
      <c r="CJ5" s="1" t="s">
        <v>197</v>
      </c>
      <c r="CK5" s="1" t="s">
        <v>198</v>
      </c>
      <c r="CL5" s="1" t="s">
        <v>199</v>
      </c>
      <c r="CM5" s="1" t="s">
        <v>287</v>
      </c>
      <c r="CN5" s="1" t="s">
        <v>217</v>
      </c>
      <c r="CP5" s="1" t="s">
        <v>173</v>
      </c>
      <c r="CQ5" s="1" t="s">
        <v>174</v>
      </c>
      <c r="CR5" s="1" t="s">
        <v>175</v>
      </c>
      <c r="CS5" s="1" t="s">
        <v>176</v>
      </c>
      <c r="CT5" s="1" t="s">
        <v>177</v>
      </c>
      <c r="CU5" s="1" t="s">
        <v>209</v>
      </c>
      <c r="CV5" s="1" t="s">
        <v>181</v>
      </c>
      <c r="CW5" s="1" t="s">
        <v>182</v>
      </c>
      <c r="CX5" s="1" t="s">
        <v>183</v>
      </c>
      <c r="CY5" s="1" t="s">
        <v>184</v>
      </c>
      <c r="CZ5" s="1" t="s">
        <v>185</v>
      </c>
      <c r="DA5" s="1" t="s">
        <v>187</v>
      </c>
      <c r="DB5" s="1" t="s">
        <v>189</v>
      </c>
      <c r="DC5" s="1" t="s">
        <v>190</v>
      </c>
      <c r="DD5" s="1" t="s">
        <v>194</v>
      </c>
      <c r="DE5" s="1" t="s">
        <v>195</v>
      </c>
      <c r="DF5" s="1" t="s">
        <v>196</v>
      </c>
      <c r="DG5" s="1" t="s">
        <v>197</v>
      </c>
      <c r="DH5" s="1" t="s">
        <v>198</v>
      </c>
      <c r="DI5" s="1" t="s">
        <v>199</v>
      </c>
      <c r="DJ5" s="1" t="s">
        <v>287</v>
      </c>
      <c r="DK5" s="48" t="s">
        <v>217</v>
      </c>
    </row>
    <row r="6" spans="1:115">
      <c r="A6" s="2">
        <v>38412</v>
      </c>
      <c r="B6" s="10">
        <v>5.8049999999999997</v>
      </c>
      <c r="C6" s="10">
        <v>87.911000000000001</v>
      </c>
      <c r="D6" s="10">
        <v>36.45600000000001</v>
      </c>
      <c r="E6" s="10">
        <v>382.47899999999993</v>
      </c>
      <c r="F6" s="10">
        <v>8.0000000000000574E-3</v>
      </c>
      <c r="G6" s="10">
        <v>26.153070999769849</v>
      </c>
      <c r="H6" s="10">
        <v>42.774000000000008</v>
      </c>
      <c r="I6" s="10">
        <v>1.3533826527842774</v>
      </c>
      <c r="J6" s="10">
        <v>2.0700000000000007</v>
      </c>
      <c r="K6" s="10">
        <v>14.338999999999999</v>
      </c>
      <c r="L6" s="10">
        <v>5.4009999999999989</v>
      </c>
      <c r="M6" s="10">
        <v>382.81903537449557</v>
      </c>
      <c r="N6" s="10">
        <v>22.997</v>
      </c>
      <c r="O6" s="10">
        <v>1.2450000000000001</v>
      </c>
      <c r="P6" s="10">
        <v>20.298287570122422</v>
      </c>
      <c r="Q6" s="10">
        <v>4.2509999999999986</v>
      </c>
      <c r="R6" s="10">
        <v>1.0380000000000005</v>
      </c>
      <c r="S6" s="10">
        <v>43.125</v>
      </c>
      <c r="T6" s="10">
        <v>18.798999999999999</v>
      </c>
      <c r="U6" s="10">
        <v>21.155999999999999</v>
      </c>
      <c r="V6" s="10">
        <v>2.4692697992326504</v>
      </c>
      <c r="W6" s="10">
        <v>1.930175179680454</v>
      </c>
      <c r="Y6" s="10">
        <v>3.3910000000000009</v>
      </c>
      <c r="Z6" s="10">
        <v>40.269999999999996</v>
      </c>
      <c r="AA6" s="10">
        <v>6.0810000000000004</v>
      </c>
      <c r="AB6" s="10">
        <v>60.6</v>
      </c>
      <c r="AC6" s="10">
        <v>2.9029999999999996</v>
      </c>
      <c r="AD6" s="10">
        <v>2.9729116152648043</v>
      </c>
      <c r="AE6" s="10">
        <v>60.802</v>
      </c>
      <c r="AF6" s="10">
        <v>0.90357034252944457</v>
      </c>
      <c r="AG6" s="10">
        <v>19.454000000000001</v>
      </c>
      <c r="AH6" s="10">
        <v>6.2280000000000006</v>
      </c>
      <c r="AI6" s="10">
        <v>6.7519999999999989</v>
      </c>
      <c r="AJ6" s="10">
        <v>113.90901447636062</v>
      </c>
      <c r="AK6" s="10">
        <v>12.292</v>
      </c>
      <c r="AL6" s="10">
        <v>7.6574999999999989</v>
      </c>
      <c r="AM6" s="10">
        <v>2.7233469773893257</v>
      </c>
      <c r="AN6" s="10">
        <v>28.179000000000002</v>
      </c>
      <c r="AO6" s="10">
        <v>4.6529999999999996</v>
      </c>
      <c r="AP6" s="10">
        <v>139.76300000000001</v>
      </c>
      <c r="AQ6" s="10">
        <v>7.3159999999999998</v>
      </c>
      <c r="AR6" s="10">
        <v>7.9659999999999993</v>
      </c>
      <c r="AS6" s="10">
        <v>18.332009538342337</v>
      </c>
      <c r="AT6" s="10">
        <v>1.9682429505456696</v>
      </c>
      <c r="AV6" s="10">
        <v>0.68900000000000006</v>
      </c>
      <c r="AW6" s="10">
        <v>8.6780000000000008</v>
      </c>
      <c r="AX6" s="10">
        <v>0.29099999999999998</v>
      </c>
      <c r="AY6" s="10">
        <v>6.1139999999999999</v>
      </c>
      <c r="AZ6" s="10">
        <v>5.8999999999999997E-2</v>
      </c>
      <c r="BA6" s="10">
        <v>3.6797513720153407</v>
      </c>
      <c r="BB6" s="10">
        <v>15.017000000000001</v>
      </c>
      <c r="BC6" s="10">
        <v>9.1590072384125492</v>
      </c>
      <c r="BD6" s="10">
        <v>2.3670000000000004</v>
      </c>
      <c r="BE6" s="10">
        <v>0.92</v>
      </c>
      <c r="BF6" s="10">
        <v>0.23999999999999996</v>
      </c>
      <c r="BG6" s="10">
        <v>21.168810224288482</v>
      </c>
      <c r="BH6" s="10">
        <v>1.4595000000000002</v>
      </c>
      <c r="BI6" s="10">
        <v>1.1375</v>
      </c>
      <c r="BJ6" s="10">
        <v>9.5697588489518974</v>
      </c>
      <c r="BK6" s="10">
        <v>7.1849999999999996</v>
      </c>
      <c r="BL6" s="10">
        <v>7.3490000000000002</v>
      </c>
      <c r="BM6" s="10">
        <v>23.48</v>
      </c>
      <c r="BN6" s="10">
        <v>4.1270000000000007</v>
      </c>
      <c r="BO6" s="10">
        <v>0.66799999999999982</v>
      </c>
      <c r="BP6" s="10">
        <v>5.2436698349518602</v>
      </c>
      <c r="BQ6" s="10">
        <v>0.44732794330583397</v>
      </c>
      <c r="BS6" s="10">
        <v>1.4180000000000001</v>
      </c>
      <c r="BT6" s="10">
        <v>3.0709999999999802</v>
      </c>
      <c r="BU6" s="10">
        <v>7.3999999999990462E-2</v>
      </c>
      <c r="BV6" s="10">
        <v>8.7990000000000315</v>
      </c>
      <c r="BW6" s="10">
        <v>4.2000000000000426E-2</v>
      </c>
      <c r="BX6" s="10">
        <v>9.5518886047369023E-2</v>
      </c>
      <c r="BY6" s="10">
        <v>28.558000000000007</v>
      </c>
      <c r="BZ6" s="10">
        <v>4.2021939510648796</v>
      </c>
      <c r="CA6" s="10">
        <v>2.927</v>
      </c>
      <c r="CB6" s="10">
        <v>2.0420000000000043</v>
      </c>
      <c r="CC6" s="10">
        <v>0.2020000000000011</v>
      </c>
      <c r="CD6" s="10">
        <v>9.9691526229989869</v>
      </c>
      <c r="CE6" s="10">
        <v>3.3584999999999994</v>
      </c>
      <c r="CF6" s="10">
        <v>0.41800000000000215</v>
      </c>
      <c r="CG6" s="10">
        <v>2.8184580476124648</v>
      </c>
      <c r="CH6" s="10">
        <v>0.23899999999999988</v>
      </c>
      <c r="CI6" s="10">
        <v>1.0250000000000021</v>
      </c>
      <c r="CJ6" s="10">
        <v>53.423999999999964</v>
      </c>
      <c r="CK6" s="10">
        <v>6.1480000000000086</v>
      </c>
      <c r="CL6" s="10">
        <v>2.9339999999999988</v>
      </c>
      <c r="CM6" s="10">
        <v>0.49600465754864143</v>
      </c>
      <c r="CN6" s="10">
        <v>0.11040165105935101</v>
      </c>
      <c r="CP6" s="10">
        <v>11.303000000000001</v>
      </c>
      <c r="CQ6" s="10">
        <v>139.92999999999998</v>
      </c>
      <c r="CR6" s="10">
        <v>42.902000000000001</v>
      </c>
      <c r="CS6" s="10">
        <v>457.99199999999996</v>
      </c>
      <c r="CT6" s="10">
        <v>3.012</v>
      </c>
      <c r="CU6" s="10">
        <v>32.901252873097363</v>
      </c>
      <c r="CV6" s="10">
        <v>147.15100000000001</v>
      </c>
      <c r="CW6" s="10">
        <v>15.618154184791152</v>
      </c>
      <c r="CX6" s="10">
        <v>26.818000000000001</v>
      </c>
      <c r="CY6" s="10">
        <v>23.529000000000003</v>
      </c>
      <c r="CZ6" s="10">
        <v>12.594999999999999</v>
      </c>
      <c r="DA6" s="10">
        <v>527.86601269814366</v>
      </c>
      <c r="DB6" s="10">
        <v>40.106999999999999</v>
      </c>
      <c r="DC6" s="10">
        <v>10.458</v>
      </c>
      <c r="DD6" s="10">
        <v>35.409851444076111</v>
      </c>
      <c r="DE6" s="10">
        <v>39.853999999999999</v>
      </c>
      <c r="DF6" s="10">
        <v>14.065000000000001</v>
      </c>
      <c r="DG6" s="10">
        <v>259.79199999999997</v>
      </c>
      <c r="DH6" s="10">
        <v>36.390000000000008</v>
      </c>
      <c r="DI6" s="10">
        <v>32.723999999999997</v>
      </c>
      <c r="DJ6" s="10">
        <v>26.540953830075487</v>
      </c>
      <c r="DK6" s="36">
        <v>4.4561477245913084</v>
      </c>
    </row>
    <row r="7" spans="1:115">
      <c r="A7" s="2">
        <v>38504</v>
      </c>
      <c r="B7" s="10">
        <v>8.1340000000000003</v>
      </c>
      <c r="C7" s="10">
        <v>109.285</v>
      </c>
      <c r="D7" s="10">
        <v>36.018999999999998</v>
      </c>
      <c r="E7" s="10">
        <v>435.06099999999998</v>
      </c>
      <c r="F7" s="10">
        <v>1.3000000000000065E-2</v>
      </c>
      <c r="G7" s="10">
        <v>25.621804052611136</v>
      </c>
      <c r="H7" s="10">
        <v>45.033000000000001</v>
      </c>
      <c r="I7" s="10">
        <v>0.87552290247441933</v>
      </c>
      <c r="J7" s="10">
        <v>2.3770000000000007</v>
      </c>
      <c r="K7" s="10">
        <v>10.898</v>
      </c>
      <c r="L7" s="10">
        <v>6.3550000000000004</v>
      </c>
      <c r="M7" s="10">
        <v>390.97602065714864</v>
      </c>
      <c r="N7" s="10">
        <v>29.323999999999998</v>
      </c>
      <c r="O7" s="10">
        <v>0.92299999999999982</v>
      </c>
      <c r="P7" s="10">
        <v>19.838584064043893</v>
      </c>
      <c r="Q7" s="10">
        <v>5.730999999999999</v>
      </c>
      <c r="R7" s="10">
        <v>1.04</v>
      </c>
      <c r="S7" s="10">
        <v>38.909544147157192</v>
      </c>
      <c r="T7" s="10">
        <v>19.257999999999999</v>
      </c>
      <c r="U7" s="10">
        <v>23.571999999999999</v>
      </c>
      <c r="V7" s="10">
        <v>3.1077581795459359</v>
      </c>
      <c r="W7" s="10">
        <v>1.5361458849387191</v>
      </c>
      <c r="Y7" s="10">
        <v>3.06</v>
      </c>
      <c r="Z7" s="10">
        <v>39.135000000000005</v>
      </c>
      <c r="AA7" s="10">
        <v>6.4779999999999998</v>
      </c>
      <c r="AB7" s="10">
        <v>55.843999999999994</v>
      </c>
      <c r="AC7" s="10">
        <v>2.7719999999999994</v>
      </c>
      <c r="AD7" s="10">
        <v>2.0477429761202801</v>
      </c>
      <c r="AE7" s="10">
        <v>62.167000000000002</v>
      </c>
      <c r="AF7" s="10">
        <v>1.3236333241900504</v>
      </c>
      <c r="AG7" s="10">
        <v>18.094000000000001</v>
      </c>
      <c r="AH7" s="10">
        <v>7.8839999999999995</v>
      </c>
      <c r="AI7" s="10">
        <v>4.6770000000000005</v>
      </c>
      <c r="AJ7" s="10">
        <v>109.55315508177475</v>
      </c>
      <c r="AK7" s="10">
        <v>12.465</v>
      </c>
      <c r="AL7" s="10">
        <v>7.7094999999999994</v>
      </c>
      <c r="AM7" s="10">
        <v>1.4932438025033434</v>
      </c>
      <c r="AN7" s="10">
        <v>33.277000000000001</v>
      </c>
      <c r="AO7" s="10">
        <v>5.786999999999999</v>
      </c>
      <c r="AP7" s="10">
        <v>143.26054247491641</v>
      </c>
      <c r="AQ7" s="10">
        <v>7.0890000000000013</v>
      </c>
      <c r="AR7" s="10">
        <v>12.407</v>
      </c>
      <c r="AS7" s="10">
        <v>22.783953781705726</v>
      </c>
      <c r="AT7" s="10">
        <v>1.9739535200346798</v>
      </c>
      <c r="AV7" s="10">
        <v>0.39600000000000007</v>
      </c>
      <c r="AW7" s="10">
        <v>8.1090000000000018</v>
      </c>
      <c r="AX7" s="10">
        <v>0.371</v>
      </c>
      <c r="AY7" s="10">
        <v>5.48</v>
      </c>
      <c r="AZ7" s="10">
        <v>7.2999999999999995E-2</v>
      </c>
      <c r="BA7" s="10">
        <v>1.5646903238235814</v>
      </c>
      <c r="BB7" s="10">
        <v>15.515999999999998</v>
      </c>
      <c r="BC7" s="10">
        <v>9.281991622095827</v>
      </c>
      <c r="BD7" s="10">
        <v>2.016</v>
      </c>
      <c r="BE7" s="10">
        <v>0.84800000000000009</v>
      </c>
      <c r="BF7" s="10">
        <v>0.51899999999999991</v>
      </c>
      <c r="BG7" s="10">
        <v>21.461770231724842</v>
      </c>
      <c r="BH7" s="10">
        <v>1.5014999999999998</v>
      </c>
      <c r="BI7" s="10">
        <v>1.2094999999999998</v>
      </c>
      <c r="BJ7" s="10">
        <v>5.0123534007596309</v>
      </c>
      <c r="BK7" s="10">
        <v>5.09</v>
      </c>
      <c r="BL7" s="10">
        <v>4.8389999999999995</v>
      </c>
      <c r="BM7" s="10">
        <v>23.459913377926423</v>
      </c>
      <c r="BN7" s="10">
        <v>4.0490000000000004</v>
      </c>
      <c r="BO7" s="10">
        <v>0.64300000000000002</v>
      </c>
      <c r="BP7" s="10">
        <v>3.8363070261349934</v>
      </c>
      <c r="BQ7" s="10">
        <v>0.50062659186993341</v>
      </c>
      <c r="BS7" s="10">
        <v>1.4760000000000002</v>
      </c>
      <c r="BT7" s="10">
        <v>3.4629999999999868</v>
      </c>
      <c r="BU7" s="10">
        <v>0.27100000000000479</v>
      </c>
      <c r="BV7" s="10">
        <v>7.654000000000071</v>
      </c>
      <c r="BW7" s="10">
        <v>4.9000000000000779E-2</v>
      </c>
      <c r="BX7" s="10">
        <v>5.3672516921858371E-2</v>
      </c>
      <c r="BY7" s="10">
        <v>29.945</v>
      </c>
      <c r="BZ7" s="10">
        <v>4.2461825872961523</v>
      </c>
      <c r="CA7" s="10">
        <v>3.6769999999999978</v>
      </c>
      <c r="CB7" s="10">
        <v>2.213000000000001</v>
      </c>
      <c r="CC7" s="10">
        <v>0.21800000000000108</v>
      </c>
      <c r="CD7" s="10">
        <v>10.250052698594914</v>
      </c>
      <c r="CE7" s="10">
        <v>3.8394999999999975</v>
      </c>
      <c r="CF7" s="10">
        <v>0.45900000000000096</v>
      </c>
      <c r="CG7" s="10">
        <v>3.527035520774886</v>
      </c>
      <c r="CH7" s="10">
        <v>0.39899999999999025</v>
      </c>
      <c r="CI7" s="10">
        <v>1.876999999999998</v>
      </c>
      <c r="CJ7" s="10">
        <v>57.97799999999998</v>
      </c>
      <c r="CK7" s="10">
        <v>5.6069999999999984</v>
      </c>
      <c r="CL7" s="10">
        <v>2.6369999999999942</v>
      </c>
      <c r="CM7" s="10">
        <v>1.6560372306231015</v>
      </c>
      <c r="CN7" s="10">
        <v>0.11801574371136503</v>
      </c>
      <c r="CP7" s="10">
        <v>13.066000000000001</v>
      </c>
      <c r="CQ7" s="10">
        <v>159.99199999999999</v>
      </c>
      <c r="CR7" s="10">
        <v>43.139000000000003</v>
      </c>
      <c r="CS7" s="10">
        <v>504.03900000000004</v>
      </c>
      <c r="CT7" s="10">
        <v>2.907</v>
      </c>
      <c r="CU7" s="10">
        <v>29.287909869476856</v>
      </c>
      <c r="CV7" s="10">
        <v>152.661</v>
      </c>
      <c r="CW7" s="10">
        <v>15.727330436056448</v>
      </c>
      <c r="CX7" s="10">
        <v>26.163999999999998</v>
      </c>
      <c r="CY7" s="10">
        <v>21.843</v>
      </c>
      <c r="CZ7" s="10">
        <v>11.769000000000002</v>
      </c>
      <c r="DA7" s="10">
        <v>532.24099866924314</v>
      </c>
      <c r="DB7" s="10">
        <v>47.129999999999995</v>
      </c>
      <c r="DC7" s="10">
        <v>10.301</v>
      </c>
      <c r="DD7" s="10">
        <v>29.871216788081753</v>
      </c>
      <c r="DE7" s="10">
        <v>44.496999999999993</v>
      </c>
      <c r="DF7" s="10">
        <v>13.542999999999997</v>
      </c>
      <c r="DG7" s="10">
        <v>263.608</v>
      </c>
      <c r="DH7" s="10">
        <v>36.003</v>
      </c>
      <c r="DI7" s="10">
        <v>39.258999999999993</v>
      </c>
      <c r="DJ7" s="10">
        <v>31.384056218009757</v>
      </c>
      <c r="DK7" s="36">
        <v>4.1287417405546973</v>
      </c>
    </row>
    <row r="8" spans="1:115">
      <c r="A8" s="2">
        <v>38596</v>
      </c>
      <c r="B8" s="10">
        <v>9.2289999999999992</v>
      </c>
      <c r="C8" s="10">
        <v>123.09899999999999</v>
      </c>
      <c r="D8" s="10">
        <v>36.227000000000004</v>
      </c>
      <c r="E8" s="10">
        <v>472.25600000000014</v>
      </c>
      <c r="F8" s="10">
        <v>3.9999999999998995E-3</v>
      </c>
      <c r="G8" s="10">
        <v>25.483529093761614</v>
      </c>
      <c r="H8" s="10">
        <v>48.548999999999999</v>
      </c>
      <c r="I8" s="10">
        <v>0.89634885890455285</v>
      </c>
      <c r="J8" s="10">
        <v>3.3239999999999998</v>
      </c>
      <c r="K8" s="10">
        <v>5.4680000000000009</v>
      </c>
      <c r="L8" s="10">
        <v>7.833000000000002</v>
      </c>
      <c r="M8" s="10">
        <v>385.60418003769951</v>
      </c>
      <c r="N8" s="10">
        <v>32.217000000000006</v>
      </c>
      <c r="O8" s="10">
        <v>0.62700000000000011</v>
      </c>
      <c r="P8" s="10">
        <v>22.514375506321649</v>
      </c>
      <c r="Q8" s="10">
        <v>6.2320000000000002</v>
      </c>
      <c r="R8" s="10">
        <v>1.3489999999999995</v>
      </c>
      <c r="S8" s="10">
        <v>42.457999999999991</v>
      </c>
      <c r="T8" s="10">
        <v>22.225000000000001</v>
      </c>
      <c r="U8" s="10">
        <v>24.535</v>
      </c>
      <c r="V8" s="10">
        <v>4.0728837733668648</v>
      </c>
      <c r="W8" s="10">
        <v>1.5018824680046559</v>
      </c>
      <c r="Y8" s="10">
        <v>2.9169999999999994</v>
      </c>
      <c r="Z8" s="10">
        <v>37.002000000000002</v>
      </c>
      <c r="AA8" s="10">
        <v>6.8579999999999997</v>
      </c>
      <c r="AB8" s="10">
        <v>68.757000000000005</v>
      </c>
      <c r="AC8" s="10">
        <v>3.1510000000000002</v>
      </c>
      <c r="AD8" s="10">
        <v>3.466880711681203</v>
      </c>
      <c r="AE8" s="10">
        <v>62.49799999999999</v>
      </c>
      <c r="AF8" s="10">
        <v>1.0057095520662251</v>
      </c>
      <c r="AG8" s="10">
        <v>21.417000000000002</v>
      </c>
      <c r="AH8" s="10">
        <v>8.718</v>
      </c>
      <c r="AI8" s="10">
        <v>5.9820000000000002</v>
      </c>
      <c r="AJ8" s="10">
        <v>114.29304520733699</v>
      </c>
      <c r="AK8" s="10">
        <v>17.274999999999999</v>
      </c>
      <c r="AL8" s="10">
        <v>6.8170000000000002</v>
      </c>
      <c r="AM8" s="10">
        <v>2.9214950403542073</v>
      </c>
      <c r="AN8" s="10">
        <v>37.396999999999991</v>
      </c>
      <c r="AO8" s="10">
        <v>8.3489999999999984</v>
      </c>
      <c r="AP8" s="10">
        <v>145.803</v>
      </c>
      <c r="AQ8" s="10">
        <v>6.4450000000000012</v>
      </c>
      <c r="AR8" s="10">
        <v>15.255000000000001</v>
      </c>
      <c r="AS8" s="10">
        <v>25.226339859662033</v>
      </c>
      <c r="AT8" s="10">
        <v>2.4422202181335528</v>
      </c>
      <c r="AV8" s="10">
        <v>0.42399999999999999</v>
      </c>
      <c r="AW8" s="10">
        <v>8.1769999999999996</v>
      </c>
      <c r="AX8" s="10">
        <v>0.42499999999999999</v>
      </c>
      <c r="AY8" s="10">
        <v>5.4970000000000008</v>
      </c>
      <c r="AZ8" s="10">
        <v>4.6999999999999993E-2</v>
      </c>
      <c r="BA8" s="10">
        <v>1.3108829980405705</v>
      </c>
      <c r="BB8" s="10">
        <v>13.763999999999999</v>
      </c>
      <c r="BC8" s="10">
        <v>10.212449028704999</v>
      </c>
      <c r="BD8" s="10">
        <v>2.4279999999999999</v>
      </c>
      <c r="BE8" s="10">
        <v>1.0290000000000001</v>
      </c>
      <c r="BF8" s="10">
        <v>0.20199999999999999</v>
      </c>
      <c r="BG8" s="10">
        <v>19.343501196594985</v>
      </c>
      <c r="BH8" s="10">
        <v>2.3319999999999999</v>
      </c>
      <c r="BI8" s="10">
        <v>1.2440000000000004</v>
      </c>
      <c r="BJ8" s="10">
        <v>5.1930644341836034</v>
      </c>
      <c r="BK8" s="10">
        <v>4.9469999999999992</v>
      </c>
      <c r="BL8" s="10">
        <v>2.0869999999999997</v>
      </c>
      <c r="BM8" s="10">
        <v>21.781999999999996</v>
      </c>
      <c r="BN8" s="10">
        <v>4.1260000000000012</v>
      </c>
      <c r="BO8" s="10">
        <v>0.88500000000000001</v>
      </c>
      <c r="BP8" s="10">
        <v>5.0769907630384976</v>
      </c>
      <c r="BQ8" s="10">
        <v>0.68146129235527042</v>
      </c>
      <c r="BS8" s="10">
        <v>1.4030000000000005</v>
      </c>
      <c r="BT8" s="10">
        <v>3.1189999999999998</v>
      </c>
      <c r="BU8" s="10">
        <v>0.25000000000000161</v>
      </c>
      <c r="BV8" s="10">
        <v>7.8889999999998528</v>
      </c>
      <c r="BW8" s="10">
        <v>3.4999999999999414E-2</v>
      </c>
      <c r="BX8" s="10">
        <v>6.7318072071480994E-2</v>
      </c>
      <c r="BY8" s="10">
        <v>32.868000000000038</v>
      </c>
      <c r="BZ8" s="10">
        <v>4.3202584111625342</v>
      </c>
      <c r="CA8" s="10">
        <v>5.8350000000000053</v>
      </c>
      <c r="CB8" s="10">
        <v>3.5470000000000006</v>
      </c>
      <c r="CC8" s="10">
        <v>0.28999999999999826</v>
      </c>
      <c r="CD8" s="10">
        <v>12.832844100758663</v>
      </c>
      <c r="CE8" s="10">
        <v>7.0240000000000089</v>
      </c>
      <c r="CF8" s="10">
        <v>0.37699999999999823</v>
      </c>
      <c r="CG8" s="10">
        <v>4.0105167944091944</v>
      </c>
      <c r="CH8" s="10">
        <v>0.43000000000001037</v>
      </c>
      <c r="CI8" s="10">
        <v>1.8230000000000004</v>
      </c>
      <c r="CJ8" s="10">
        <v>65.382000000000019</v>
      </c>
      <c r="CK8" s="10">
        <v>5.2809999999999953</v>
      </c>
      <c r="CL8" s="10">
        <v>3.870000000000001</v>
      </c>
      <c r="CM8" s="10">
        <v>1.6063023462618498</v>
      </c>
      <c r="CN8" s="10">
        <v>0.13895449850440389</v>
      </c>
      <c r="CP8" s="10">
        <v>13.972999999999999</v>
      </c>
      <c r="CQ8" s="10">
        <v>171.39699999999999</v>
      </c>
      <c r="CR8" s="10">
        <v>43.760000000000005</v>
      </c>
      <c r="CS8" s="10">
        <v>554.399</v>
      </c>
      <c r="CT8" s="10">
        <v>3.2369999999999997</v>
      </c>
      <c r="CU8" s="10">
        <v>30.328610875554869</v>
      </c>
      <c r="CV8" s="10">
        <v>157.67900000000003</v>
      </c>
      <c r="CW8" s="10">
        <v>16.434765850838311</v>
      </c>
      <c r="CX8" s="10">
        <v>33.004000000000005</v>
      </c>
      <c r="CY8" s="10">
        <v>18.762</v>
      </c>
      <c r="CZ8" s="10">
        <v>14.307</v>
      </c>
      <c r="DA8" s="10">
        <v>532.07357054239014</v>
      </c>
      <c r="DB8" s="10">
        <v>58.848000000000013</v>
      </c>
      <c r="DC8" s="10">
        <v>9.0649999999999995</v>
      </c>
      <c r="DD8" s="10">
        <v>34.639451775268654</v>
      </c>
      <c r="DE8" s="10">
        <v>49.006</v>
      </c>
      <c r="DF8" s="10">
        <v>13.607999999999999</v>
      </c>
      <c r="DG8" s="10">
        <v>275.42500000000001</v>
      </c>
      <c r="DH8" s="10">
        <v>38.076999999999998</v>
      </c>
      <c r="DI8" s="10">
        <v>44.545000000000002</v>
      </c>
      <c r="DJ8" s="10">
        <v>35.982516742329246</v>
      </c>
      <c r="DK8" s="36">
        <v>4.7645184769978828</v>
      </c>
    </row>
    <row r="9" spans="1:115">
      <c r="A9" s="2">
        <v>38687</v>
      </c>
      <c r="B9" s="10">
        <v>8.74</v>
      </c>
      <c r="C9" s="10">
        <v>128.91</v>
      </c>
      <c r="D9" s="10">
        <v>36.474000000000004</v>
      </c>
      <c r="E9" s="10">
        <v>533.20699999999999</v>
      </c>
      <c r="F9" s="10">
        <v>0.40200000000000008</v>
      </c>
      <c r="G9" s="10">
        <v>25.254283767247919</v>
      </c>
      <c r="H9" s="10">
        <v>51.643000000000001</v>
      </c>
      <c r="I9" s="10">
        <v>1.0229782171486539</v>
      </c>
      <c r="J9" s="10">
        <v>3.714865971</v>
      </c>
      <c r="K9" s="10">
        <v>8.75</v>
      </c>
      <c r="L9" s="10">
        <v>8.7559999999999985</v>
      </c>
      <c r="M9" s="10">
        <v>411.6918126628604</v>
      </c>
      <c r="N9" s="10">
        <v>30.197999999999997</v>
      </c>
      <c r="O9" s="10">
        <v>75.042000000000002</v>
      </c>
      <c r="P9" s="10">
        <v>23.861782334482839</v>
      </c>
      <c r="Q9" s="10">
        <v>5.346000000000001</v>
      </c>
      <c r="R9" s="10">
        <v>1.1519999999999999</v>
      </c>
      <c r="S9" s="10">
        <v>43.023999999999994</v>
      </c>
      <c r="T9" s="10">
        <v>25.162000000000003</v>
      </c>
      <c r="U9" s="10">
        <v>26.497</v>
      </c>
      <c r="V9" s="10">
        <v>5.4883116985666378</v>
      </c>
      <c r="W9" s="10">
        <v>1.6484537515559288</v>
      </c>
      <c r="Y9" s="10">
        <v>3</v>
      </c>
      <c r="Z9" s="10">
        <v>39.960999999999991</v>
      </c>
      <c r="AA9" s="10">
        <v>7.6929999999999987</v>
      </c>
      <c r="AB9" s="10">
        <v>61.450999999999986</v>
      </c>
      <c r="AC9" s="10">
        <v>2.9959999999999996</v>
      </c>
      <c r="AD9" s="10">
        <v>4.8159712641407193</v>
      </c>
      <c r="AE9" s="10">
        <v>71.40100000000001</v>
      </c>
      <c r="AF9" s="10">
        <v>1.2389181715467643</v>
      </c>
      <c r="AG9" s="10">
        <v>20.737000000000002</v>
      </c>
      <c r="AH9" s="10">
        <v>7.4429999999999987</v>
      </c>
      <c r="AI9" s="10">
        <v>6.9869999999999992</v>
      </c>
      <c r="AJ9" s="10">
        <v>111.8383433583103</v>
      </c>
      <c r="AK9" s="10">
        <v>13.596999999999998</v>
      </c>
      <c r="AL9" s="10">
        <v>6.5405000000000006</v>
      </c>
      <c r="AM9" s="10">
        <v>3.2099986200310742</v>
      </c>
      <c r="AN9" s="10">
        <v>46.651000000000003</v>
      </c>
      <c r="AO9" s="10">
        <v>9.3339999999999979</v>
      </c>
      <c r="AP9" s="10">
        <v>142.417</v>
      </c>
      <c r="AQ9" s="10">
        <v>7.870000000000001</v>
      </c>
      <c r="AR9" s="10">
        <v>14.349</v>
      </c>
      <c r="AS9" s="10">
        <v>27.219767792303308</v>
      </c>
      <c r="AT9" s="10">
        <v>4.248663699823922</v>
      </c>
      <c r="AV9" s="10">
        <v>0.41600000000000004</v>
      </c>
      <c r="AW9" s="10">
        <v>7.6930000000000005</v>
      </c>
      <c r="AX9" s="10">
        <v>0.45699999999999996</v>
      </c>
      <c r="AY9" s="10">
        <v>5.5649999999999986</v>
      </c>
      <c r="AZ9" s="10">
        <v>5.9000000000000004E-2</v>
      </c>
      <c r="BA9" s="10">
        <v>2.5380732578301113</v>
      </c>
      <c r="BB9" s="10">
        <v>15.417</v>
      </c>
      <c r="BC9" s="10">
        <v>10.439751435901288</v>
      </c>
      <c r="BD9" s="10">
        <v>2.9850000000000008</v>
      </c>
      <c r="BE9" s="10">
        <v>1.6089999999999995</v>
      </c>
      <c r="BF9" s="10">
        <v>0.17499999999999999</v>
      </c>
      <c r="BG9" s="10">
        <v>19.992800872230269</v>
      </c>
      <c r="BH9" s="10">
        <v>2.4924999999999997</v>
      </c>
      <c r="BI9" s="10">
        <v>1.3194999999999999</v>
      </c>
      <c r="BJ9" s="10">
        <v>4.8554201348914452</v>
      </c>
      <c r="BK9" s="10">
        <v>5.4139999999999988</v>
      </c>
      <c r="BL9" s="10">
        <v>3.5940000000000003</v>
      </c>
      <c r="BM9" s="10">
        <v>26.631999999999998</v>
      </c>
      <c r="BN9" s="10">
        <v>4.6059999999999999</v>
      </c>
      <c r="BO9" s="10">
        <v>0.83600000000000008</v>
      </c>
      <c r="BP9" s="10">
        <v>8.044953591947424</v>
      </c>
      <c r="BQ9" s="10">
        <v>0.91940168773071407</v>
      </c>
      <c r="BS9" s="10">
        <v>1.2470000000000003</v>
      </c>
      <c r="BT9" s="10">
        <v>3.3099999999999783</v>
      </c>
      <c r="BU9" s="10">
        <v>0.44399999999998829</v>
      </c>
      <c r="BV9" s="10">
        <v>7.8380000000000569</v>
      </c>
      <c r="BW9" s="10">
        <v>3.9999999999999751E-2</v>
      </c>
      <c r="BX9" s="10">
        <v>5.5491924275142157E-2</v>
      </c>
      <c r="BY9" s="10">
        <v>35.651999999999958</v>
      </c>
      <c r="BZ9" s="10">
        <v>4.6024068621717138</v>
      </c>
      <c r="CA9" s="10">
        <v>5.9299999999999979</v>
      </c>
      <c r="CB9" s="10">
        <v>4.1689999999999987</v>
      </c>
      <c r="CC9" s="10">
        <v>0.2260000000000007</v>
      </c>
      <c r="CD9" s="10">
        <v>12.475336438587554</v>
      </c>
      <c r="CE9" s="10">
        <v>5.6625000000000085</v>
      </c>
      <c r="CF9" s="10">
        <v>0.11699999999998911</v>
      </c>
      <c r="CG9" s="10">
        <v>4.9616274966406229</v>
      </c>
      <c r="CH9" s="10">
        <v>0.68700000000000028</v>
      </c>
      <c r="CI9" s="10">
        <v>1.1270000000000033</v>
      </c>
      <c r="CJ9" s="10">
        <v>74.801000000000016</v>
      </c>
      <c r="CK9" s="10">
        <v>5.5469999999999917</v>
      </c>
      <c r="CL9" s="10">
        <v>2.6319999999999997</v>
      </c>
      <c r="CM9" s="10">
        <v>0.27421395701875362</v>
      </c>
      <c r="CN9" s="10">
        <v>0.18463905441648865</v>
      </c>
      <c r="CP9" s="10">
        <v>13.403</v>
      </c>
      <c r="CQ9" s="10">
        <v>179.87399999999997</v>
      </c>
      <c r="CR9" s="10">
        <v>45.067999999999991</v>
      </c>
      <c r="CS9" s="10">
        <v>608.06100000000004</v>
      </c>
      <c r="CT9" s="10">
        <v>3.4969999999999994</v>
      </c>
      <c r="CU9" s="10">
        <v>32.663820213493892</v>
      </c>
      <c r="CV9" s="10">
        <v>174.11299999999997</v>
      </c>
      <c r="CW9" s="10">
        <v>17.304054686768421</v>
      </c>
      <c r="CX9" s="10">
        <v>33.366865971000003</v>
      </c>
      <c r="CY9" s="10">
        <v>21.970999999999997</v>
      </c>
      <c r="CZ9" s="10">
        <v>16.143999999999998</v>
      </c>
      <c r="DA9" s="10">
        <v>555.99829333198852</v>
      </c>
      <c r="DB9" s="10">
        <v>51.95</v>
      </c>
      <c r="DC9" s="10">
        <v>83.018999999999991</v>
      </c>
      <c r="DD9" s="10">
        <v>36.888828586045982</v>
      </c>
      <c r="DE9" s="10">
        <v>58.098000000000006</v>
      </c>
      <c r="DF9" s="10">
        <v>15.207000000000001</v>
      </c>
      <c r="DG9" s="10">
        <v>286.87400000000002</v>
      </c>
      <c r="DH9" s="10">
        <v>43.184999999999995</v>
      </c>
      <c r="DI9" s="10">
        <v>44.314</v>
      </c>
      <c r="DJ9" s="10">
        <v>41.027247039836126</v>
      </c>
      <c r="DK9" s="36">
        <v>7.0011581935270533</v>
      </c>
    </row>
    <row r="10" spans="1:115">
      <c r="A10" s="2">
        <v>38777</v>
      </c>
      <c r="B10" s="10">
        <v>9.3239999999999998</v>
      </c>
      <c r="C10" s="10">
        <v>144.94400000000002</v>
      </c>
      <c r="D10" s="10">
        <v>36.454999999999998</v>
      </c>
      <c r="E10" s="10">
        <v>635.65800000000013</v>
      </c>
      <c r="F10" s="10">
        <v>0.30200000000000027</v>
      </c>
      <c r="G10" s="10">
        <v>25.461696205522209</v>
      </c>
      <c r="H10" s="10">
        <v>51.561999999999991</v>
      </c>
      <c r="I10" s="10">
        <v>1.0995387431940831</v>
      </c>
      <c r="J10" s="10">
        <v>3.8698659710000003</v>
      </c>
      <c r="K10" s="10">
        <v>15.848999999999998</v>
      </c>
      <c r="L10" s="10">
        <v>9.0100000000000016</v>
      </c>
      <c r="M10" s="10">
        <v>442.24911019302402</v>
      </c>
      <c r="N10" s="10">
        <v>36.137999999999991</v>
      </c>
      <c r="O10" s="10">
        <v>79.002999999999986</v>
      </c>
      <c r="P10" s="10">
        <v>24.075782242484912</v>
      </c>
      <c r="Q10" s="10">
        <v>9.8100000000000023</v>
      </c>
      <c r="R10" s="10">
        <v>1.2299999999999995</v>
      </c>
      <c r="S10" s="10">
        <v>46.702000000000005</v>
      </c>
      <c r="T10" s="10">
        <v>27.444999999999997</v>
      </c>
      <c r="U10" s="10">
        <v>32.034999999999997</v>
      </c>
      <c r="V10" s="10">
        <v>7.336567536315628</v>
      </c>
      <c r="W10" s="10">
        <v>2.2518689635404665</v>
      </c>
      <c r="Y10" s="10">
        <v>3.0780000000000003</v>
      </c>
      <c r="Z10" s="10">
        <v>43.978000000000002</v>
      </c>
      <c r="AA10" s="10">
        <v>7.9359999999999991</v>
      </c>
      <c r="AB10" s="10">
        <v>70.667000000000002</v>
      </c>
      <c r="AC10" s="10">
        <v>3.5950000000000006</v>
      </c>
      <c r="AD10" s="10">
        <v>4.6267528993992606</v>
      </c>
      <c r="AE10" s="10">
        <v>65.119</v>
      </c>
      <c r="AF10" s="10">
        <v>1.2372342027469347</v>
      </c>
      <c r="AG10" s="10">
        <v>19.706</v>
      </c>
      <c r="AH10" s="10">
        <v>7.8</v>
      </c>
      <c r="AI10" s="10">
        <v>5.5140000000000011</v>
      </c>
      <c r="AJ10" s="10">
        <v>111.1749423047067</v>
      </c>
      <c r="AK10" s="10">
        <v>16.111000000000001</v>
      </c>
      <c r="AL10" s="10">
        <v>4.1975000000000007</v>
      </c>
      <c r="AM10" s="10">
        <v>2.0068435817083157</v>
      </c>
      <c r="AN10" s="10">
        <v>54.863999999999997</v>
      </c>
      <c r="AO10" s="10">
        <v>9.1160000000000014</v>
      </c>
      <c r="AP10" s="10">
        <v>129.86000000000004</v>
      </c>
      <c r="AQ10" s="10">
        <v>8.4339999999999993</v>
      </c>
      <c r="AR10" s="10">
        <v>13.462</v>
      </c>
      <c r="AS10" s="10">
        <v>29.767000383237374</v>
      </c>
      <c r="AT10" s="10">
        <v>4.3019623483880203</v>
      </c>
      <c r="AV10" s="10">
        <v>0.43099999999999994</v>
      </c>
      <c r="AW10" s="10">
        <v>7.976</v>
      </c>
      <c r="AX10" s="10">
        <v>0.60699999999999998</v>
      </c>
      <c r="AY10" s="10">
        <v>5.7659999999999991</v>
      </c>
      <c r="AZ10" s="10">
        <v>4.9000000000000016E-2</v>
      </c>
      <c r="BA10" s="10">
        <v>1.1853438906640263</v>
      </c>
      <c r="BB10" s="10">
        <v>15.235000000000003</v>
      </c>
      <c r="BC10" s="10">
        <v>11.394299277998366</v>
      </c>
      <c r="BD10" s="10">
        <v>3.452</v>
      </c>
      <c r="BE10" s="10">
        <v>2.0130000000000003</v>
      </c>
      <c r="BF10" s="10">
        <v>0.433</v>
      </c>
      <c r="BG10" s="10">
        <v>23.591606892254312</v>
      </c>
      <c r="BH10" s="10">
        <v>3.1665000000000005</v>
      </c>
      <c r="BI10" s="10">
        <v>1.4484999999999999</v>
      </c>
      <c r="BJ10" s="10">
        <v>4.4385166104133358</v>
      </c>
      <c r="BK10" s="10">
        <v>5.8620000000000001</v>
      </c>
      <c r="BL10" s="10">
        <v>3.0380000000000007</v>
      </c>
      <c r="BM10" s="10">
        <v>28.644000000000005</v>
      </c>
      <c r="BN10" s="10">
        <v>4.9349999999999996</v>
      </c>
      <c r="BO10" s="10">
        <v>0.96200000000000008</v>
      </c>
      <c r="BP10" s="10">
        <v>8.2331396408818662</v>
      </c>
      <c r="BQ10" s="10">
        <v>1.0202884153699019</v>
      </c>
      <c r="BS10" s="10">
        <v>1.1169999999999973</v>
      </c>
      <c r="BT10" s="10">
        <v>3.9239999999999844</v>
      </c>
      <c r="BU10" s="10">
        <v>0.4940000000000071</v>
      </c>
      <c r="BV10" s="10">
        <v>7.1439999999999975</v>
      </c>
      <c r="BW10" s="10">
        <v>3.2999999999999835E-2</v>
      </c>
      <c r="BX10" s="10">
        <v>8.1873330897749286E-2</v>
      </c>
      <c r="BY10" s="10">
        <v>32.473000000000027</v>
      </c>
      <c r="BZ10" s="10">
        <v>4.9185628125569618</v>
      </c>
      <c r="CA10" s="10">
        <v>6.628999999999996</v>
      </c>
      <c r="CB10" s="10">
        <v>4.3909999999999982</v>
      </c>
      <c r="CC10" s="10">
        <v>0.18899999999999811</v>
      </c>
      <c r="CD10" s="10">
        <v>13.495154696139998</v>
      </c>
      <c r="CE10" s="10">
        <v>5.7725000000000097</v>
      </c>
      <c r="CF10" s="10">
        <v>0.17500000000001159</v>
      </c>
      <c r="CG10" s="10">
        <v>6.5483971848633935</v>
      </c>
      <c r="CH10" s="10">
        <v>3.3630000000000155</v>
      </c>
      <c r="CI10" s="10">
        <v>1.4950000000000023</v>
      </c>
      <c r="CJ10" s="10">
        <v>68.164999999999992</v>
      </c>
      <c r="CK10" s="10">
        <v>6.0870000000000077</v>
      </c>
      <c r="CL10" s="10">
        <v>4.659000000000006</v>
      </c>
      <c r="CM10" s="10">
        <v>1.0283023388203461</v>
      </c>
      <c r="CN10" s="10">
        <v>0.23936697604042845</v>
      </c>
      <c r="CP10" s="10">
        <v>13.949999999999998</v>
      </c>
      <c r="CQ10" s="10">
        <v>200.822</v>
      </c>
      <c r="CR10" s="10">
        <v>45.492000000000004</v>
      </c>
      <c r="CS10" s="10">
        <v>719.23500000000013</v>
      </c>
      <c r="CT10" s="10">
        <v>3.9790000000000005</v>
      </c>
      <c r="CU10" s="10">
        <v>31.355666326483245</v>
      </c>
      <c r="CV10" s="10">
        <v>164.38900000000001</v>
      </c>
      <c r="CW10" s="10">
        <v>18.649635036496345</v>
      </c>
      <c r="CX10" s="10">
        <v>33.656865970999995</v>
      </c>
      <c r="CY10" s="10">
        <v>30.052999999999997</v>
      </c>
      <c r="CZ10" s="10">
        <v>15.146000000000001</v>
      </c>
      <c r="DA10" s="10">
        <v>590.51081408612504</v>
      </c>
      <c r="DB10" s="10">
        <v>61.188000000000002</v>
      </c>
      <c r="DC10" s="10">
        <v>84.823999999999998</v>
      </c>
      <c r="DD10" s="10">
        <v>37.069539619469957</v>
      </c>
      <c r="DE10" s="10">
        <v>73.899000000000015</v>
      </c>
      <c r="DF10" s="10">
        <v>14.879000000000003</v>
      </c>
      <c r="DG10" s="10">
        <v>273.37100000000004</v>
      </c>
      <c r="DH10" s="10">
        <v>46.901000000000003</v>
      </c>
      <c r="DI10" s="10">
        <v>51.118000000000002</v>
      </c>
      <c r="DJ10" s="10">
        <v>46.365009899255213</v>
      </c>
      <c r="DK10" s="36">
        <v>7.8134867033388167</v>
      </c>
    </row>
    <row r="11" spans="1:115">
      <c r="A11" s="2">
        <v>38869</v>
      </c>
      <c r="B11" s="10">
        <v>10.437000000000003</v>
      </c>
      <c r="C11" s="10">
        <v>155.23299999999998</v>
      </c>
      <c r="D11" s="10">
        <v>34.696999999999996</v>
      </c>
      <c r="E11" s="10">
        <v>671.67899999999997</v>
      </c>
      <c r="F11" s="10">
        <v>0.11799999999999984</v>
      </c>
      <c r="G11" s="10">
        <v>25.755530493077462</v>
      </c>
      <c r="H11" s="10">
        <v>51.033999999999999</v>
      </c>
      <c r="I11" s="10">
        <v>1.5058198742326498</v>
      </c>
      <c r="J11" s="10">
        <v>4.424140487999999</v>
      </c>
      <c r="K11" s="10">
        <v>19.405999999999999</v>
      </c>
      <c r="L11" s="10">
        <v>10.076000000000001</v>
      </c>
      <c r="M11" s="10">
        <v>459.27671873420542</v>
      </c>
      <c r="N11" s="10">
        <v>37.805000000000007</v>
      </c>
      <c r="O11" s="10">
        <v>80.441000000000017</v>
      </c>
      <c r="P11" s="10">
        <v>24.716196781987406</v>
      </c>
      <c r="Q11" s="10">
        <v>12.821999999999997</v>
      </c>
      <c r="R11" s="10">
        <v>1.81</v>
      </c>
      <c r="S11" s="10">
        <v>51.135000000000012</v>
      </c>
      <c r="T11" s="10">
        <v>26.83</v>
      </c>
      <c r="U11" s="10">
        <v>34.123000000000005</v>
      </c>
      <c r="V11" s="10">
        <v>6.0367396126041548</v>
      </c>
      <c r="W11" s="10">
        <v>3.0494444703994645</v>
      </c>
      <c r="Y11" s="10">
        <v>3.4750000000000001</v>
      </c>
      <c r="Z11" s="10">
        <v>43.10799999999999</v>
      </c>
      <c r="AA11" s="10">
        <v>8.532</v>
      </c>
      <c r="AB11" s="10">
        <v>70.864000000000019</v>
      </c>
      <c r="AC11" s="10">
        <v>2.9590000000000005</v>
      </c>
      <c r="AD11" s="10">
        <v>5.0961599965463389</v>
      </c>
      <c r="AE11" s="10">
        <v>75.487000000000009</v>
      </c>
      <c r="AF11" s="10">
        <v>1.3105680878836978</v>
      </c>
      <c r="AG11" s="10">
        <v>20.938000000000002</v>
      </c>
      <c r="AH11" s="10">
        <v>7.8530000000000006</v>
      </c>
      <c r="AI11" s="10">
        <v>5.9359999999999999</v>
      </c>
      <c r="AJ11" s="10">
        <v>133.48968755588115</v>
      </c>
      <c r="AK11" s="10">
        <v>18.812000000000001</v>
      </c>
      <c r="AL11" s="10">
        <v>2.7600000000000007</v>
      </c>
      <c r="AM11" s="10">
        <v>2.9167394868430487</v>
      </c>
      <c r="AN11" s="10">
        <v>57.114000000000004</v>
      </c>
      <c r="AO11" s="10">
        <v>9.6409999999999982</v>
      </c>
      <c r="AP11" s="10">
        <v>152.53899999999999</v>
      </c>
      <c r="AQ11" s="10">
        <v>9.6240000000000006</v>
      </c>
      <c r="AR11" s="10">
        <v>15.684999999999997</v>
      </c>
      <c r="AS11" s="10">
        <v>31.609879476731081</v>
      </c>
      <c r="AT11" s="10">
        <v>5.8057456471608235</v>
      </c>
      <c r="AV11" s="10">
        <v>0.40899999999999997</v>
      </c>
      <c r="AW11" s="10">
        <v>8.2639999999999993</v>
      </c>
      <c r="AX11" s="10">
        <v>0.63800000000000001</v>
      </c>
      <c r="AY11" s="10">
        <v>6.3120000000000003</v>
      </c>
      <c r="AZ11" s="10">
        <v>6.2E-2</v>
      </c>
      <c r="BA11" s="10">
        <v>1.7357146150322051</v>
      </c>
      <c r="BB11" s="10">
        <v>16.982000000000006</v>
      </c>
      <c r="BC11" s="10">
        <v>11.325556055977506</v>
      </c>
      <c r="BD11" s="10">
        <v>4.0830000000000011</v>
      </c>
      <c r="BE11" s="10">
        <v>1.89</v>
      </c>
      <c r="BF11" s="10">
        <v>0.24199999999999999</v>
      </c>
      <c r="BG11" s="10">
        <v>25.543934681132558</v>
      </c>
      <c r="BH11" s="10">
        <v>3.6765000000000003</v>
      </c>
      <c r="BI11" s="10">
        <v>1.732</v>
      </c>
      <c r="BJ11" s="10">
        <v>4.5003388060583775</v>
      </c>
      <c r="BK11" s="10">
        <v>6.5770000000000008</v>
      </c>
      <c r="BL11" s="10">
        <v>4.2989999999999995</v>
      </c>
      <c r="BM11" s="10">
        <v>34.347999999999999</v>
      </c>
      <c r="BN11" s="10">
        <v>4.9189999999999996</v>
      </c>
      <c r="BO11" s="10">
        <v>1.0129999999999999</v>
      </c>
      <c r="BP11" s="10">
        <v>10.424162924904302</v>
      </c>
      <c r="BQ11" s="10">
        <v>1.4923621597947823</v>
      </c>
      <c r="BS11" s="10">
        <v>0.95299999999999963</v>
      </c>
      <c r="BT11" s="10">
        <v>3.6960000000000512</v>
      </c>
      <c r="BU11" s="10">
        <v>0.47200000000000297</v>
      </c>
      <c r="BV11" s="10">
        <v>7.0460000000000749</v>
      </c>
      <c r="BW11" s="10">
        <v>4.6000000000000096E-2</v>
      </c>
      <c r="BX11" s="10">
        <v>8.7331552957601533E-2</v>
      </c>
      <c r="BY11" s="10">
        <v>32.621000000000016</v>
      </c>
      <c r="BZ11" s="10">
        <v>5.7737381894992534</v>
      </c>
      <c r="CA11" s="10">
        <v>6.544999999999999</v>
      </c>
      <c r="CB11" s="10">
        <v>3.2230000000000008</v>
      </c>
      <c r="CC11" s="10">
        <v>0.15699999999999736</v>
      </c>
      <c r="CD11" s="10">
        <v>13.022183593999923</v>
      </c>
      <c r="CE11" s="10">
        <v>5.0734999999999957</v>
      </c>
      <c r="CF11" s="10">
        <v>0.27799999999998115</v>
      </c>
      <c r="CG11" s="10">
        <v>8.2683223713985647</v>
      </c>
      <c r="CH11" s="10">
        <v>1.023999999999984</v>
      </c>
      <c r="CI11" s="10">
        <v>1.2050000000000001</v>
      </c>
      <c r="CJ11" s="10">
        <v>66.194000000000003</v>
      </c>
      <c r="CK11" s="10">
        <v>6.1690000000000031</v>
      </c>
      <c r="CL11" s="10">
        <v>2.3349999999999973</v>
      </c>
      <c r="CM11" s="10">
        <v>0.98394419871437577</v>
      </c>
      <c r="CN11" s="10">
        <v>0.31312919704630504</v>
      </c>
      <c r="CP11" s="10">
        <v>15.274000000000003</v>
      </c>
      <c r="CQ11" s="10">
        <v>210.30100000000002</v>
      </c>
      <c r="CR11" s="10">
        <v>44.338999999999999</v>
      </c>
      <c r="CS11" s="10">
        <v>755.90100000000007</v>
      </c>
      <c r="CT11" s="10">
        <v>3.1850000000000005</v>
      </c>
      <c r="CU11" s="10">
        <v>32.674736657613607</v>
      </c>
      <c r="CV11" s="10">
        <v>176.12400000000002</v>
      </c>
      <c r="CW11" s="10">
        <v>19.915682207593107</v>
      </c>
      <c r="CX11" s="10">
        <v>35.990140488000002</v>
      </c>
      <c r="CY11" s="10">
        <v>32.372</v>
      </c>
      <c r="CZ11" s="10">
        <v>16.410999999999998</v>
      </c>
      <c r="DA11" s="10">
        <v>631.33252456521905</v>
      </c>
      <c r="DB11" s="10">
        <v>65.367000000000004</v>
      </c>
      <c r="DC11" s="10">
        <v>85.210999999999999</v>
      </c>
      <c r="DD11" s="10">
        <v>40.401597446287397</v>
      </c>
      <c r="DE11" s="10">
        <v>77.536999999999992</v>
      </c>
      <c r="DF11" s="10">
        <v>16.954999999999998</v>
      </c>
      <c r="DG11" s="10">
        <v>304.21600000000001</v>
      </c>
      <c r="DH11" s="10">
        <v>47.542000000000002</v>
      </c>
      <c r="DI11" s="10">
        <v>53.155999999999999</v>
      </c>
      <c r="DJ11" s="10">
        <v>49.054726212953916</v>
      </c>
      <c r="DK11" s="36">
        <v>10.660681474401375</v>
      </c>
    </row>
    <row r="12" spans="1:115">
      <c r="A12" s="2">
        <v>38961</v>
      </c>
      <c r="B12" s="10">
        <v>12.304999999999998</v>
      </c>
      <c r="C12" s="10">
        <v>163.39499999999998</v>
      </c>
      <c r="D12" s="10">
        <v>35.881999999999991</v>
      </c>
      <c r="E12" s="10">
        <v>718.79099999999994</v>
      </c>
      <c r="F12" s="10">
        <v>8.1999999999999906E-2</v>
      </c>
      <c r="G12" s="10">
        <v>27.530362366205253</v>
      </c>
      <c r="H12" s="10">
        <v>52.571999999999989</v>
      </c>
      <c r="I12" s="10">
        <v>1.3176845436245523</v>
      </c>
      <c r="J12" s="10">
        <v>5.5264150039999995</v>
      </c>
      <c r="K12" s="10">
        <v>20.634</v>
      </c>
      <c r="L12" s="10">
        <v>10.167999999999996</v>
      </c>
      <c r="M12" s="10">
        <v>455.65003788722998</v>
      </c>
      <c r="N12" s="10">
        <v>41.4</v>
      </c>
      <c r="O12" s="10">
        <v>68.955999999999989</v>
      </c>
      <c r="P12" s="10">
        <v>28.610995107625111</v>
      </c>
      <c r="Q12" s="10">
        <v>15.259</v>
      </c>
      <c r="R12" s="10">
        <v>1.6689999999999992</v>
      </c>
      <c r="S12" s="10">
        <v>55.156000000000006</v>
      </c>
      <c r="T12" s="10">
        <v>27.81</v>
      </c>
      <c r="U12" s="10">
        <v>37.229000000000006</v>
      </c>
      <c r="V12" s="10">
        <v>6.2719721737722089</v>
      </c>
      <c r="W12" s="10">
        <v>3.3977889197870859</v>
      </c>
      <c r="Y12" s="10">
        <v>3.319</v>
      </c>
      <c r="Z12" s="10">
        <v>41.097999999999999</v>
      </c>
      <c r="AA12" s="10">
        <v>7.8130000000000006</v>
      </c>
      <c r="AB12" s="10">
        <v>71.319999999999993</v>
      </c>
      <c r="AC12" s="10">
        <v>2.4060000000000001</v>
      </c>
      <c r="AD12" s="10">
        <v>4.1191382478332415</v>
      </c>
      <c r="AE12" s="10">
        <v>87.173999999999992</v>
      </c>
      <c r="AF12" s="10">
        <v>1.4703084368069661</v>
      </c>
      <c r="AG12" s="10">
        <v>22.004000000000001</v>
      </c>
      <c r="AH12" s="10">
        <v>7.7150000000000007</v>
      </c>
      <c r="AI12" s="10">
        <v>6.879999999999999</v>
      </c>
      <c r="AJ12" s="10">
        <v>158.81038252886165</v>
      </c>
      <c r="AK12" s="10">
        <v>17.61</v>
      </c>
      <c r="AL12" s="10">
        <v>7.426000000000001</v>
      </c>
      <c r="AM12" s="10">
        <v>2.7328580844116401</v>
      </c>
      <c r="AN12" s="10">
        <v>58.332000000000001</v>
      </c>
      <c r="AO12" s="10">
        <v>7.05</v>
      </c>
      <c r="AP12" s="10">
        <v>151.24300000000002</v>
      </c>
      <c r="AQ12" s="10">
        <v>10.468</v>
      </c>
      <c r="AR12" s="10">
        <v>15.109000000000002</v>
      </c>
      <c r="AS12" s="10">
        <v>30.253595738339282</v>
      </c>
      <c r="AT12" s="10">
        <v>6.8812362342578304</v>
      </c>
      <c r="AV12" s="10">
        <v>0.40799999999999997</v>
      </c>
      <c r="AW12" s="10">
        <v>7.7579999999999982</v>
      </c>
      <c r="AX12" s="10">
        <v>0.70100000000000007</v>
      </c>
      <c r="AY12" s="10">
        <v>6.6300000000000008</v>
      </c>
      <c r="AZ12" s="10">
        <v>8.199999999999999E-2</v>
      </c>
      <c r="BA12" s="10">
        <v>3.0293132432165839</v>
      </c>
      <c r="BB12" s="10">
        <v>21.558000000000003</v>
      </c>
      <c r="BC12" s="10">
        <v>13.007158002210435</v>
      </c>
      <c r="BD12" s="10">
        <v>4.6279999999999992</v>
      </c>
      <c r="BE12" s="10">
        <v>2.3849999999999998</v>
      </c>
      <c r="BF12" s="10">
        <v>0.11699999999999999</v>
      </c>
      <c r="BG12" s="10">
        <v>26.849305506111467</v>
      </c>
      <c r="BH12" s="10">
        <v>4.4589999999999996</v>
      </c>
      <c r="BI12" s="10">
        <v>1.7770000000000001</v>
      </c>
      <c r="BJ12" s="10">
        <v>5.7256864274332067</v>
      </c>
      <c r="BK12" s="10">
        <v>6.4009999999999989</v>
      </c>
      <c r="BL12" s="10">
        <v>6.516</v>
      </c>
      <c r="BM12" s="10">
        <v>36.308999999999997</v>
      </c>
      <c r="BN12" s="10">
        <v>6.1459999999999999</v>
      </c>
      <c r="BO12" s="10">
        <v>1.1900000000000002</v>
      </c>
      <c r="BP12" s="10">
        <v>9.7130884971448737</v>
      </c>
      <c r="BQ12" s="10">
        <v>1.8521280376024529</v>
      </c>
      <c r="BS12" s="10">
        <v>1.0590000000000033</v>
      </c>
      <c r="BT12" s="10">
        <v>4.4300000000000042</v>
      </c>
      <c r="BU12" s="10">
        <v>0.32400000000000739</v>
      </c>
      <c r="BV12" s="10">
        <v>6.7520000000000042</v>
      </c>
      <c r="BW12" s="10">
        <v>1.5999999999999431E-2</v>
      </c>
      <c r="BX12" s="10">
        <v>0.11280325590355833</v>
      </c>
      <c r="BY12" s="10">
        <v>32.577000000000027</v>
      </c>
      <c r="BZ12" s="10">
        <v>6.0148981505739521</v>
      </c>
      <c r="CA12" s="10">
        <v>6.9190000000000014</v>
      </c>
      <c r="CB12" s="10">
        <v>3.4690000000000021</v>
      </c>
      <c r="CC12" s="10">
        <v>0.13400000000000478</v>
      </c>
      <c r="CD12" s="10">
        <v>13.030633547346195</v>
      </c>
      <c r="CE12" s="10">
        <v>4.9939999999999962</v>
      </c>
      <c r="CF12" s="10">
        <v>0.38600000000001167</v>
      </c>
      <c r="CG12" s="10">
        <v>8.9340998629605561</v>
      </c>
      <c r="CH12" s="10">
        <v>1.5110000000000001</v>
      </c>
      <c r="CI12" s="10">
        <v>1.2920000000000025</v>
      </c>
      <c r="CJ12" s="10">
        <v>60.787999999999954</v>
      </c>
      <c r="CK12" s="10">
        <v>6.726</v>
      </c>
      <c r="CL12" s="10">
        <v>4.2529999999999903</v>
      </c>
      <c r="CM12" s="10">
        <v>1.3132697843496395</v>
      </c>
      <c r="CN12" s="10">
        <v>0.58866446433309805</v>
      </c>
      <c r="CP12" s="10">
        <v>17.091000000000001</v>
      </c>
      <c r="CQ12" s="10">
        <v>216.68099999999998</v>
      </c>
      <c r="CR12" s="10">
        <v>44.72</v>
      </c>
      <c r="CS12" s="10">
        <v>803.49299999999994</v>
      </c>
      <c r="CT12" s="10">
        <v>2.5859999999999994</v>
      </c>
      <c r="CU12" s="10">
        <v>34.791617113158637</v>
      </c>
      <c r="CV12" s="10">
        <v>193.881</v>
      </c>
      <c r="CW12" s="10">
        <v>21.810049133215905</v>
      </c>
      <c r="CX12" s="10">
        <v>39.077415004000002</v>
      </c>
      <c r="CY12" s="10">
        <v>34.203000000000003</v>
      </c>
      <c r="CZ12" s="10">
        <v>17.298999999999999</v>
      </c>
      <c r="DA12" s="10">
        <v>654.3403594695493</v>
      </c>
      <c r="DB12" s="10">
        <v>68.462999999999994</v>
      </c>
      <c r="DC12" s="10">
        <v>78.545000000000002</v>
      </c>
      <c r="DD12" s="10">
        <v>46.003639482430515</v>
      </c>
      <c r="DE12" s="10">
        <v>81.503</v>
      </c>
      <c r="DF12" s="10">
        <v>16.527000000000001</v>
      </c>
      <c r="DG12" s="10">
        <v>303.49599999999998</v>
      </c>
      <c r="DH12" s="10">
        <v>51.15</v>
      </c>
      <c r="DI12" s="10">
        <v>57.780999999999999</v>
      </c>
      <c r="DJ12" s="10">
        <v>47.551926193606008</v>
      </c>
      <c r="DK12" s="36">
        <v>12.719817655980467</v>
      </c>
    </row>
    <row r="13" spans="1:115">
      <c r="A13" s="2">
        <v>39052</v>
      </c>
      <c r="B13" s="10">
        <v>13.271000000000004</v>
      </c>
      <c r="C13" s="10">
        <v>177.453</v>
      </c>
      <c r="D13" s="10">
        <v>36.590999999999987</v>
      </c>
      <c r="E13" s="10">
        <v>750.26100000000008</v>
      </c>
      <c r="F13" s="10">
        <v>7.3999999999999955E-2</v>
      </c>
      <c r="G13" s="10">
        <v>23.367558341893201</v>
      </c>
      <c r="H13" s="10">
        <v>52.849999999999994</v>
      </c>
      <c r="I13" s="10">
        <v>1.6562300959626077</v>
      </c>
      <c r="J13" s="10">
        <v>5.8424673550000001</v>
      </c>
      <c r="K13" s="10">
        <v>24.303999999999995</v>
      </c>
      <c r="L13" s="10">
        <v>10.926999999999998</v>
      </c>
      <c r="M13" s="10">
        <v>481.08238369885362</v>
      </c>
      <c r="N13" s="10">
        <v>44.491999999999997</v>
      </c>
      <c r="O13" s="10">
        <v>70.919000000000011</v>
      </c>
      <c r="P13" s="10">
        <v>29.248239278120163</v>
      </c>
      <c r="Q13" s="10">
        <v>16.141000000000002</v>
      </c>
      <c r="R13" s="10">
        <v>1.3349999999999989</v>
      </c>
      <c r="S13" s="10">
        <v>53.809999999999988</v>
      </c>
      <c r="T13" s="10">
        <v>31.584</v>
      </c>
      <c r="U13" s="10">
        <v>48.167000000000002</v>
      </c>
      <c r="V13" s="10">
        <v>8.2936280137536507</v>
      </c>
      <c r="W13" s="10">
        <v>4.1591981111627554</v>
      </c>
      <c r="Y13" s="10">
        <v>3.137</v>
      </c>
      <c r="Z13" s="10">
        <v>42.067999999999991</v>
      </c>
      <c r="AA13" s="10">
        <v>7.3779999999999992</v>
      </c>
      <c r="AB13" s="10">
        <v>67.853000000000009</v>
      </c>
      <c r="AC13" s="10">
        <v>2.4129999999999998</v>
      </c>
      <c r="AD13" s="10">
        <v>4.7804928207516948</v>
      </c>
      <c r="AE13" s="10">
        <v>80.836000000000013</v>
      </c>
      <c r="AF13" s="10">
        <v>1.2089902616869899</v>
      </c>
      <c r="AG13" s="10">
        <v>23.712999999999997</v>
      </c>
      <c r="AH13" s="10">
        <v>9.0119999999999987</v>
      </c>
      <c r="AI13" s="10">
        <v>7.2439999999999998</v>
      </c>
      <c r="AJ13" s="10">
        <v>157.12776805839351</v>
      </c>
      <c r="AK13" s="10">
        <v>17.837999999999997</v>
      </c>
      <c r="AL13" s="10">
        <v>8.5495000000000001</v>
      </c>
      <c r="AM13" s="10">
        <v>2.8374802616570975</v>
      </c>
      <c r="AN13" s="10">
        <v>60.478000000000002</v>
      </c>
      <c r="AO13" s="10">
        <v>10.483000000000002</v>
      </c>
      <c r="AP13" s="10">
        <v>153.65900000000002</v>
      </c>
      <c r="AQ13" s="10">
        <v>10.608000000000002</v>
      </c>
      <c r="AR13" s="10">
        <v>14.259</v>
      </c>
      <c r="AS13" s="10">
        <v>27.403921283046298</v>
      </c>
      <c r="AT13" s="10">
        <v>8.7371713181862898</v>
      </c>
      <c r="AV13" s="10">
        <v>0.44200000000000012</v>
      </c>
      <c r="AW13" s="10">
        <v>8.0000000000000018</v>
      </c>
      <c r="AX13" s="10">
        <v>0.74299999999999999</v>
      </c>
      <c r="AY13" s="10">
        <v>7.7849999999999993</v>
      </c>
      <c r="AZ13" s="10">
        <v>6.6000000000000003E-2</v>
      </c>
      <c r="BA13" s="10">
        <v>3.3304251601849586</v>
      </c>
      <c r="BB13" s="10">
        <v>21.050999999999998</v>
      </c>
      <c r="BC13" s="10">
        <v>16.229516050681195</v>
      </c>
      <c r="BD13" s="10">
        <v>5.2330000000000005</v>
      </c>
      <c r="BE13" s="10">
        <v>2.6839999999999997</v>
      </c>
      <c r="BF13" s="10">
        <v>0.13400000000000001</v>
      </c>
      <c r="BG13" s="10">
        <v>30.672013007635183</v>
      </c>
      <c r="BH13" s="10">
        <v>3.6329999999999996</v>
      </c>
      <c r="BI13" s="10">
        <v>1.9495000000000002</v>
      </c>
      <c r="BJ13" s="10">
        <v>5.8271382356712227</v>
      </c>
      <c r="BK13" s="10">
        <v>10.342000000000001</v>
      </c>
      <c r="BL13" s="10">
        <v>8.365000000000002</v>
      </c>
      <c r="BM13" s="10">
        <v>36.442</v>
      </c>
      <c r="BN13" s="10">
        <v>6.5969999999999995</v>
      </c>
      <c r="BO13" s="10">
        <v>1.3139999999999998</v>
      </c>
      <c r="BP13" s="10">
        <v>12.257632715951305</v>
      </c>
      <c r="BQ13" s="10">
        <v>1.7588554026152792</v>
      </c>
      <c r="BS13" s="10">
        <v>1.0049999999999959</v>
      </c>
      <c r="BT13" s="10">
        <v>4.891999999999987</v>
      </c>
      <c r="BU13" s="10">
        <v>0.68100000000001459</v>
      </c>
      <c r="BV13" s="10">
        <v>6.9270000000000467</v>
      </c>
      <c r="BW13" s="10">
        <v>2.0000000000000295E-2</v>
      </c>
      <c r="BX13" s="10">
        <v>0.11280325590356988</v>
      </c>
      <c r="BY13" s="10">
        <v>31.36499999999997</v>
      </c>
      <c r="BZ13" s="10">
        <v>6.6739724947064651</v>
      </c>
      <c r="CA13" s="10">
        <v>7.3760000000000048</v>
      </c>
      <c r="CB13" s="10">
        <v>3.5230000000000028</v>
      </c>
      <c r="CC13" s="10">
        <v>0.18500000000000083</v>
      </c>
      <c r="CD13" s="10">
        <v>13.622725282600857</v>
      </c>
      <c r="CE13" s="10">
        <v>3.9399999999999973</v>
      </c>
      <c r="CF13" s="10">
        <v>0.46699999999999364</v>
      </c>
      <c r="CG13" s="10">
        <v>10.395639975389523</v>
      </c>
      <c r="CH13" s="10">
        <v>3.163000000000002</v>
      </c>
      <c r="CI13" s="10">
        <v>1.9380000000000006</v>
      </c>
      <c r="CJ13" s="10">
        <v>59.567999999999962</v>
      </c>
      <c r="CK13" s="10">
        <v>8.4690000000000012</v>
      </c>
      <c r="CL13" s="10">
        <v>2.2169999999999916</v>
      </c>
      <c r="CM13" s="10">
        <v>2.4517953804030288</v>
      </c>
      <c r="CN13" s="10">
        <v>0.94985805833876857</v>
      </c>
      <c r="CP13" s="10">
        <v>17.855</v>
      </c>
      <c r="CQ13" s="10">
        <v>232.41299999999998</v>
      </c>
      <c r="CR13" s="10">
        <v>45.393000000000001</v>
      </c>
      <c r="CS13" s="10">
        <v>832.82600000000014</v>
      </c>
      <c r="CT13" s="10">
        <v>2.573</v>
      </c>
      <c r="CU13" s="10">
        <v>31.591279578733424</v>
      </c>
      <c r="CV13" s="10">
        <v>186.10199999999998</v>
      </c>
      <c r="CW13" s="10">
        <v>25.768708903037258</v>
      </c>
      <c r="CX13" s="10">
        <v>42.164467355000006</v>
      </c>
      <c r="CY13" s="10">
        <v>39.522999999999996</v>
      </c>
      <c r="CZ13" s="10">
        <v>18.489999999999998</v>
      </c>
      <c r="DA13" s="10">
        <v>682.50489004748317</v>
      </c>
      <c r="DB13" s="10">
        <v>69.902999999999992</v>
      </c>
      <c r="DC13" s="10">
        <v>81.885000000000005</v>
      </c>
      <c r="DD13" s="10">
        <v>48.308497750838008</v>
      </c>
      <c r="DE13" s="10">
        <v>90.124000000000009</v>
      </c>
      <c r="DF13" s="10">
        <v>22.121000000000002</v>
      </c>
      <c r="DG13" s="10">
        <v>303.47899999999998</v>
      </c>
      <c r="DH13" s="10">
        <v>57.258000000000003</v>
      </c>
      <c r="DI13" s="10">
        <v>65.956999999999994</v>
      </c>
      <c r="DJ13" s="10">
        <v>50.406977393154278</v>
      </c>
      <c r="DK13" s="36">
        <v>15.605082890303093</v>
      </c>
    </row>
    <row r="14" spans="1:115">
      <c r="A14" s="2">
        <v>39142</v>
      </c>
      <c r="B14" s="10">
        <v>16.353999999999999</v>
      </c>
      <c r="C14" s="10">
        <v>192.18200000000002</v>
      </c>
      <c r="D14" s="10">
        <v>36.691000000000003</v>
      </c>
      <c r="E14" s="10">
        <v>885.34700000000009</v>
      </c>
      <c r="F14" s="10">
        <v>2.0000000000000118E-2</v>
      </c>
      <c r="G14" s="10">
        <v>29.73184526367795</v>
      </c>
      <c r="H14" s="10">
        <v>55.821999999999989</v>
      </c>
      <c r="I14" s="10">
        <v>0.9788770812917168</v>
      </c>
      <c r="J14" s="10">
        <v>7.2494986460000019</v>
      </c>
      <c r="K14" s="10">
        <v>27.874000000000002</v>
      </c>
      <c r="L14" s="10">
        <v>11.554</v>
      </c>
      <c r="M14" s="10">
        <v>485.4978654833983</v>
      </c>
      <c r="N14" s="10">
        <v>52.551000000000002</v>
      </c>
      <c r="O14" s="10">
        <v>66.581999999999994</v>
      </c>
      <c r="P14" s="10">
        <v>33.701022549066984</v>
      </c>
      <c r="Q14" s="10">
        <v>27.456</v>
      </c>
      <c r="R14" s="10">
        <v>1.7380000000000002</v>
      </c>
      <c r="S14" s="10">
        <v>58.37299999999999</v>
      </c>
      <c r="T14" s="10">
        <v>33.298999999999999</v>
      </c>
      <c r="U14" s="10">
        <v>64.079000000000008</v>
      </c>
      <c r="V14" s="10">
        <v>7.1994605578062449</v>
      </c>
      <c r="W14" s="10">
        <v>5.6858236878916015</v>
      </c>
      <c r="Y14" s="10">
        <v>3.355</v>
      </c>
      <c r="Z14" s="10">
        <v>49.457000000000008</v>
      </c>
      <c r="AA14" s="10">
        <v>6.4259999999999993</v>
      </c>
      <c r="AB14" s="10">
        <v>75.422000000000011</v>
      </c>
      <c r="AC14" s="10">
        <v>3.5609999999999995</v>
      </c>
      <c r="AD14" s="10">
        <v>4.6058297148365046</v>
      </c>
      <c r="AE14" s="10">
        <v>76.19</v>
      </c>
      <c r="AF14" s="10">
        <v>1.6745523199807175</v>
      </c>
      <c r="AG14" s="10">
        <v>28.242999999999999</v>
      </c>
      <c r="AH14" s="10">
        <v>7.1210000000000013</v>
      </c>
      <c r="AI14" s="10">
        <v>6.9029999999999996</v>
      </c>
      <c r="AJ14" s="10">
        <v>162.76080612492763</v>
      </c>
      <c r="AK14" s="10">
        <v>16.858000000000001</v>
      </c>
      <c r="AL14" s="10">
        <v>12.634</v>
      </c>
      <c r="AM14" s="10">
        <v>3.9328427537269603</v>
      </c>
      <c r="AN14" s="10">
        <v>64.637</v>
      </c>
      <c r="AO14" s="10">
        <v>9.69</v>
      </c>
      <c r="AP14" s="10">
        <v>152.72799999999998</v>
      </c>
      <c r="AQ14" s="10">
        <v>11.125</v>
      </c>
      <c r="AR14" s="10">
        <v>12.471000000000002</v>
      </c>
      <c r="AS14" s="10">
        <v>28.082735245274101</v>
      </c>
      <c r="AT14" s="10">
        <v>11.561047930502054</v>
      </c>
      <c r="AV14" s="10">
        <v>0.46399999999999997</v>
      </c>
      <c r="AW14" s="10">
        <v>8.2740000000000009</v>
      </c>
      <c r="AX14" s="10">
        <v>0.82799999999999996</v>
      </c>
      <c r="AY14" s="10">
        <v>7.9529999999999994</v>
      </c>
      <c r="AZ14" s="10">
        <v>6.8999999999999992E-2</v>
      </c>
      <c r="BA14" s="10">
        <v>3.1521232395632008</v>
      </c>
      <c r="BB14" s="10">
        <v>21.1</v>
      </c>
      <c r="BC14" s="10">
        <v>13.675884230382458</v>
      </c>
      <c r="BD14" s="10">
        <v>6.6049999999999986</v>
      </c>
      <c r="BE14" s="10">
        <v>2.9780000000000002</v>
      </c>
      <c r="BF14" s="10">
        <v>0.22099999999999997</v>
      </c>
      <c r="BG14" s="10">
        <v>31.572371297599329</v>
      </c>
      <c r="BH14" s="10">
        <v>4.1265000000000001</v>
      </c>
      <c r="BI14" s="10">
        <v>2.5529999999999999</v>
      </c>
      <c r="BJ14" s="10">
        <v>6.5468120003596724</v>
      </c>
      <c r="BK14" s="10">
        <v>9.9780000000000015</v>
      </c>
      <c r="BL14" s="10">
        <v>9.0079999999999991</v>
      </c>
      <c r="BM14" s="10">
        <v>43.286999999999999</v>
      </c>
      <c r="BN14" s="10">
        <v>5.21</v>
      </c>
      <c r="BO14" s="10">
        <v>1.4730000000000001</v>
      </c>
      <c r="BP14" s="10">
        <v>10.87177688415551</v>
      </c>
      <c r="BQ14" s="10">
        <v>1.6751003834431231</v>
      </c>
      <c r="BS14" s="10">
        <v>0.96799999999999553</v>
      </c>
      <c r="BT14" s="10">
        <v>9.7489999999999526</v>
      </c>
      <c r="BU14" s="10">
        <v>0.72499999999999998</v>
      </c>
      <c r="BV14" s="10">
        <v>7.2889999999999766</v>
      </c>
      <c r="BW14" s="10">
        <v>2.100000000000031E-2</v>
      </c>
      <c r="BX14" s="10">
        <v>0.14191377355609447</v>
      </c>
      <c r="BY14" s="10">
        <v>32.704000000000029</v>
      </c>
      <c r="BZ14" s="10">
        <v>5.1282697777901269</v>
      </c>
      <c r="CA14" s="10">
        <v>9.2980000000000036</v>
      </c>
      <c r="CB14" s="10">
        <v>4.2140000000000004</v>
      </c>
      <c r="CC14" s="10">
        <v>7.2000000000000175E-2</v>
      </c>
      <c r="CD14" s="10">
        <v>16.967120576419394</v>
      </c>
      <c r="CE14" s="10">
        <v>5.4615000000000116</v>
      </c>
      <c r="CF14" s="10">
        <v>0.87200000000001143</v>
      </c>
      <c r="CG14" s="10">
        <v>8.6392555452688153</v>
      </c>
      <c r="CH14" s="10">
        <v>7.0339999999999989</v>
      </c>
      <c r="CI14" s="10">
        <v>2.4809999999999999</v>
      </c>
      <c r="CJ14" s="10">
        <v>72.500999999999976</v>
      </c>
      <c r="CK14" s="10">
        <v>9.7079999999999984</v>
      </c>
      <c r="CL14" s="10">
        <v>3.113999999999991</v>
      </c>
      <c r="CM14" s="10">
        <v>2.7864977102935651</v>
      </c>
      <c r="CN14" s="10">
        <v>0.94081632331450216</v>
      </c>
      <c r="CP14" s="10">
        <v>21.140999999999995</v>
      </c>
      <c r="CQ14" s="10">
        <v>259.66199999999998</v>
      </c>
      <c r="CR14" s="10">
        <v>44.67</v>
      </c>
      <c r="CS14" s="10">
        <v>976.01100000000008</v>
      </c>
      <c r="CT14" s="10">
        <v>3.6709999999999998</v>
      </c>
      <c r="CU14" s="10">
        <v>37.63171199163375</v>
      </c>
      <c r="CV14" s="10">
        <v>185.816</v>
      </c>
      <c r="CW14" s="10">
        <v>21.457583409445018</v>
      </c>
      <c r="CX14" s="10">
        <v>51.395498646</v>
      </c>
      <c r="CY14" s="10">
        <v>42.187000000000005</v>
      </c>
      <c r="CZ14" s="10">
        <v>18.75</v>
      </c>
      <c r="DA14" s="10">
        <v>696.79816348234465</v>
      </c>
      <c r="DB14" s="10">
        <v>78.997000000000014</v>
      </c>
      <c r="DC14" s="10">
        <v>82.641000000000005</v>
      </c>
      <c r="DD14" s="10">
        <v>52.819932848422432</v>
      </c>
      <c r="DE14" s="10">
        <v>109.105</v>
      </c>
      <c r="DF14" s="10">
        <v>22.916999999999998</v>
      </c>
      <c r="DG14" s="10">
        <v>326.88899999999995</v>
      </c>
      <c r="DH14" s="10">
        <v>59.341999999999999</v>
      </c>
      <c r="DI14" s="10">
        <v>81.137</v>
      </c>
      <c r="DJ14" s="10">
        <v>48.940470397529424</v>
      </c>
      <c r="DK14" s="36">
        <v>19.862788325151282</v>
      </c>
    </row>
    <row r="15" spans="1:115">
      <c r="A15" s="2">
        <v>39234</v>
      </c>
      <c r="B15" s="10">
        <v>19.655000000000005</v>
      </c>
      <c r="C15" s="10">
        <v>209.53399999999999</v>
      </c>
      <c r="D15" s="10">
        <v>37.946000000000012</v>
      </c>
      <c r="E15" s="10">
        <v>910.00000000000011</v>
      </c>
      <c r="F15" s="10">
        <v>8.699999999999998E-2</v>
      </c>
      <c r="G15" s="10">
        <v>29.019547284867578</v>
      </c>
      <c r="H15" s="10">
        <v>59.744000000000007</v>
      </c>
      <c r="I15" s="10">
        <v>1.4280773923454033</v>
      </c>
      <c r="J15" s="10">
        <v>6.5715588890000012</v>
      </c>
      <c r="K15" s="10">
        <v>30.549999999999997</v>
      </c>
      <c r="L15" s="10">
        <v>13.417</v>
      </c>
      <c r="M15" s="10">
        <v>526.68289970620083</v>
      </c>
      <c r="N15" s="10">
        <v>55.105999999999987</v>
      </c>
      <c r="O15" s="10">
        <v>65.297999999999988</v>
      </c>
      <c r="P15" s="10">
        <v>35.833095706569097</v>
      </c>
      <c r="Q15" s="10">
        <v>33.82</v>
      </c>
      <c r="R15" s="10">
        <v>2.4480000000000026</v>
      </c>
      <c r="S15" s="10">
        <v>62.991000000000014</v>
      </c>
      <c r="T15" s="10">
        <v>37.495000000000005</v>
      </c>
      <c r="U15" s="10">
        <v>71.426999999999992</v>
      </c>
      <c r="V15" s="10">
        <v>6.1012605436673937</v>
      </c>
      <c r="W15" s="10">
        <v>6.8507798636497732</v>
      </c>
      <c r="Y15" s="10">
        <v>4.3820000000000006</v>
      </c>
      <c r="Z15" s="10">
        <v>54.686999999999998</v>
      </c>
      <c r="AA15" s="10">
        <v>8.0790000000000006</v>
      </c>
      <c r="AB15" s="10">
        <v>79.709000000000003</v>
      </c>
      <c r="AC15" s="10">
        <v>4.1829999999999998</v>
      </c>
      <c r="AD15" s="10">
        <v>4.62584319572262</v>
      </c>
      <c r="AE15" s="10">
        <v>82.290999999999997</v>
      </c>
      <c r="AF15" s="10">
        <v>1.2907469927479849</v>
      </c>
      <c r="AG15" s="10">
        <v>31.960999999999995</v>
      </c>
      <c r="AH15" s="10">
        <v>9.5540000000000003</v>
      </c>
      <c r="AI15" s="10">
        <v>8.3210000000000015</v>
      </c>
      <c r="AJ15" s="10">
        <v>175.89882629923773</v>
      </c>
      <c r="AK15" s="10">
        <v>17.812999999999999</v>
      </c>
      <c r="AL15" s="10">
        <v>11.685500000000001</v>
      </c>
      <c r="AM15" s="10">
        <v>7.9053151200468941</v>
      </c>
      <c r="AN15" s="10">
        <v>74.778999999999996</v>
      </c>
      <c r="AO15" s="10">
        <v>12.883000000000003</v>
      </c>
      <c r="AP15" s="10">
        <v>162.99599999999998</v>
      </c>
      <c r="AQ15" s="10">
        <v>13.025</v>
      </c>
      <c r="AR15" s="10">
        <v>12.765000000000002</v>
      </c>
      <c r="AS15" s="10">
        <v>33.498460896394604</v>
      </c>
      <c r="AT15" s="10">
        <v>14.312590662623677</v>
      </c>
      <c r="AV15" s="10">
        <v>0.49600000000000011</v>
      </c>
      <c r="AW15" s="10">
        <v>7.3169999999999993</v>
      </c>
      <c r="AX15" s="10">
        <v>0.82599999999999996</v>
      </c>
      <c r="AY15" s="10">
        <v>7.13</v>
      </c>
      <c r="AZ15" s="10">
        <v>3.9999999999999994E-2</v>
      </c>
      <c r="BA15" s="10">
        <v>3.9262810683852161</v>
      </c>
      <c r="BB15" s="10">
        <v>19.905999999999995</v>
      </c>
      <c r="BC15" s="10">
        <v>15.94540888273602</v>
      </c>
      <c r="BD15" s="10">
        <v>7.3519999999999985</v>
      </c>
      <c r="BE15" s="10">
        <v>3.048</v>
      </c>
      <c r="BF15" s="10">
        <v>0.155</v>
      </c>
      <c r="BG15" s="10">
        <v>31.829549929565939</v>
      </c>
      <c r="BH15" s="10">
        <v>3.7274999999999996</v>
      </c>
      <c r="BI15" s="10">
        <v>3.2474999999999996</v>
      </c>
      <c r="BJ15" s="10">
        <v>9.2067515976002365</v>
      </c>
      <c r="BK15" s="10">
        <v>9.2550000000000026</v>
      </c>
      <c r="BL15" s="10">
        <v>12.540000000000003</v>
      </c>
      <c r="BM15" s="10">
        <v>41.374000000000002</v>
      </c>
      <c r="BN15" s="10">
        <v>5.4940000000000007</v>
      </c>
      <c r="BO15" s="10">
        <v>1.0940000000000003</v>
      </c>
      <c r="BP15" s="10">
        <v>10.734669905646133</v>
      </c>
      <c r="BQ15" s="10">
        <v>2.0044098906427363</v>
      </c>
      <c r="BS15" s="10">
        <v>1.1240000000000019</v>
      </c>
      <c r="BT15" s="10">
        <v>14.499999999999964</v>
      </c>
      <c r="BU15" s="10">
        <v>0.98799999999999299</v>
      </c>
      <c r="BV15" s="10">
        <v>7.5190000000000579</v>
      </c>
      <c r="BW15" s="10">
        <v>4.1999999999999857E-2</v>
      </c>
      <c r="BX15" s="10">
        <v>0.15283021767579452</v>
      </c>
      <c r="BY15" s="10">
        <v>37.532000000000025</v>
      </c>
      <c r="BZ15" s="10">
        <v>6.4299204435785189</v>
      </c>
      <c r="CA15" s="10">
        <v>11.486999999999997</v>
      </c>
      <c r="CB15" s="10">
        <v>5.5170000000000066</v>
      </c>
      <c r="CC15" s="10">
        <v>0.86499999999999777</v>
      </c>
      <c r="CD15" s="10">
        <v>18.93903693477704</v>
      </c>
      <c r="CE15" s="10">
        <v>6.7435000000000009</v>
      </c>
      <c r="CF15" s="10">
        <v>0.85900000000001508</v>
      </c>
      <c r="CG15" s="10">
        <v>8.8136258406779167</v>
      </c>
      <c r="CH15" s="10">
        <v>6.0940000000000154</v>
      </c>
      <c r="CI15" s="10">
        <v>2.39299999999999</v>
      </c>
      <c r="CJ15" s="10">
        <v>76.914000000000016</v>
      </c>
      <c r="CK15" s="10">
        <v>10.464999999999993</v>
      </c>
      <c r="CL15" s="10">
        <v>2.4340000000000179</v>
      </c>
      <c r="CM15" s="10">
        <v>2.5620186376360614</v>
      </c>
      <c r="CN15" s="10">
        <v>1.3848131010850873</v>
      </c>
      <c r="CP15" s="10">
        <v>25.657000000000007</v>
      </c>
      <c r="CQ15" s="10">
        <v>286.03799999999995</v>
      </c>
      <c r="CR15" s="10">
        <v>47.839000000000006</v>
      </c>
      <c r="CS15" s="10">
        <v>1004.3580000000002</v>
      </c>
      <c r="CT15" s="10">
        <v>4.3519999999999994</v>
      </c>
      <c r="CU15" s="10">
        <v>37.724501766651208</v>
      </c>
      <c r="CV15" s="10">
        <v>199.47300000000001</v>
      </c>
      <c r="CW15" s="10">
        <v>25.094153711407927</v>
      </c>
      <c r="CX15" s="10">
        <v>57.371558888999992</v>
      </c>
      <c r="CY15" s="10">
        <v>48.669000000000004</v>
      </c>
      <c r="CZ15" s="10">
        <v>22.757999999999999</v>
      </c>
      <c r="DA15" s="10">
        <v>753.35031286978153</v>
      </c>
      <c r="DB15" s="10">
        <v>83.389999999999986</v>
      </c>
      <c r="DC15" s="10">
        <v>81.09</v>
      </c>
      <c r="DD15" s="10">
        <v>61.758788264894143</v>
      </c>
      <c r="DE15" s="10">
        <v>123.94800000000002</v>
      </c>
      <c r="DF15" s="10">
        <v>30.263999999999999</v>
      </c>
      <c r="DG15" s="10">
        <v>344.27500000000003</v>
      </c>
      <c r="DH15" s="10">
        <v>66.478999999999999</v>
      </c>
      <c r="DI15" s="10">
        <v>87.720000000000013</v>
      </c>
      <c r="DJ15" s="10">
        <v>52.896409983344192</v>
      </c>
      <c r="DK15" s="36">
        <v>24.552593518001274</v>
      </c>
    </row>
    <row r="16" spans="1:115">
      <c r="A16" s="2">
        <v>39326</v>
      </c>
      <c r="B16" s="10">
        <v>18.391999999999996</v>
      </c>
      <c r="C16" s="10">
        <v>236.69300000000004</v>
      </c>
      <c r="D16" s="10">
        <v>40.653000000000006</v>
      </c>
      <c r="E16" s="10">
        <v>957.00800000000004</v>
      </c>
      <c r="F16" s="10">
        <v>0</v>
      </c>
      <c r="G16" s="10">
        <v>32.072512823676838</v>
      </c>
      <c r="H16" s="10">
        <v>62.585999999999984</v>
      </c>
      <c r="I16" s="10">
        <v>0.99587635030245392</v>
      </c>
      <c r="J16" s="10">
        <v>8.5832304159999993</v>
      </c>
      <c r="K16" s="10">
        <v>31.054000000000002</v>
      </c>
      <c r="L16" s="10">
        <v>14.677</v>
      </c>
      <c r="M16" s="10">
        <v>557.00503815950708</v>
      </c>
      <c r="N16" s="10">
        <v>51.454999999999998</v>
      </c>
      <c r="O16" s="10">
        <v>59.568999999999996</v>
      </c>
      <c r="P16" s="10">
        <v>41.43989329622336</v>
      </c>
      <c r="Q16" s="10">
        <v>30.261999999999997</v>
      </c>
      <c r="R16" s="10">
        <v>3.9249999999999998</v>
      </c>
      <c r="S16" s="10">
        <v>66.388999999999996</v>
      </c>
      <c r="T16" s="10">
        <v>44.76</v>
      </c>
      <c r="U16" s="10">
        <v>73.98</v>
      </c>
      <c r="V16" s="10">
        <v>8.7761908106641098</v>
      </c>
      <c r="W16" s="10">
        <v>8.3279138381405264</v>
      </c>
      <c r="Y16" s="10">
        <v>4.6429999999999998</v>
      </c>
      <c r="Z16" s="10">
        <v>60.844000000000015</v>
      </c>
      <c r="AA16" s="10">
        <v>8.895999999999999</v>
      </c>
      <c r="AB16" s="10">
        <v>78.718000000000004</v>
      </c>
      <c r="AC16" s="10">
        <v>4.3579999999999997</v>
      </c>
      <c r="AD16" s="10">
        <v>5.2262476223060874</v>
      </c>
      <c r="AE16" s="10">
        <v>91.460999999999999</v>
      </c>
      <c r="AF16" s="10">
        <v>1.8573884311196573</v>
      </c>
      <c r="AG16" s="10">
        <v>36.006999999999998</v>
      </c>
      <c r="AH16" s="10">
        <v>11.054</v>
      </c>
      <c r="AI16" s="10">
        <v>6.956999999999999</v>
      </c>
      <c r="AJ16" s="10">
        <v>168.71936840516196</v>
      </c>
      <c r="AK16" s="10">
        <v>19.578999999999997</v>
      </c>
      <c r="AL16" s="10">
        <v>12.547000000000001</v>
      </c>
      <c r="AM16" s="10">
        <v>9.634751413604377</v>
      </c>
      <c r="AN16" s="10">
        <v>85.135000000000019</v>
      </c>
      <c r="AO16" s="10">
        <v>14.574999999999999</v>
      </c>
      <c r="AP16" s="10">
        <v>168.35199999999998</v>
      </c>
      <c r="AQ16" s="10">
        <v>15.045999999999999</v>
      </c>
      <c r="AR16" s="10">
        <v>9.1699999999999982</v>
      </c>
      <c r="AS16" s="10">
        <v>32.799484143209519</v>
      </c>
      <c r="AT16" s="10">
        <v>19.298869588111483</v>
      </c>
      <c r="AV16" s="10">
        <v>0.59399999999999986</v>
      </c>
      <c r="AW16" s="10">
        <v>5.38</v>
      </c>
      <c r="AX16" s="10">
        <v>0.96499999999999986</v>
      </c>
      <c r="AY16" s="10">
        <v>9.0710000000000015</v>
      </c>
      <c r="AZ16" s="10">
        <v>0.55399999999999994</v>
      </c>
      <c r="BA16" s="10">
        <v>4.6913418604408177</v>
      </c>
      <c r="BB16" s="10">
        <v>24.69</v>
      </c>
      <c r="BC16" s="10">
        <v>15.686130305521568</v>
      </c>
      <c r="BD16" s="10">
        <v>7.5659999999999998</v>
      </c>
      <c r="BE16" s="10">
        <v>3.3930000000000002</v>
      </c>
      <c r="BF16" s="10">
        <v>0.27099999999999996</v>
      </c>
      <c r="BG16" s="10">
        <v>33.691426147184934</v>
      </c>
      <c r="BH16" s="10">
        <v>3.6074999999999999</v>
      </c>
      <c r="BI16" s="10">
        <v>3.3069999999999999</v>
      </c>
      <c r="BJ16" s="10">
        <v>10.140425270290752</v>
      </c>
      <c r="BK16" s="10">
        <v>10.500000000000002</v>
      </c>
      <c r="BL16" s="10">
        <v>12.86</v>
      </c>
      <c r="BM16" s="10">
        <v>44.734999999999992</v>
      </c>
      <c r="BN16" s="10">
        <v>5.55</v>
      </c>
      <c r="BO16" s="10">
        <v>1.083</v>
      </c>
      <c r="BP16" s="10">
        <v>10.891939675112772</v>
      </c>
      <c r="BQ16" s="10">
        <v>2.3622722452874041</v>
      </c>
      <c r="BS16" s="10">
        <v>0.76200000000000268</v>
      </c>
      <c r="BT16" s="10">
        <v>16.559000000000001</v>
      </c>
      <c r="BU16" s="10">
        <v>1.2189999999999994</v>
      </c>
      <c r="BV16" s="10">
        <v>9.7429999999999204</v>
      </c>
      <c r="BW16" s="10">
        <v>0.28500000000000048</v>
      </c>
      <c r="BX16" s="10">
        <v>0.59130738981704667</v>
      </c>
      <c r="BY16" s="10">
        <v>41.472000000000023</v>
      </c>
      <c r="BZ16" s="10">
        <v>6.6901909795571175</v>
      </c>
      <c r="CA16" s="10">
        <v>12.834999999999997</v>
      </c>
      <c r="CB16" s="10">
        <v>5.9429999999999996</v>
      </c>
      <c r="CC16" s="10">
        <v>0.53799999999999937</v>
      </c>
      <c r="CD16" s="10">
        <v>24.076950771419483</v>
      </c>
      <c r="CE16" s="10">
        <v>6.5674999999999937</v>
      </c>
      <c r="CF16" s="10">
        <v>1.0140000000000158</v>
      </c>
      <c r="CG16" s="10">
        <v>12.37395023603089</v>
      </c>
      <c r="CH16" s="10">
        <v>7.3909999999999894</v>
      </c>
      <c r="CI16" s="10">
        <v>2.3930000000000007</v>
      </c>
      <c r="CJ16" s="10">
        <v>88.750000000000028</v>
      </c>
      <c r="CK16" s="10">
        <v>11.082000000000019</v>
      </c>
      <c r="CL16" s="10">
        <v>2.8330000000000002</v>
      </c>
      <c r="CM16" s="10">
        <v>2.0377860727472612</v>
      </c>
      <c r="CN16" s="10">
        <v>1.4880792326780248</v>
      </c>
      <c r="CP16" s="10">
        <v>24.390999999999998</v>
      </c>
      <c r="CQ16" s="10">
        <v>319.47600000000006</v>
      </c>
      <c r="CR16" s="10">
        <v>51.733000000000004</v>
      </c>
      <c r="CS16" s="10">
        <v>1054.54</v>
      </c>
      <c r="CT16" s="10">
        <v>5.1970000000000001</v>
      </c>
      <c r="CU16" s="10">
        <v>42.58140969624079</v>
      </c>
      <c r="CV16" s="10">
        <v>220.209</v>
      </c>
      <c r="CW16" s="10">
        <v>25.229586066500794</v>
      </c>
      <c r="CX16" s="10">
        <v>64.991230415999993</v>
      </c>
      <c r="CY16" s="10">
        <v>51.444000000000003</v>
      </c>
      <c r="CZ16" s="10">
        <v>22.442999999999998</v>
      </c>
      <c r="DA16" s="10">
        <v>783.49278348327346</v>
      </c>
      <c r="DB16" s="10">
        <v>81.208999999999989</v>
      </c>
      <c r="DC16" s="10">
        <v>76.437000000000012</v>
      </c>
      <c r="DD16" s="10">
        <v>73.589020216149379</v>
      </c>
      <c r="DE16" s="10">
        <v>133.28800000000001</v>
      </c>
      <c r="DF16" s="10">
        <v>33.753</v>
      </c>
      <c r="DG16" s="10">
        <v>368.226</v>
      </c>
      <c r="DH16" s="10">
        <v>76.438000000000017</v>
      </c>
      <c r="DI16" s="10">
        <v>87.066000000000003</v>
      </c>
      <c r="DJ16" s="10">
        <v>54.505400701733663</v>
      </c>
      <c r="DK16" s="36">
        <v>31.477134904217436</v>
      </c>
    </row>
    <row r="17" spans="1:115">
      <c r="A17" s="2">
        <v>39417</v>
      </c>
      <c r="B17" s="10">
        <v>16.434000000000001</v>
      </c>
      <c r="C17" s="10">
        <v>256.54500000000002</v>
      </c>
      <c r="D17" s="10">
        <v>44.850999999999992</v>
      </c>
      <c r="E17" s="10">
        <v>960.01900000000012</v>
      </c>
      <c r="F17" s="10">
        <v>2.2000000000000252E-2</v>
      </c>
      <c r="G17" s="10">
        <v>32.733867396595279</v>
      </c>
      <c r="H17" s="10">
        <v>61.936999999999991</v>
      </c>
      <c r="I17" s="10">
        <v>1.4183095774080741</v>
      </c>
      <c r="J17" s="10">
        <v>6.7639618399999959</v>
      </c>
      <c r="K17" s="10">
        <v>27.848000000000003</v>
      </c>
      <c r="L17" s="10">
        <v>16.462</v>
      </c>
      <c r="M17" s="10">
        <v>534.91201330597073</v>
      </c>
      <c r="N17" s="10">
        <v>53.663999999999994</v>
      </c>
      <c r="O17" s="10">
        <v>69.040999999999997</v>
      </c>
      <c r="P17" s="10">
        <v>38.431213108164599</v>
      </c>
      <c r="Q17" s="10">
        <v>32.345000000000006</v>
      </c>
      <c r="R17" s="10">
        <v>5.4400000000000013</v>
      </c>
      <c r="S17" s="10">
        <v>64.621000000000009</v>
      </c>
      <c r="T17" s="10">
        <v>47.422000000000004</v>
      </c>
      <c r="U17" s="10">
        <v>90.60799999999999</v>
      </c>
      <c r="V17" s="10">
        <v>10.245386178416584</v>
      </c>
      <c r="W17" s="10">
        <v>9.8564429380323766</v>
      </c>
      <c r="Y17" s="10">
        <v>4.8869999999999996</v>
      </c>
      <c r="Z17" s="10">
        <v>63.983000000000011</v>
      </c>
      <c r="AA17" s="10">
        <v>10.297000000000001</v>
      </c>
      <c r="AB17" s="10">
        <v>74.750999999999991</v>
      </c>
      <c r="AC17" s="10">
        <v>3.7119999999999997</v>
      </c>
      <c r="AD17" s="10">
        <v>5.2708231024615246</v>
      </c>
      <c r="AE17" s="10">
        <v>90.560999999999979</v>
      </c>
      <c r="AF17" s="10">
        <v>1.9501756689361025</v>
      </c>
      <c r="AG17" s="10">
        <v>41.181000000000004</v>
      </c>
      <c r="AH17" s="10">
        <v>11.765999999999998</v>
      </c>
      <c r="AI17" s="10">
        <v>5.7610000000000001</v>
      </c>
      <c r="AJ17" s="10">
        <v>193.16552440038606</v>
      </c>
      <c r="AK17" s="10">
        <v>19.158000000000001</v>
      </c>
      <c r="AL17" s="10">
        <v>14.846500000000001</v>
      </c>
      <c r="AM17" s="10">
        <v>16.454215148603723</v>
      </c>
      <c r="AN17" s="10">
        <v>92.276999999999987</v>
      </c>
      <c r="AO17" s="10">
        <v>17.224999999999998</v>
      </c>
      <c r="AP17" s="10">
        <v>199.607</v>
      </c>
      <c r="AQ17" s="10">
        <v>15.894000000000004</v>
      </c>
      <c r="AR17" s="10">
        <v>12.981</v>
      </c>
      <c r="AS17" s="10">
        <v>32.764535305550275</v>
      </c>
      <c r="AT17" s="10">
        <v>25.480561059965506</v>
      </c>
      <c r="AV17" s="10">
        <v>0.58799999999999997</v>
      </c>
      <c r="AW17" s="10">
        <v>4.7720000000000002</v>
      </c>
      <c r="AX17" s="10">
        <v>1.131</v>
      </c>
      <c r="AY17" s="10">
        <v>8.8870000000000022</v>
      </c>
      <c r="AZ17" s="10">
        <v>0.65199999999999991</v>
      </c>
      <c r="BA17" s="10">
        <v>7.9253384309017596</v>
      </c>
      <c r="BB17" s="10">
        <v>26.663</v>
      </c>
      <c r="BC17" s="10">
        <v>18.719072026252192</v>
      </c>
      <c r="BD17" s="10">
        <v>9.9660000000000011</v>
      </c>
      <c r="BE17" s="10">
        <v>3.62</v>
      </c>
      <c r="BF17" s="10">
        <v>0.10200000000000001</v>
      </c>
      <c r="BG17" s="10">
        <v>31.24585386717601</v>
      </c>
      <c r="BH17" s="10">
        <v>4.8505000000000003</v>
      </c>
      <c r="BI17" s="10">
        <v>3.5534999999999997</v>
      </c>
      <c r="BJ17" s="10">
        <v>9.9549586833556241</v>
      </c>
      <c r="BK17" s="10">
        <v>11.008999999999999</v>
      </c>
      <c r="BL17" s="10">
        <v>15.989999999999998</v>
      </c>
      <c r="BM17" s="10">
        <v>54.742000000000004</v>
      </c>
      <c r="BN17" s="10">
        <v>5.5949999999999998</v>
      </c>
      <c r="BO17" s="10">
        <v>1.1959999999999997</v>
      </c>
      <c r="BP17" s="10">
        <v>15.158386241669355</v>
      </c>
      <c r="BQ17" s="10">
        <v>2.6801606135089968</v>
      </c>
      <c r="BS17" s="10">
        <v>0.56799999999999973</v>
      </c>
      <c r="BT17" s="10">
        <v>16.167999999999992</v>
      </c>
      <c r="BU17" s="10">
        <v>1.3480000000000028</v>
      </c>
      <c r="BV17" s="10">
        <v>11.613999999999846</v>
      </c>
      <c r="BW17" s="10">
        <v>0.35199999999999965</v>
      </c>
      <c r="BX17" s="10">
        <v>0.60131413026011149</v>
      </c>
      <c r="BY17" s="10">
        <v>48.897000000000006</v>
      </c>
      <c r="BZ17" s="10">
        <v>8.3342027644814358</v>
      </c>
      <c r="CA17" s="10">
        <v>15.430000000000007</v>
      </c>
      <c r="CB17" s="10">
        <v>5.8059999999999983</v>
      </c>
      <c r="CC17" s="10">
        <v>0.20100000000000348</v>
      </c>
      <c r="CD17" s="10">
        <v>29.048737572113652</v>
      </c>
      <c r="CE17" s="10">
        <v>7.8775000000000013</v>
      </c>
      <c r="CF17" s="10">
        <v>1.1690000000000023</v>
      </c>
      <c r="CG17" s="10">
        <v>14.276171640493747</v>
      </c>
      <c r="CH17" s="10">
        <v>8.4890000000000203</v>
      </c>
      <c r="CI17" s="10">
        <v>3.6199999999999974</v>
      </c>
      <c r="CJ17" s="10">
        <v>100.67700000000006</v>
      </c>
      <c r="CK17" s="10">
        <v>10.578999999999986</v>
      </c>
      <c r="CL17" s="10">
        <v>2.5360000000000227</v>
      </c>
      <c r="CM17" s="10">
        <v>2.2515116568942233</v>
      </c>
      <c r="CN17" s="10">
        <v>1.4409670343936924</v>
      </c>
      <c r="CP17" s="10">
        <v>22.477</v>
      </c>
      <c r="CQ17" s="10">
        <v>341.46800000000002</v>
      </c>
      <c r="CR17" s="10">
        <v>57.626999999999995</v>
      </c>
      <c r="CS17" s="10">
        <v>1055.271</v>
      </c>
      <c r="CT17" s="10">
        <v>4.7379999999999995</v>
      </c>
      <c r="CU17" s="10">
        <v>46.531343060218674</v>
      </c>
      <c r="CV17" s="10">
        <v>228.05799999999996</v>
      </c>
      <c r="CW17" s="10">
        <v>30.421760037077803</v>
      </c>
      <c r="CX17" s="10">
        <v>73.340961840000006</v>
      </c>
      <c r="CY17" s="10">
        <v>49.04</v>
      </c>
      <c r="CZ17" s="10">
        <v>22.526000000000003</v>
      </c>
      <c r="DA17" s="10">
        <v>788.37212914564645</v>
      </c>
      <c r="DB17" s="10">
        <v>85.55</v>
      </c>
      <c r="DC17" s="10">
        <v>88.61</v>
      </c>
      <c r="DD17" s="10">
        <v>79.116558580617692</v>
      </c>
      <c r="DE17" s="10">
        <v>144.12</v>
      </c>
      <c r="DF17" s="10">
        <v>42.274999999999999</v>
      </c>
      <c r="DG17" s="10">
        <v>419.64700000000005</v>
      </c>
      <c r="DH17" s="10">
        <v>79.489999999999995</v>
      </c>
      <c r="DI17" s="10">
        <v>107.32100000000001</v>
      </c>
      <c r="DJ17" s="10">
        <v>60.419819382530434</v>
      </c>
      <c r="DK17" s="36">
        <v>39.458131645900572</v>
      </c>
    </row>
    <row r="18" spans="1:115">
      <c r="A18" s="2">
        <v>39508</v>
      </c>
      <c r="B18" s="10">
        <v>18.003</v>
      </c>
      <c r="C18" s="10">
        <v>290.16500000000002</v>
      </c>
      <c r="D18" s="10">
        <v>54.328999999999994</v>
      </c>
      <c r="E18" s="10">
        <v>1121.7389999999998</v>
      </c>
      <c r="F18" s="10">
        <v>1.9000000000000045E-2</v>
      </c>
      <c r="G18" s="10">
        <v>45.330534207051763</v>
      </c>
      <c r="H18" s="10">
        <v>58.239000000000004</v>
      </c>
      <c r="I18" s="10">
        <v>1.5519609608713856</v>
      </c>
      <c r="J18" s="10">
        <v>10.335116938000004</v>
      </c>
      <c r="K18" s="10">
        <v>51.376000000000005</v>
      </c>
      <c r="L18" s="10">
        <v>19.326000000000001</v>
      </c>
      <c r="M18" s="10">
        <v>501.32032067601898</v>
      </c>
      <c r="N18" s="10">
        <v>62.774000000000008</v>
      </c>
      <c r="O18" s="10">
        <v>68.986999999999995</v>
      </c>
      <c r="P18" s="10">
        <v>49.332526940240484</v>
      </c>
      <c r="Q18" s="10">
        <v>33.513999999999996</v>
      </c>
      <c r="R18" s="10">
        <v>6.1850000000000023</v>
      </c>
      <c r="S18" s="10">
        <v>65.323999999999998</v>
      </c>
      <c r="T18" s="10">
        <v>41.820000000000007</v>
      </c>
      <c r="U18" s="10">
        <v>91.214000000000013</v>
      </c>
      <c r="V18" s="10">
        <v>11.921586199996939</v>
      </c>
      <c r="W18" s="10">
        <v>10.4327345756317</v>
      </c>
      <c r="Y18" s="10">
        <v>5.0750000000000002</v>
      </c>
      <c r="Z18" s="10">
        <v>67.53</v>
      </c>
      <c r="AA18" s="10">
        <v>10.787000000000001</v>
      </c>
      <c r="AB18" s="10">
        <v>96.536000000000001</v>
      </c>
      <c r="AC18" s="10">
        <v>3.7310000000000003</v>
      </c>
      <c r="AD18" s="10">
        <v>6.3197114416293099</v>
      </c>
      <c r="AE18" s="10">
        <v>107.619</v>
      </c>
      <c r="AF18" s="10">
        <v>2.3399411394581473</v>
      </c>
      <c r="AG18" s="10">
        <v>48.157000000000011</v>
      </c>
      <c r="AH18" s="10">
        <v>12.451000000000001</v>
      </c>
      <c r="AI18" s="10">
        <v>5.3650000000000002</v>
      </c>
      <c r="AJ18" s="10">
        <v>207.01974425603268</v>
      </c>
      <c r="AK18" s="10">
        <v>20.37</v>
      </c>
      <c r="AL18" s="10">
        <v>15.7875</v>
      </c>
      <c r="AM18" s="10">
        <v>31.063275534878461</v>
      </c>
      <c r="AN18" s="10">
        <v>90.281999999999982</v>
      </c>
      <c r="AO18" s="10">
        <v>20.061999999999998</v>
      </c>
      <c r="AP18" s="10">
        <v>214.73800000000003</v>
      </c>
      <c r="AQ18" s="10">
        <v>16.551000000000002</v>
      </c>
      <c r="AR18" s="10">
        <v>10.455</v>
      </c>
      <c r="AS18" s="10">
        <v>42.11872612365589</v>
      </c>
      <c r="AT18" s="10">
        <v>28.380102718010654</v>
      </c>
      <c r="AV18" s="10">
        <v>0.69700000000000006</v>
      </c>
      <c r="AW18" s="10">
        <v>5.8689999999999998</v>
      </c>
      <c r="AX18" s="10">
        <v>1.3840000000000001</v>
      </c>
      <c r="AY18" s="10">
        <v>10.63</v>
      </c>
      <c r="AZ18" s="10">
        <v>0.68200000000000005</v>
      </c>
      <c r="BA18" s="10">
        <v>8.0699813154877802</v>
      </c>
      <c r="BB18" s="10">
        <v>32.207999999999998</v>
      </c>
      <c r="BC18" s="10">
        <v>21.57465729574249</v>
      </c>
      <c r="BD18" s="10">
        <v>10.266000000000002</v>
      </c>
      <c r="BE18" s="10">
        <v>3.3120000000000003</v>
      </c>
      <c r="BF18" s="10">
        <v>0.127</v>
      </c>
      <c r="BG18" s="10">
        <v>33.192931874794269</v>
      </c>
      <c r="BH18" s="10">
        <v>5.3410000000000002</v>
      </c>
      <c r="BI18" s="10">
        <v>3.1444999999999999</v>
      </c>
      <c r="BJ18" s="10">
        <v>10.365521469818857</v>
      </c>
      <c r="BK18" s="10">
        <v>13.069999999999999</v>
      </c>
      <c r="BL18" s="10">
        <v>17.653999999999996</v>
      </c>
      <c r="BM18" s="10">
        <v>54.601000000000006</v>
      </c>
      <c r="BN18" s="10">
        <v>5.738999999999999</v>
      </c>
      <c r="BO18" s="10">
        <v>1.2190000000000001</v>
      </c>
      <c r="BP18" s="10">
        <v>14.646251351354904</v>
      </c>
      <c r="BQ18" s="10">
        <v>3.2778668866921112</v>
      </c>
      <c r="BS18" s="10">
        <v>0.7840000000000007</v>
      </c>
      <c r="BT18" s="10">
        <v>17.779999999999973</v>
      </c>
      <c r="BU18" s="10">
        <v>1.9829999999999954</v>
      </c>
      <c r="BV18" s="10">
        <v>14.862000000000018</v>
      </c>
      <c r="BW18" s="10">
        <v>0.43799999999999872</v>
      </c>
      <c r="BX18" s="10">
        <v>0.65589635085860465</v>
      </c>
      <c r="BY18" s="10">
        <v>50.354000000000042</v>
      </c>
      <c r="BZ18" s="10">
        <v>9.8293527454776921</v>
      </c>
      <c r="CA18" s="10">
        <v>19.646999999999995</v>
      </c>
      <c r="CB18" s="10">
        <v>6.3229999999999977</v>
      </c>
      <c r="CC18" s="10">
        <v>0.16600000000000459</v>
      </c>
      <c r="CD18" s="10">
        <v>31.167639225930017</v>
      </c>
      <c r="CE18" s="10">
        <v>9.5969999999999835</v>
      </c>
      <c r="CF18" s="10">
        <v>0.97900000000000187</v>
      </c>
      <c r="CG18" s="10">
        <v>18.806628952122807</v>
      </c>
      <c r="CH18" s="10">
        <v>9.8180000000000209</v>
      </c>
      <c r="CI18" s="10">
        <v>3.125</v>
      </c>
      <c r="CJ18" s="10">
        <v>116.65900000000002</v>
      </c>
      <c r="CK18" s="10">
        <v>10.575999999999985</v>
      </c>
      <c r="CL18" s="10">
        <v>3.0099999999999971</v>
      </c>
      <c r="CM18" s="10">
        <v>1.540437229134783</v>
      </c>
      <c r="CN18" s="10">
        <v>1.6275123043680448</v>
      </c>
      <c r="CP18" s="10">
        <v>24.559000000000001</v>
      </c>
      <c r="CQ18" s="10">
        <v>381.34399999999999</v>
      </c>
      <c r="CR18" s="10">
        <v>68.48299999999999</v>
      </c>
      <c r="CS18" s="10">
        <v>1243.7669999999998</v>
      </c>
      <c r="CT18" s="10">
        <v>4.8699999999999992</v>
      </c>
      <c r="CU18" s="10">
        <v>60.376123315027456</v>
      </c>
      <c r="CV18" s="10">
        <v>248.42000000000004</v>
      </c>
      <c r="CW18" s="10">
        <v>35.295912141549714</v>
      </c>
      <c r="CX18" s="10">
        <v>88.405116938000006</v>
      </c>
      <c r="CY18" s="10">
        <v>73.462000000000003</v>
      </c>
      <c r="CZ18" s="10">
        <v>24.984000000000005</v>
      </c>
      <c r="DA18" s="10">
        <v>772.70063603277595</v>
      </c>
      <c r="DB18" s="10">
        <v>98.081999999999994</v>
      </c>
      <c r="DC18" s="10">
        <v>88.897999999999996</v>
      </c>
      <c r="DD18" s="10">
        <v>109.56795289706061</v>
      </c>
      <c r="DE18" s="10">
        <v>146.684</v>
      </c>
      <c r="DF18" s="10">
        <v>47.025999999999996</v>
      </c>
      <c r="DG18" s="10">
        <v>451.32200000000006</v>
      </c>
      <c r="DH18" s="10">
        <v>74.685999999999993</v>
      </c>
      <c r="DI18" s="10">
        <v>105.89800000000001</v>
      </c>
      <c r="DJ18" s="10">
        <v>70.227000904142514</v>
      </c>
      <c r="DK18" s="36">
        <v>43.718216484702509</v>
      </c>
    </row>
    <row r="19" spans="1:115">
      <c r="A19" s="2">
        <v>39600</v>
      </c>
      <c r="B19" s="10">
        <v>16.616</v>
      </c>
      <c r="C19" s="10">
        <v>367.99600000000004</v>
      </c>
      <c r="D19" s="10">
        <v>47.66</v>
      </c>
      <c r="E19" s="10">
        <v>1196.6389999999999</v>
      </c>
      <c r="F19" s="10">
        <v>8.6000000000000063E-2</v>
      </c>
      <c r="G19" s="10">
        <v>49.927525677120393</v>
      </c>
      <c r="H19" s="10">
        <v>50.644999999999975</v>
      </c>
      <c r="I19" s="10">
        <v>2.6868496780939073</v>
      </c>
      <c r="J19" s="10">
        <v>6.7537401510000032</v>
      </c>
      <c r="K19" s="10">
        <v>40.448999999999998</v>
      </c>
      <c r="L19" s="10">
        <v>21.146000000000004</v>
      </c>
      <c r="M19" s="10">
        <v>491.58286512130007</v>
      </c>
      <c r="N19" s="10">
        <v>65.406999999999996</v>
      </c>
      <c r="O19" s="10">
        <v>81.168000000000006</v>
      </c>
      <c r="P19" s="10">
        <v>44.813165920137493</v>
      </c>
      <c r="Q19" s="10">
        <v>40.779000000000003</v>
      </c>
      <c r="R19" s="10">
        <v>14.585000000000001</v>
      </c>
      <c r="S19" s="10">
        <v>70.521000000000001</v>
      </c>
      <c r="T19" s="10">
        <v>45.241000000000007</v>
      </c>
      <c r="U19" s="10">
        <v>90.712999999999994</v>
      </c>
      <c r="V19" s="10">
        <v>12.283172251163833</v>
      </c>
      <c r="W19" s="10">
        <v>10.942402902525899</v>
      </c>
      <c r="Y19" s="10">
        <v>5.5230000000000006</v>
      </c>
      <c r="Z19" s="10">
        <v>84.46</v>
      </c>
      <c r="AA19" s="10">
        <v>12.065</v>
      </c>
      <c r="AB19" s="10">
        <v>104.23399999999998</v>
      </c>
      <c r="AC19" s="10">
        <v>4.008</v>
      </c>
      <c r="AD19" s="10">
        <v>6.0351547116848527</v>
      </c>
      <c r="AE19" s="10">
        <v>136.65600000000001</v>
      </c>
      <c r="AF19" s="10">
        <v>3.0878943529639526</v>
      </c>
      <c r="AG19" s="10">
        <v>55.250999999999998</v>
      </c>
      <c r="AH19" s="10">
        <v>13.964000000000004</v>
      </c>
      <c r="AI19" s="10">
        <v>5.8</v>
      </c>
      <c r="AJ19" s="10">
        <v>188.46728221935814</v>
      </c>
      <c r="AK19" s="10">
        <v>23.97</v>
      </c>
      <c r="AL19" s="10">
        <v>18.393000000000001</v>
      </c>
      <c r="AM19" s="10">
        <v>32.651630407604955</v>
      </c>
      <c r="AN19" s="10">
        <v>98.789000000000001</v>
      </c>
      <c r="AO19" s="10">
        <v>14.107999999999999</v>
      </c>
      <c r="AP19" s="10">
        <v>232.512</v>
      </c>
      <c r="AQ19" s="10">
        <v>15.438000000000002</v>
      </c>
      <c r="AR19" s="10">
        <v>9.8919999999999995</v>
      </c>
      <c r="AS19" s="10">
        <v>40.063465632079009</v>
      </c>
      <c r="AT19" s="10">
        <v>33.192685154874383</v>
      </c>
      <c r="AV19" s="10">
        <v>0.59000000000000008</v>
      </c>
      <c r="AW19" s="10">
        <v>5.6330000000000009</v>
      </c>
      <c r="AX19" s="10">
        <v>1.151</v>
      </c>
      <c r="AY19" s="10">
        <v>12.755999999999998</v>
      </c>
      <c r="AZ19" s="10">
        <v>0.48100000000000004</v>
      </c>
      <c r="BA19" s="10">
        <v>8.6879190947743137</v>
      </c>
      <c r="BB19" s="10">
        <v>28.286000000000005</v>
      </c>
      <c r="BC19" s="10">
        <v>20.947102085189922</v>
      </c>
      <c r="BD19" s="10">
        <v>9.157</v>
      </c>
      <c r="BE19" s="10">
        <v>3.0920000000000005</v>
      </c>
      <c r="BF19" s="10">
        <v>0.24399999999999994</v>
      </c>
      <c r="BG19" s="10">
        <v>38.915842391624771</v>
      </c>
      <c r="BH19" s="10">
        <v>4.5475000000000003</v>
      </c>
      <c r="BI19" s="10">
        <v>3.2400000000000007</v>
      </c>
      <c r="BJ19" s="10">
        <v>14.341164205146228</v>
      </c>
      <c r="BK19" s="10">
        <v>15.324000000000002</v>
      </c>
      <c r="BL19" s="10">
        <v>12.833000000000002</v>
      </c>
      <c r="BM19" s="10">
        <v>53.929000000000002</v>
      </c>
      <c r="BN19" s="10">
        <v>5.3140000000000009</v>
      </c>
      <c r="BO19" s="10">
        <v>1.0589999999999999</v>
      </c>
      <c r="BP19" s="10">
        <v>11.268311772981658</v>
      </c>
      <c r="BQ19" s="10">
        <v>3.8698625903862149</v>
      </c>
      <c r="BS19" s="10">
        <v>0.69100000000000139</v>
      </c>
      <c r="BT19" s="10">
        <v>16.10300000000003</v>
      </c>
      <c r="BU19" s="10">
        <v>1.4330000000000085</v>
      </c>
      <c r="BV19" s="10">
        <v>14.56899999999999</v>
      </c>
      <c r="BW19" s="10">
        <v>0.32899999999999957</v>
      </c>
      <c r="BX19" s="10">
        <v>0.97129139192349534</v>
      </c>
      <c r="BY19" s="10">
        <v>48.509999999999991</v>
      </c>
      <c r="BZ19" s="10">
        <v>9.2517115760599182</v>
      </c>
      <c r="CA19" s="10">
        <v>17.851999999999993</v>
      </c>
      <c r="CB19" s="10">
        <v>5.945999999999998</v>
      </c>
      <c r="CC19" s="10">
        <v>0.14399999999999907</v>
      </c>
      <c r="CD19" s="10">
        <v>36.79244298821073</v>
      </c>
      <c r="CE19" s="10">
        <v>8.3905000000000172</v>
      </c>
      <c r="CF19" s="10">
        <v>1.6160000000000081</v>
      </c>
      <c r="CG19" s="10">
        <v>21.320731575021171</v>
      </c>
      <c r="CH19" s="10">
        <v>11.999999999999968</v>
      </c>
      <c r="CI19" s="10">
        <v>2.3189999999999973</v>
      </c>
      <c r="CJ19" s="10">
        <v>120.79599999999996</v>
      </c>
      <c r="CK19" s="10">
        <v>10.703000000000003</v>
      </c>
      <c r="CL19" s="10">
        <v>2.7749999999999995</v>
      </c>
      <c r="CM19" s="10">
        <v>0.74064652116342344</v>
      </c>
      <c r="CN19" s="10">
        <v>1.2639393802343593</v>
      </c>
      <c r="CP19" s="10">
        <v>23.42</v>
      </c>
      <c r="CQ19" s="10">
        <v>474.19200000000006</v>
      </c>
      <c r="CR19" s="10">
        <v>62.309000000000005</v>
      </c>
      <c r="CS19" s="10">
        <v>1328.1979999999999</v>
      </c>
      <c r="CT19" s="10">
        <v>4.9039999999999999</v>
      </c>
      <c r="CU19" s="10">
        <v>65.621890875503055</v>
      </c>
      <c r="CV19" s="10">
        <v>264.09699999999998</v>
      </c>
      <c r="CW19" s="10">
        <v>35.973557692307701</v>
      </c>
      <c r="CX19" s="10">
        <v>89.013740150999993</v>
      </c>
      <c r="CY19" s="10">
        <v>63.451000000000001</v>
      </c>
      <c r="CZ19" s="10">
        <v>27.334000000000003</v>
      </c>
      <c r="DA19" s="10">
        <v>755.75843272049372</v>
      </c>
      <c r="DB19" s="10">
        <v>102.31500000000001</v>
      </c>
      <c r="DC19" s="10">
        <v>104.41700000000002</v>
      </c>
      <c r="DD19" s="10">
        <v>113.12669210790985</v>
      </c>
      <c r="DE19" s="10">
        <v>166.89199999999997</v>
      </c>
      <c r="DF19" s="10">
        <v>43.844999999999999</v>
      </c>
      <c r="DG19" s="10">
        <v>477.75799999999998</v>
      </c>
      <c r="DH19" s="10">
        <v>76.696000000000012</v>
      </c>
      <c r="DI19" s="10">
        <v>104.43899999999999</v>
      </c>
      <c r="DJ19" s="10">
        <v>64.355596177387923</v>
      </c>
      <c r="DK19" s="36">
        <v>49.268890028020856</v>
      </c>
    </row>
    <row r="20" spans="1:115">
      <c r="A20" s="2">
        <v>39692</v>
      </c>
      <c r="B20" s="10">
        <v>15.954000000000001</v>
      </c>
      <c r="C20" s="10">
        <v>360.74299999999994</v>
      </c>
      <c r="D20" s="10">
        <v>48.792999999999992</v>
      </c>
      <c r="E20" s="10">
        <v>1279.348</v>
      </c>
      <c r="F20" s="10">
        <v>5.0999999999999879E-2</v>
      </c>
      <c r="G20" s="10">
        <v>45.338228729933491</v>
      </c>
      <c r="H20" s="10">
        <v>52.601999999999997</v>
      </c>
      <c r="I20" s="10">
        <v>1.9375510211375238</v>
      </c>
      <c r="J20" s="10">
        <v>8.2281679570000019</v>
      </c>
      <c r="K20" s="10">
        <v>29.052000000000003</v>
      </c>
      <c r="L20" s="10">
        <v>20.189</v>
      </c>
      <c r="M20" s="10">
        <v>404.70770943126706</v>
      </c>
      <c r="N20" s="10">
        <v>57.565000000000012</v>
      </c>
      <c r="O20" s="10">
        <v>73.273999999999972</v>
      </c>
      <c r="P20" s="10">
        <v>49.915874837609124</v>
      </c>
      <c r="Q20" s="10">
        <v>43.156000000000013</v>
      </c>
      <c r="R20" s="10">
        <v>13.341999999999999</v>
      </c>
      <c r="S20" s="10">
        <v>69.055000000000007</v>
      </c>
      <c r="T20" s="10">
        <v>45.281999999999996</v>
      </c>
      <c r="U20" s="10">
        <v>84.736000000000004</v>
      </c>
      <c r="V20" s="10">
        <v>18.963776988336541</v>
      </c>
      <c r="W20" s="10">
        <v>11.493948739006179</v>
      </c>
      <c r="Y20" s="10">
        <v>5.4660000000000002</v>
      </c>
      <c r="Z20" s="10">
        <v>76.570000000000007</v>
      </c>
      <c r="AA20" s="10">
        <v>13.138000000000002</v>
      </c>
      <c r="AB20" s="10">
        <v>88.691000000000003</v>
      </c>
      <c r="AC20" s="10">
        <v>4.2669999999999995</v>
      </c>
      <c r="AD20" s="10">
        <v>5.3342656958949668</v>
      </c>
      <c r="AE20" s="10">
        <v>140.76300000000001</v>
      </c>
      <c r="AF20" s="10">
        <v>1.3658641102686091</v>
      </c>
      <c r="AG20" s="10">
        <v>57.64500000000001</v>
      </c>
      <c r="AH20" s="10">
        <v>13.595999999999997</v>
      </c>
      <c r="AI20" s="10">
        <v>4.7839999999999989</v>
      </c>
      <c r="AJ20" s="10">
        <v>179.93517061934043</v>
      </c>
      <c r="AK20" s="10">
        <v>21.322000000000003</v>
      </c>
      <c r="AL20" s="10">
        <v>14.342499999999998</v>
      </c>
      <c r="AM20" s="10">
        <v>22.756908735390663</v>
      </c>
      <c r="AN20" s="10">
        <v>105.795</v>
      </c>
      <c r="AO20" s="10">
        <v>15.601999999999999</v>
      </c>
      <c r="AP20" s="10">
        <v>237.58099999999999</v>
      </c>
      <c r="AQ20" s="10">
        <v>14.298</v>
      </c>
      <c r="AR20" s="10">
        <v>8.7049999999999983</v>
      </c>
      <c r="AS20" s="10">
        <v>40.532586568351306</v>
      </c>
      <c r="AT20" s="10">
        <v>39.273014018298468</v>
      </c>
      <c r="AV20" s="10">
        <v>0.39899999999999997</v>
      </c>
      <c r="AW20" s="10">
        <v>5.625</v>
      </c>
      <c r="AX20" s="10">
        <v>1.1279999999999999</v>
      </c>
      <c r="AY20" s="10">
        <v>11.475</v>
      </c>
      <c r="AZ20" s="10">
        <v>0.34300000000000003</v>
      </c>
      <c r="BA20" s="10">
        <v>10.601878317967694</v>
      </c>
      <c r="BB20" s="10">
        <v>26.745999999999999</v>
      </c>
      <c r="BC20" s="10">
        <v>21.279122035957226</v>
      </c>
      <c r="BD20" s="10">
        <v>9.1890000000000001</v>
      </c>
      <c r="BE20" s="10">
        <v>3.2019999999999995</v>
      </c>
      <c r="BF20" s="10">
        <v>0.222</v>
      </c>
      <c r="BG20" s="10">
        <v>35.160879389199572</v>
      </c>
      <c r="BH20" s="10">
        <v>4.0825000000000005</v>
      </c>
      <c r="BI20" s="10">
        <v>2.8634999999999997</v>
      </c>
      <c r="BJ20" s="10">
        <v>13.819638503422668</v>
      </c>
      <c r="BK20" s="10">
        <v>15.766000000000002</v>
      </c>
      <c r="BL20" s="10">
        <v>11.958999999999998</v>
      </c>
      <c r="BM20" s="10">
        <v>59.340999999999994</v>
      </c>
      <c r="BN20" s="10">
        <v>5.6589999999999989</v>
      </c>
      <c r="BO20" s="10">
        <v>1.0589999999999997</v>
      </c>
      <c r="BP20" s="10">
        <v>13.241576914665673</v>
      </c>
      <c r="BQ20" s="10">
        <v>3.1084533251847946</v>
      </c>
      <c r="BS20" s="10">
        <v>0.46399999999999691</v>
      </c>
      <c r="BT20" s="10">
        <v>13.019000000000105</v>
      </c>
      <c r="BU20" s="10">
        <v>1.2570000000000088</v>
      </c>
      <c r="BV20" s="10">
        <v>15.362999999999994</v>
      </c>
      <c r="BW20" s="10">
        <v>0.26599999999999996</v>
      </c>
      <c r="BX20" s="10">
        <v>0.7129859108863652</v>
      </c>
      <c r="BY20" s="10">
        <v>47.278999999999982</v>
      </c>
      <c r="BZ20" s="10">
        <v>9.2276904412680345</v>
      </c>
      <c r="CA20" s="10">
        <v>17.312000000000019</v>
      </c>
      <c r="CB20" s="10">
        <v>5.9620000000000051</v>
      </c>
      <c r="CC20" s="10">
        <v>0.23399999999999951</v>
      </c>
      <c r="CD20" s="10">
        <v>35.699056114544454</v>
      </c>
      <c r="CE20" s="10">
        <v>6.8024999999999904</v>
      </c>
      <c r="CF20" s="10">
        <v>1.4030000000000258</v>
      </c>
      <c r="CG20" s="10">
        <v>22.530227351358832</v>
      </c>
      <c r="CH20" s="10">
        <v>10.613999999999979</v>
      </c>
      <c r="CI20" s="10">
        <v>2.5240000000000045</v>
      </c>
      <c r="CJ20" s="10">
        <v>120.68800000000003</v>
      </c>
      <c r="CK20" s="10">
        <v>9.5149999999999952</v>
      </c>
      <c r="CL20" s="10">
        <v>2.5119999999999982</v>
      </c>
      <c r="CM20" s="10">
        <v>0.61832558935600979</v>
      </c>
      <c r="CN20" s="10">
        <v>1.0336130775109238</v>
      </c>
      <c r="CP20" s="10">
        <v>22.282999999999998</v>
      </c>
      <c r="CQ20" s="10">
        <v>455.95700000000005</v>
      </c>
      <c r="CR20" s="10">
        <v>64.316000000000003</v>
      </c>
      <c r="CS20" s="10">
        <v>1394.877</v>
      </c>
      <c r="CT20" s="10">
        <v>4.9269999999999996</v>
      </c>
      <c r="CU20" s="10">
        <v>61.987358654682517</v>
      </c>
      <c r="CV20" s="10">
        <v>267.39</v>
      </c>
      <c r="CW20" s="10">
        <v>33.810227608631394</v>
      </c>
      <c r="CX20" s="10">
        <v>92.374167957000026</v>
      </c>
      <c r="CY20" s="10">
        <v>51.812000000000005</v>
      </c>
      <c r="CZ20" s="10">
        <v>25.428999999999998</v>
      </c>
      <c r="DA20" s="10">
        <v>655.50281555435151</v>
      </c>
      <c r="DB20" s="10">
        <v>89.772000000000006</v>
      </c>
      <c r="DC20" s="10">
        <v>91.882999999999996</v>
      </c>
      <c r="DD20" s="10">
        <v>109.02264942778129</v>
      </c>
      <c r="DE20" s="10">
        <v>175.33099999999999</v>
      </c>
      <c r="DF20" s="10">
        <v>43.427</v>
      </c>
      <c r="DG20" s="10">
        <v>486.66500000000002</v>
      </c>
      <c r="DH20" s="10">
        <v>74.753999999999991</v>
      </c>
      <c r="DI20" s="10">
        <v>97.012</v>
      </c>
      <c r="DJ20" s="10">
        <v>73.35626606070953</v>
      </c>
      <c r="DK20" s="36">
        <v>54.909029160000365</v>
      </c>
    </row>
    <row r="21" spans="1:115">
      <c r="A21" s="2">
        <v>39783</v>
      </c>
      <c r="B21" s="10">
        <v>11.022666666666664</v>
      </c>
      <c r="C21" s="10">
        <v>316.74</v>
      </c>
      <c r="D21" s="10">
        <v>41.563000000000002</v>
      </c>
      <c r="E21" s="10">
        <v>1319.0020000000002</v>
      </c>
      <c r="F21" s="10">
        <v>1.3999999999999844E-2</v>
      </c>
      <c r="G21" s="10">
        <v>39.217017599447338</v>
      </c>
      <c r="H21" s="10">
        <v>49.957999999999984</v>
      </c>
      <c r="I21" s="10">
        <v>2.4646326039937216</v>
      </c>
      <c r="J21" s="10">
        <v>9.5668622909999979</v>
      </c>
      <c r="K21" s="10">
        <v>36.251999999999995</v>
      </c>
      <c r="L21" s="10">
        <v>16.731000000000002</v>
      </c>
      <c r="M21" s="10">
        <v>438.74723826756485</v>
      </c>
      <c r="N21" s="10">
        <v>49.295000000000009</v>
      </c>
      <c r="O21" s="10">
        <v>65.058000000000007</v>
      </c>
      <c r="P21" s="10">
        <v>34.856622052278155</v>
      </c>
      <c r="Q21" s="10">
        <v>34.972999999999999</v>
      </c>
      <c r="R21" s="10">
        <v>15.317999999999998</v>
      </c>
      <c r="S21" s="10">
        <v>59.508999999999993</v>
      </c>
      <c r="T21" s="10">
        <v>39.226999999999997</v>
      </c>
      <c r="U21" s="10">
        <v>80.65100000000001</v>
      </c>
      <c r="V21" s="10">
        <v>12.898809468392228</v>
      </c>
      <c r="W21" s="10">
        <v>12.02074877436741</v>
      </c>
      <c r="Y21" s="10">
        <v>4.8806666666666665</v>
      </c>
      <c r="Z21" s="10">
        <v>72.785000000000011</v>
      </c>
      <c r="AA21" s="10">
        <v>12.252000000000001</v>
      </c>
      <c r="AB21" s="10">
        <v>57.57</v>
      </c>
      <c r="AC21" s="10">
        <v>3.6270000000000007</v>
      </c>
      <c r="AD21" s="10">
        <v>2.8987270203702962</v>
      </c>
      <c r="AE21" s="10">
        <v>137.18999999999997</v>
      </c>
      <c r="AF21" s="10">
        <v>1.4643045308468208</v>
      </c>
      <c r="AG21" s="10">
        <v>53.941000000000003</v>
      </c>
      <c r="AH21" s="10">
        <v>11.748000000000001</v>
      </c>
      <c r="AI21" s="10">
        <v>4.0009999999999994</v>
      </c>
      <c r="AJ21" s="10">
        <v>123.86170966239081</v>
      </c>
      <c r="AK21" s="10">
        <v>17.809000000000001</v>
      </c>
      <c r="AL21" s="10">
        <v>15.263000000000002</v>
      </c>
      <c r="AM21" s="10">
        <v>5.5671679770612972</v>
      </c>
      <c r="AN21" s="10">
        <v>90.27600000000001</v>
      </c>
      <c r="AO21" s="10">
        <v>11.975</v>
      </c>
      <c r="AP21" s="10">
        <v>226.24900000000002</v>
      </c>
      <c r="AQ21" s="10">
        <v>13.217999999999996</v>
      </c>
      <c r="AR21" s="10">
        <v>8.8149999999999995</v>
      </c>
      <c r="AS21" s="10">
        <v>37.204381874339305</v>
      </c>
      <c r="AT21" s="10">
        <v>39.642773392711895</v>
      </c>
      <c r="AV21" s="10">
        <v>0.47466666666666668</v>
      </c>
      <c r="AW21" s="10">
        <v>5.9249999999999998</v>
      </c>
      <c r="AX21" s="10">
        <v>1.361</v>
      </c>
      <c r="AY21" s="10">
        <v>9.6209999999999987</v>
      </c>
      <c r="AZ21" s="10">
        <v>0.33300000000000002</v>
      </c>
      <c r="BA21" s="10">
        <v>11.210322131518581</v>
      </c>
      <c r="BB21" s="10">
        <v>30.48</v>
      </c>
      <c r="BC21" s="10">
        <v>20.451797924435585</v>
      </c>
      <c r="BD21" s="10">
        <v>9.8549999999999986</v>
      </c>
      <c r="BE21" s="10">
        <v>3.1000000000000005</v>
      </c>
      <c r="BF21" s="10">
        <v>0.35200000000000004</v>
      </c>
      <c r="BG21" s="10">
        <v>26.102341787746099</v>
      </c>
      <c r="BH21" s="10">
        <v>3.327</v>
      </c>
      <c r="BI21" s="10">
        <v>3.2750000000000004</v>
      </c>
      <c r="BJ21" s="10">
        <v>23.150034492312979</v>
      </c>
      <c r="BK21" s="10">
        <v>14.827999999999999</v>
      </c>
      <c r="BL21" s="10">
        <v>11.607000000000001</v>
      </c>
      <c r="BM21" s="10">
        <v>62.016999999999996</v>
      </c>
      <c r="BN21" s="10">
        <v>7.22</v>
      </c>
      <c r="BO21" s="10">
        <v>1.2180000000000002</v>
      </c>
      <c r="BP21" s="10">
        <v>12.720032721904502</v>
      </c>
      <c r="BQ21" s="10">
        <v>2.7543980168661335</v>
      </c>
      <c r="BS21" s="10">
        <v>0.29400000000000326</v>
      </c>
      <c r="BT21" s="10">
        <v>8.8080000000000176</v>
      </c>
      <c r="BU21" s="10">
        <v>1.0290000000000024</v>
      </c>
      <c r="BV21" s="10">
        <v>12.633999999999592</v>
      </c>
      <c r="BW21" s="10">
        <v>0.13800000000000007</v>
      </c>
      <c r="BX21" s="10">
        <v>0.75245077166595387</v>
      </c>
      <c r="BY21" s="10">
        <v>40.052999999999983</v>
      </c>
      <c r="BZ21" s="10">
        <v>8.1486673142005372</v>
      </c>
      <c r="CA21" s="10">
        <v>14.984</v>
      </c>
      <c r="CB21" s="10">
        <v>4.5440000000000085</v>
      </c>
      <c r="CC21" s="10">
        <v>0.25099999999999972</v>
      </c>
      <c r="CD21" s="10">
        <v>22.789623343036652</v>
      </c>
      <c r="CE21" s="10">
        <v>4.3589999999999964</v>
      </c>
      <c r="CF21" s="10">
        <v>1.2820000000000054</v>
      </c>
      <c r="CG21" s="10">
        <v>27.120921674129203</v>
      </c>
      <c r="CH21" s="10">
        <v>9.9750000000000121</v>
      </c>
      <c r="CI21" s="10">
        <v>2.0260000000000034</v>
      </c>
      <c r="CJ21" s="10">
        <v>101.52199999999988</v>
      </c>
      <c r="CK21" s="10">
        <v>9.0770000000000124</v>
      </c>
      <c r="CL21" s="10">
        <v>2.1739999999999799</v>
      </c>
      <c r="CM21" s="10">
        <v>0.66940465978107966</v>
      </c>
      <c r="CN21" s="10">
        <v>0.89846293293766166</v>
      </c>
      <c r="CP21" s="10">
        <v>16.672000000000001</v>
      </c>
      <c r="CQ21" s="10">
        <v>404.25800000000004</v>
      </c>
      <c r="CR21" s="10">
        <v>56.205000000000005</v>
      </c>
      <c r="CS21" s="10">
        <v>1398.8269999999998</v>
      </c>
      <c r="CT21" s="10">
        <v>4.112000000000001</v>
      </c>
      <c r="CU21" s="10">
        <v>54.078517523002169</v>
      </c>
      <c r="CV21" s="10">
        <v>257.68099999999993</v>
      </c>
      <c r="CW21" s="10">
        <v>32.529402373476664</v>
      </c>
      <c r="CX21" s="10">
        <v>88.346862290999994</v>
      </c>
      <c r="CY21" s="10">
        <v>55.644000000000005</v>
      </c>
      <c r="CZ21" s="10">
        <v>21.335000000000001</v>
      </c>
      <c r="DA21" s="10">
        <v>611.50091306073841</v>
      </c>
      <c r="DB21" s="10">
        <v>74.790000000000006</v>
      </c>
      <c r="DC21" s="10">
        <v>84.878000000000014</v>
      </c>
      <c r="DD21" s="10">
        <v>90.694746195781633</v>
      </c>
      <c r="DE21" s="10">
        <v>150.05200000000002</v>
      </c>
      <c r="DF21" s="10">
        <v>40.926000000000002</v>
      </c>
      <c r="DG21" s="10">
        <v>449.29699999999991</v>
      </c>
      <c r="DH21" s="10">
        <v>68.742000000000004</v>
      </c>
      <c r="DI21" s="10">
        <v>92.85799999999999</v>
      </c>
      <c r="DJ21" s="10">
        <v>63.492628724417116</v>
      </c>
      <c r="DK21" s="36">
        <v>55.316383116883102</v>
      </c>
    </row>
    <row r="22" spans="1:115">
      <c r="A22" s="2">
        <v>39873</v>
      </c>
      <c r="B22" s="10">
        <v>9.2910000000000004</v>
      </c>
      <c r="C22" s="10">
        <v>323.82249999999999</v>
      </c>
      <c r="D22" s="10">
        <v>47.827000000000005</v>
      </c>
      <c r="E22" s="10">
        <v>1264.6849999999999</v>
      </c>
      <c r="F22" s="10">
        <v>5.2000000000000116E-2</v>
      </c>
      <c r="G22" s="10">
        <v>38.345059592153646</v>
      </c>
      <c r="H22" s="10">
        <v>49.019000000000005</v>
      </c>
      <c r="I22" s="10">
        <v>1.7942898051518192</v>
      </c>
      <c r="J22" s="10">
        <v>11.636080511999999</v>
      </c>
      <c r="K22" s="10">
        <v>43.124000000000002</v>
      </c>
      <c r="L22" s="10">
        <v>16.009</v>
      </c>
      <c r="M22" s="10">
        <v>426.65955652558728</v>
      </c>
      <c r="N22" s="10">
        <v>44.254000000000005</v>
      </c>
      <c r="O22" s="10">
        <v>59.906000000000006</v>
      </c>
      <c r="P22" s="10">
        <v>28.030817579263932</v>
      </c>
      <c r="Q22" s="10">
        <v>29.404999999999994</v>
      </c>
      <c r="R22" s="10">
        <v>15.676999999999996</v>
      </c>
      <c r="S22" s="10">
        <v>56.482499999999987</v>
      </c>
      <c r="T22" s="10">
        <v>37.333999999999996</v>
      </c>
      <c r="U22" s="10">
        <v>82.94</v>
      </c>
      <c r="V22" s="10">
        <v>10.100214083524302</v>
      </c>
      <c r="W22" s="10">
        <v>12.554335671661024</v>
      </c>
      <c r="Y22" s="10">
        <v>4.0679999999999996</v>
      </c>
      <c r="Z22" s="10">
        <v>59.760999999999996</v>
      </c>
      <c r="AA22" s="10">
        <v>11.682</v>
      </c>
      <c r="AB22" s="10">
        <v>52.398000000000003</v>
      </c>
      <c r="AC22" s="10">
        <v>2.7244999999999999</v>
      </c>
      <c r="AD22" s="10">
        <v>2.99788269986876</v>
      </c>
      <c r="AE22" s="10">
        <v>127.66749999999998</v>
      </c>
      <c r="AF22" s="10">
        <v>1.7313018538598544</v>
      </c>
      <c r="AG22" s="10">
        <v>50.596499999999999</v>
      </c>
      <c r="AH22" s="10">
        <v>11.243499999999999</v>
      </c>
      <c r="AI22" s="10">
        <v>3.9359999999999991</v>
      </c>
      <c r="AJ22" s="10">
        <v>120.02141481319426</v>
      </c>
      <c r="AK22" s="10">
        <v>17.385999999999999</v>
      </c>
      <c r="AL22" s="10">
        <v>13.594500000000004</v>
      </c>
      <c r="AM22" s="10">
        <v>7.4012264478642358</v>
      </c>
      <c r="AN22" s="10">
        <v>84.504000000000019</v>
      </c>
      <c r="AO22" s="10">
        <v>12.583999999999998</v>
      </c>
      <c r="AP22" s="10">
        <v>203.10299999999998</v>
      </c>
      <c r="AQ22" s="10">
        <v>13.666999999999998</v>
      </c>
      <c r="AR22" s="10">
        <v>8.3680000000000003</v>
      </c>
      <c r="AS22" s="10">
        <v>36.485242330196968</v>
      </c>
      <c r="AT22" s="10">
        <v>38.131400633906317</v>
      </c>
      <c r="AV22" s="10">
        <v>0.311</v>
      </c>
      <c r="AW22" s="10">
        <v>4.261499999999999</v>
      </c>
      <c r="AX22" s="10">
        <v>1.0469999999999999</v>
      </c>
      <c r="AY22" s="10">
        <v>8.5560000000000009</v>
      </c>
      <c r="AZ22" s="10">
        <v>0.182</v>
      </c>
      <c r="BA22" s="10">
        <v>8.1823707646799111</v>
      </c>
      <c r="BB22" s="10">
        <v>29.290999999999993</v>
      </c>
      <c r="BC22" s="10">
        <v>17.465576512369903</v>
      </c>
      <c r="BD22" s="10">
        <v>7.793000000000001</v>
      </c>
      <c r="BE22" s="10">
        <v>2.6210000000000004</v>
      </c>
      <c r="BF22" s="10">
        <v>0.3289999999999999</v>
      </c>
      <c r="BG22" s="10">
        <v>22.538195882954739</v>
      </c>
      <c r="BH22" s="10">
        <v>2.7870000000000004</v>
      </c>
      <c r="BI22" s="10">
        <v>3.8764999999999996</v>
      </c>
      <c r="BJ22" s="10">
        <v>17.692244246008293</v>
      </c>
      <c r="BK22" s="10">
        <v>13.096999999999998</v>
      </c>
      <c r="BL22" s="10">
        <v>10.836999999999998</v>
      </c>
      <c r="BM22" s="10">
        <v>46.55299999999999</v>
      </c>
      <c r="BN22" s="10">
        <v>6.2070000000000007</v>
      </c>
      <c r="BO22" s="10">
        <v>1.1680000000000001</v>
      </c>
      <c r="BP22" s="10">
        <v>12.634004813820189</v>
      </c>
      <c r="BQ22" s="10">
        <v>3.2189941838907488</v>
      </c>
      <c r="BS22" s="10">
        <v>0.24399999999999794</v>
      </c>
      <c r="BT22" s="10">
        <v>8.076999999999984</v>
      </c>
      <c r="BU22" s="10">
        <v>0.30499999999999861</v>
      </c>
      <c r="BV22" s="10">
        <v>11.76199999999989</v>
      </c>
      <c r="BW22" s="10">
        <v>9.7000000000000364E-2</v>
      </c>
      <c r="BX22" s="10">
        <v>0.52457753410731378</v>
      </c>
      <c r="BY22" s="10">
        <v>38.264999999999972</v>
      </c>
      <c r="BZ22" s="10">
        <v>6.8448833307643433</v>
      </c>
      <c r="CA22" s="10">
        <v>11.62450000000001</v>
      </c>
      <c r="CB22" s="10">
        <v>3.7569999999999908</v>
      </c>
      <c r="CC22" s="10">
        <v>0.22099999999999814</v>
      </c>
      <c r="CD22" s="10">
        <v>18.685133464928057</v>
      </c>
      <c r="CE22" s="10">
        <v>3.6130000000000018</v>
      </c>
      <c r="CF22" s="10">
        <v>2.2360000000000047</v>
      </c>
      <c r="CG22" s="10">
        <v>29.661972433590826</v>
      </c>
      <c r="CH22" s="10">
        <v>8.0129999999999875</v>
      </c>
      <c r="CI22" s="10">
        <v>2.7580000000000027</v>
      </c>
      <c r="CJ22" s="10">
        <v>82.404000000000082</v>
      </c>
      <c r="CK22" s="10">
        <v>8.0000000000000178</v>
      </c>
      <c r="CL22" s="10">
        <v>1.8769999999999962</v>
      </c>
      <c r="CM22" s="10">
        <v>0.72989303265286942</v>
      </c>
      <c r="CN22" s="10">
        <v>0.77222925080165927</v>
      </c>
      <c r="CP22" s="10">
        <v>13.913999999999998</v>
      </c>
      <c r="CQ22" s="10">
        <v>395.92199999999997</v>
      </c>
      <c r="CR22" s="10">
        <v>60.861000000000004</v>
      </c>
      <c r="CS22" s="10">
        <v>1337.4009999999998</v>
      </c>
      <c r="CT22" s="10">
        <v>3.0555000000000003</v>
      </c>
      <c r="CU22" s="10">
        <v>50.049890590809632</v>
      </c>
      <c r="CV22" s="10">
        <v>244.24249999999995</v>
      </c>
      <c r="CW22" s="10">
        <v>27.836051502145921</v>
      </c>
      <c r="CX22" s="10">
        <v>81.650080512000017</v>
      </c>
      <c r="CY22" s="10">
        <v>60.745499999999993</v>
      </c>
      <c r="CZ22" s="10">
        <v>20.494999999999997</v>
      </c>
      <c r="DA22" s="10">
        <v>587.90430068666433</v>
      </c>
      <c r="DB22" s="10">
        <v>68.040000000000006</v>
      </c>
      <c r="DC22" s="10">
        <v>79.613000000000014</v>
      </c>
      <c r="DD22" s="10">
        <v>82.78626070672729</v>
      </c>
      <c r="DE22" s="10">
        <v>135.01900000000001</v>
      </c>
      <c r="DF22" s="10">
        <v>41.855999999999995</v>
      </c>
      <c r="DG22" s="10">
        <v>388.54250000000002</v>
      </c>
      <c r="DH22" s="10">
        <v>65.208000000000013</v>
      </c>
      <c r="DI22" s="10">
        <v>94.352999999999994</v>
      </c>
      <c r="DJ22" s="10">
        <v>59.949354260194326</v>
      </c>
      <c r="DK22" s="36">
        <v>54.676959740259747</v>
      </c>
    </row>
    <row r="23" spans="1:115">
      <c r="A23" s="2">
        <v>39965</v>
      </c>
      <c r="B23" s="10">
        <v>8.8583333333333325</v>
      </c>
      <c r="C23" s="10">
        <v>393.03299999999996</v>
      </c>
      <c r="D23" s="10">
        <v>52.451999999999998</v>
      </c>
      <c r="E23" s="10">
        <v>1263.5590000000002</v>
      </c>
      <c r="F23" s="10">
        <v>3.1999999999999945E-2</v>
      </c>
      <c r="G23" s="10">
        <v>43.875477141444577</v>
      </c>
      <c r="H23" s="10">
        <v>49.83</v>
      </c>
      <c r="I23" s="10">
        <v>1.4005750176769949</v>
      </c>
      <c r="J23" s="10">
        <v>7.9800391229999983</v>
      </c>
      <c r="K23" s="10">
        <v>49.362000000000009</v>
      </c>
      <c r="L23" s="10">
        <v>18.843999999999998</v>
      </c>
      <c r="M23" s="10">
        <v>450.81567175673229</v>
      </c>
      <c r="N23" s="10">
        <v>47.018000000000001</v>
      </c>
      <c r="O23" s="10">
        <v>130.33500000000001</v>
      </c>
      <c r="P23" s="10">
        <v>39.095405415222899</v>
      </c>
      <c r="Q23" s="10">
        <v>33.152000000000001</v>
      </c>
      <c r="R23" s="10">
        <v>15.855</v>
      </c>
      <c r="S23" s="10">
        <v>55.133999999999993</v>
      </c>
      <c r="T23" s="10">
        <v>45.153000000000013</v>
      </c>
      <c r="U23" s="10">
        <v>88.024000000000001</v>
      </c>
      <c r="V23" s="10">
        <v>12.144721086590639</v>
      </c>
      <c r="W23" s="10">
        <v>12.6190726265749</v>
      </c>
      <c r="Y23" s="10">
        <v>3.8943333333333339</v>
      </c>
      <c r="Z23" s="10">
        <v>63.927</v>
      </c>
      <c r="AA23" s="10">
        <v>11.987</v>
      </c>
      <c r="AB23" s="10">
        <v>53.663999999999994</v>
      </c>
      <c r="AC23" s="10">
        <v>2.1590000000000003</v>
      </c>
      <c r="AD23" s="10">
        <v>2.5337873186566142</v>
      </c>
      <c r="AE23" s="10">
        <v>125.97200000000001</v>
      </c>
      <c r="AF23" s="10">
        <v>2.1410770567260187</v>
      </c>
      <c r="AG23" s="10">
        <v>45.529000000000003</v>
      </c>
      <c r="AH23" s="10">
        <v>10.142999999999999</v>
      </c>
      <c r="AI23" s="10">
        <v>4.2239999999999993</v>
      </c>
      <c r="AJ23" s="10">
        <v>118.2700563581642</v>
      </c>
      <c r="AK23" s="10">
        <v>15.757</v>
      </c>
      <c r="AL23" s="10">
        <v>11.537000000000001</v>
      </c>
      <c r="AM23" s="10">
        <v>7.5597448982361435</v>
      </c>
      <c r="AN23" s="10">
        <v>87.67</v>
      </c>
      <c r="AO23" s="10">
        <v>10.470999999999998</v>
      </c>
      <c r="AP23" s="10">
        <v>202.26599999999999</v>
      </c>
      <c r="AQ23" s="10">
        <v>10.965</v>
      </c>
      <c r="AR23" s="10">
        <v>7.5259999999999998</v>
      </c>
      <c r="AS23" s="10">
        <v>37.141205129339887</v>
      </c>
      <c r="AT23" s="10">
        <v>36.878970596386651</v>
      </c>
      <c r="AV23" s="10">
        <v>0.28833333333333339</v>
      </c>
      <c r="AW23" s="10">
        <v>4.3350000000000009</v>
      </c>
      <c r="AX23" s="10">
        <v>0.93399999999999994</v>
      </c>
      <c r="AY23" s="10">
        <v>8.8040000000000003</v>
      </c>
      <c r="AZ23" s="10">
        <v>0.29599999999999999</v>
      </c>
      <c r="BA23" s="10">
        <v>8.5945047240865051</v>
      </c>
      <c r="BB23" s="10">
        <v>28.060000000000006</v>
      </c>
      <c r="BC23" s="10">
        <v>16.821876657857505</v>
      </c>
      <c r="BD23" s="10">
        <v>7.33</v>
      </c>
      <c r="BE23" s="10">
        <v>2.5099999999999998</v>
      </c>
      <c r="BF23" s="10">
        <v>0.48900000000000005</v>
      </c>
      <c r="BG23" s="10">
        <v>23.38736755527556</v>
      </c>
      <c r="BH23" s="10">
        <v>2.7495000000000012</v>
      </c>
      <c r="BI23" s="10">
        <v>3.1109999999999998</v>
      </c>
      <c r="BJ23" s="10">
        <v>20.222198713943904</v>
      </c>
      <c r="BK23" s="10">
        <v>12.696</v>
      </c>
      <c r="BL23" s="10">
        <v>13.69</v>
      </c>
      <c r="BM23" s="10">
        <v>44.942</v>
      </c>
      <c r="BN23" s="10">
        <v>6.2400000000000011</v>
      </c>
      <c r="BO23" s="10">
        <v>0.90599999999999992</v>
      </c>
      <c r="BP23" s="10">
        <v>14.588451350610756</v>
      </c>
      <c r="BQ23" s="10">
        <v>4.6025579806479726</v>
      </c>
      <c r="BS23" s="10">
        <v>9.599999999999892E-2</v>
      </c>
      <c r="BT23" s="10">
        <v>8.5750000000000455</v>
      </c>
      <c r="BU23" s="10">
        <v>0.2270000000000103</v>
      </c>
      <c r="BV23" s="10">
        <v>12.305999999999893</v>
      </c>
      <c r="BW23" s="10">
        <v>0.15599999999999953</v>
      </c>
      <c r="BX23" s="10">
        <v>0.54219653259361422</v>
      </c>
      <c r="BY23" s="10">
        <v>36.651000000000039</v>
      </c>
      <c r="BZ23" s="10">
        <v>6.5019961810731601</v>
      </c>
      <c r="CA23" s="10">
        <v>15.171000000000012</v>
      </c>
      <c r="CB23" s="10">
        <v>6.2479999999999833</v>
      </c>
      <c r="CC23" s="10">
        <v>0.193000000000003</v>
      </c>
      <c r="CD23" s="10">
        <v>24.137548807416451</v>
      </c>
      <c r="CE23" s="10">
        <v>5.6985000000000117</v>
      </c>
      <c r="CF23" s="10">
        <v>1.2709999999999821</v>
      </c>
      <c r="CG23" s="10">
        <v>31.110831069990049</v>
      </c>
      <c r="CH23" s="10">
        <v>8.5889999999999969</v>
      </c>
      <c r="CI23" s="10">
        <v>3.0499999999999954</v>
      </c>
      <c r="CJ23" s="10">
        <v>111.17899999999995</v>
      </c>
      <c r="CK23" s="10">
        <v>10.023999999999976</v>
      </c>
      <c r="CL23" s="10">
        <v>2.4220000000000139</v>
      </c>
      <c r="CM23" s="10">
        <v>0.75812093999303976</v>
      </c>
      <c r="CN23" s="10">
        <v>1.0727788750274385</v>
      </c>
      <c r="CP23" s="10">
        <v>13.136999999999999</v>
      </c>
      <c r="CQ23" s="10">
        <v>469.87</v>
      </c>
      <c r="CR23" s="10">
        <v>65.600000000000009</v>
      </c>
      <c r="CS23" s="10">
        <v>1338.3330000000001</v>
      </c>
      <c r="CT23" s="10">
        <v>2.6429999999999998</v>
      </c>
      <c r="CU23" s="10">
        <v>55.545965716781311</v>
      </c>
      <c r="CV23" s="10">
        <v>240.51300000000003</v>
      </c>
      <c r="CW23" s="10">
        <v>26.86552491333368</v>
      </c>
      <c r="CX23" s="10">
        <v>76.010039123000013</v>
      </c>
      <c r="CY23" s="10">
        <v>68.262999999999991</v>
      </c>
      <c r="CZ23" s="10">
        <v>23.75</v>
      </c>
      <c r="DA23" s="10">
        <v>616.61064447758849</v>
      </c>
      <c r="DB23" s="10">
        <v>71.223000000000013</v>
      </c>
      <c r="DC23" s="10">
        <v>146.25399999999999</v>
      </c>
      <c r="DD23" s="10">
        <v>97.988180097392998</v>
      </c>
      <c r="DE23" s="10">
        <v>142.107</v>
      </c>
      <c r="DF23" s="10">
        <v>43.065999999999995</v>
      </c>
      <c r="DG23" s="10">
        <v>413.52099999999996</v>
      </c>
      <c r="DH23" s="10">
        <v>72.381999999999991</v>
      </c>
      <c r="DI23" s="10">
        <v>98.878000000000014</v>
      </c>
      <c r="DJ23" s="10">
        <v>64.632498506534318</v>
      </c>
      <c r="DK23" s="36">
        <v>55.17338007863696</v>
      </c>
    </row>
    <row r="24" spans="1:115">
      <c r="A24" s="2">
        <v>40057</v>
      </c>
      <c r="B24" s="10">
        <v>10.408833333333334</v>
      </c>
      <c r="C24" s="10">
        <v>423.25950000000006</v>
      </c>
      <c r="D24" s="10">
        <v>55.095999999999997</v>
      </c>
      <c r="E24" s="10">
        <v>1293.288</v>
      </c>
      <c r="F24" s="10">
        <v>0.13299999999999992</v>
      </c>
      <c r="G24" s="10">
        <v>46.078286423852063</v>
      </c>
      <c r="H24" s="10">
        <v>48.630499999999984</v>
      </c>
      <c r="I24" s="10">
        <v>1.4136838956524207</v>
      </c>
      <c r="J24" s="10">
        <v>8.0653227789999953</v>
      </c>
      <c r="K24" s="10">
        <v>49.876999999999995</v>
      </c>
      <c r="L24" s="10">
        <v>22.547000000000004</v>
      </c>
      <c r="M24" s="10">
        <v>479.49484682010183</v>
      </c>
      <c r="N24" s="10">
        <v>42.613999999999997</v>
      </c>
      <c r="O24" s="10">
        <v>127.42200000000003</v>
      </c>
      <c r="P24" s="10">
        <v>50.21547470881201</v>
      </c>
      <c r="Q24" s="10">
        <v>34.496000000000002</v>
      </c>
      <c r="R24" s="10">
        <v>12.360999999999999</v>
      </c>
      <c r="S24" s="10">
        <v>51.671999999999997</v>
      </c>
      <c r="T24" s="10">
        <v>49.262000000000008</v>
      </c>
      <c r="U24" s="10">
        <v>92.64</v>
      </c>
      <c r="V24" s="10">
        <v>11.646028056914359</v>
      </c>
      <c r="W24" s="10">
        <v>13.332309970997137</v>
      </c>
      <c r="Y24" s="10">
        <v>4.127833333333335</v>
      </c>
      <c r="Z24" s="10">
        <v>61.388999999999996</v>
      </c>
      <c r="AA24" s="10">
        <v>12.423000000000002</v>
      </c>
      <c r="AB24" s="10">
        <v>57.414999999999999</v>
      </c>
      <c r="AC24" s="10">
        <v>1.8645000000000003</v>
      </c>
      <c r="AD24" s="10">
        <v>2.9854434177876201</v>
      </c>
      <c r="AE24" s="10">
        <v>130.64099999999999</v>
      </c>
      <c r="AF24" s="10">
        <v>1.7366666995634414</v>
      </c>
      <c r="AG24" s="10">
        <v>46.9895</v>
      </c>
      <c r="AH24" s="10">
        <v>11.310499999999998</v>
      </c>
      <c r="AI24" s="10">
        <v>5.7139999999999995</v>
      </c>
      <c r="AJ24" s="10">
        <v>125.14698193621541</v>
      </c>
      <c r="AK24" s="10">
        <v>14.765000000000002</v>
      </c>
      <c r="AL24" s="10">
        <v>9.2479999999999993</v>
      </c>
      <c r="AM24" s="10">
        <v>3.9122353551786104</v>
      </c>
      <c r="AN24" s="10">
        <v>75.09</v>
      </c>
      <c r="AO24" s="10">
        <v>12.853999999999999</v>
      </c>
      <c r="AP24" s="10">
        <v>189.61699999999996</v>
      </c>
      <c r="AQ24" s="10">
        <v>11.524000000000001</v>
      </c>
      <c r="AR24" s="10">
        <v>8.8150000000000013</v>
      </c>
      <c r="AS24" s="10">
        <v>31.812851572367517</v>
      </c>
      <c r="AT24" s="10">
        <v>34.391139309454182</v>
      </c>
      <c r="AV24" s="10">
        <v>0.26633333333333337</v>
      </c>
      <c r="AW24" s="10">
        <v>4.2210000000000001</v>
      </c>
      <c r="AX24" s="10">
        <v>0.90700000000000014</v>
      </c>
      <c r="AY24" s="10">
        <v>8.6810000000000009</v>
      </c>
      <c r="AZ24" s="10">
        <v>0.16199999999999995</v>
      </c>
      <c r="BA24" s="10">
        <v>7.7869973603573257</v>
      </c>
      <c r="BB24" s="10">
        <v>26.367999999999999</v>
      </c>
      <c r="BC24" s="10">
        <v>16.951242342087429</v>
      </c>
      <c r="BD24" s="10">
        <v>7.6539999999999999</v>
      </c>
      <c r="BE24" s="10">
        <v>3.1310000000000002</v>
      </c>
      <c r="BF24" s="10">
        <v>0.47</v>
      </c>
      <c r="BG24" s="10">
        <v>25.93461144999813</v>
      </c>
      <c r="BH24" s="10">
        <v>3.3459999999999996</v>
      </c>
      <c r="BI24" s="10">
        <v>2.9024999999999999</v>
      </c>
      <c r="BJ24" s="10">
        <v>21.869205413307991</v>
      </c>
      <c r="BK24" s="10">
        <v>12.775999999999996</v>
      </c>
      <c r="BL24" s="10">
        <v>17.292999999999996</v>
      </c>
      <c r="BM24" s="10">
        <v>47.827999999999996</v>
      </c>
      <c r="BN24" s="10">
        <v>6.3879999999999999</v>
      </c>
      <c r="BO24" s="10">
        <v>1.2790000000000001</v>
      </c>
      <c r="BP24" s="10">
        <v>12.858483886477698</v>
      </c>
      <c r="BQ24" s="10">
        <v>5.1869330004161478</v>
      </c>
      <c r="BS24" s="10">
        <v>0.2859999999999982</v>
      </c>
      <c r="BT24" s="10">
        <v>7.9259999999999486</v>
      </c>
      <c r="BU24" s="10">
        <v>9.9000000000007193E-2</v>
      </c>
      <c r="BV24" s="10">
        <v>12.127999999999933</v>
      </c>
      <c r="BW24" s="10">
        <v>6.5999999999999587E-2</v>
      </c>
      <c r="BX24" s="10">
        <v>0.59647270486059689</v>
      </c>
      <c r="BY24" s="10">
        <v>39.078000000000031</v>
      </c>
      <c r="BZ24" s="10">
        <v>6.3711599172884128</v>
      </c>
      <c r="CA24" s="10">
        <v>14.405999999999981</v>
      </c>
      <c r="CB24" s="10">
        <v>5.9889999999999972</v>
      </c>
      <c r="CC24" s="10">
        <v>0.34199999999999675</v>
      </c>
      <c r="CD24" s="10">
        <v>22.488494858619816</v>
      </c>
      <c r="CE24" s="10">
        <v>5.4520000000000071</v>
      </c>
      <c r="CF24" s="10">
        <v>2.0159999999999858</v>
      </c>
      <c r="CG24" s="10">
        <v>33.017808027964051</v>
      </c>
      <c r="CH24" s="10">
        <v>8.833999999999989</v>
      </c>
      <c r="CI24" s="10">
        <v>2.8170000000000108</v>
      </c>
      <c r="CJ24" s="10">
        <v>99.288999999999959</v>
      </c>
      <c r="CK24" s="10">
        <v>9.4064999999999923</v>
      </c>
      <c r="CL24" s="10">
        <v>2.2869999999999848</v>
      </c>
      <c r="CM24" s="10">
        <v>0.67343721797254652</v>
      </c>
      <c r="CN24" s="10">
        <v>0.99667140202891513</v>
      </c>
      <c r="CP24" s="10">
        <v>15.089</v>
      </c>
      <c r="CQ24" s="10">
        <v>496.7955</v>
      </c>
      <c r="CR24" s="10">
        <v>68.525000000000006</v>
      </c>
      <c r="CS24" s="10">
        <v>1371.5119999999999</v>
      </c>
      <c r="CT24" s="10">
        <v>2.2254999999999998</v>
      </c>
      <c r="CU24" s="10">
        <v>57.447199906857605</v>
      </c>
      <c r="CV24" s="10">
        <v>244.7175</v>
      </c>
      <c r="CW24" s="10">
        <v>26.472752854591704</v>
      </c>
      <c r="CX24" s="10">
        <v>77.114822778999979</v>
      </c>
      <c r="CY24" s="10">
        <v>70.30749999999999</v>
      </c>
      <c r="CZ24" s="10">
        <v>29.073</v>
      </c>
      <c r="DA24" s="10">
        <v>653.06493506493518</v>
      </c>
      <c r="DB24" s="10">
        <v>66.177000000000007</v>
      </c>
      <c r="DC24" s="10">
        <v>141.58850000000001</v>
      </c>
      <c r="DD24" s="10">
        <v>109.01472350526267</v>
      </c>
      <c r="DE24" s="10">
        <v>131.196</v>
      </c>
      <c r="DF24" s="10">
        <v>45.325000000000003</v>
      </c>
      <c r="DG24" s="10">
        <v>388.40599999999995</v>
      </c>
      <c r="DH24" s="10">
        <v>76.580500000000001</v>
      </c>
      <c r="DI24" s="10">
        <v>105.02099999999999</v>
      </c>
      <c r="DJ24" s="10">
        <v>56.990800733732122</v>
      </c>
      <c r="DK24" s="36">
        <v>53.907053682896382</v>
      </c>
    </row>
    <row r="25" spans="1:115">
      <c r="A25" s="2">
        <v>40148</v>
      </c>
      <c r="B25" s="10">
        <v>11.664999999999999</v>
      </c>
      <c r="C25" s="10">
        <v>430.92699999999991</v>
      </c>
      <c r="D25" s="10">
        <v>59.209000000000003</v>
      </c>
      <c r="E25" s="10">
        <v>1381.7780000000002</v>
      </c>
      <c r="F25" s="10">
        <v>0.10800000000000008</v>
      </c>
      <c r="G25" s="10">
        <v>43.821115335872371</v>
      </c>
      <c r="H25" s="10">
        <v>49.74499999999999</v>
      </c>
      <c r="I25" s="10">
        <v>0.98896326860199313</v>
      </c>
      <c r="J25" s="10">
        <v>8.2327685390000021</v>
      </c>
      <c r="K25" s="10">
        <v>59.974999999999994</v>
      </c>
      <c r="L25" s="10">
        <v>22.153999999999996</v>
      </c>
      <c r="M25" s="10">
        <v>483.10982219312177</v>
      </c>
      <c r="N25" s="10">
        <v>40.837000000000003</v>
      </c>
      <c r="O25" s="10">
        <v>135.85999999999999</v>
      </c>
      <c r="P25" s="10">
        <v>49.159741829335125</v>
      </c>
      <c r="Q25" s="10">
        <v>45.228000000000002</v>
      </c>
      <c r="R25" s="10">
        <v>11.942000000000005</v>
      </c>
      <c r="S25" s="10">
        <v>52.10799999999999</v>
      </c>
      <c r="T25" s="10">
        <v>47.828999999999994</v>
      </c>
      <c r="U25" s="10">
        <v>100.07899999999999</v>
      </c>
      <c r="V25" s="10">
        <v>13.054735051795046</v>
      </c>
      <c r="W25" s="10">
        <v>13.643425147826871</v>
      </c>
      <c r="Y25" s="10">
        <v>4.0859999999999994</v>
      </c>
      <c r="Z25" s="10">
        <v>63.382999999999996</v>
      </c>
      <c r="AA25" s="10">
        <v>17.048999999999999</v>
      </c>
      <c r="AB25" s="10">
        <v>65.478000000000009</v>
      </c>
      <c r="AC25" s="10">
        <v>2.5249999999999999</v>
      </c>
      <c r="AD25" s="10">
        <v>2.5690060293274275</v>
      </c>
      <c r="AE25" s="10">
        <v>151.21700000000001</v>
      </c>
      <c r="AF25" s="10">
        <v>1.3285274533591829</v>
      </c>
      <c r="AG25" s="10">
        <v>54.628</v>
      </c>
      <c r="AH25" s="10">
        <v>11.891999999999998</v>
      </c>
      <c r="AI25" s="10">
        <v>5.16</v>
      </c>
      <c r="AJ25" s="10">
        <v>128.48578575115033</v>
      </c>
      <c r="AK25" s="10">
        <v>15.045999999999999</v>
      </c>
      <c r="AL25" s="10">
        <v>12.195499999999999</v>
      </c>
      <c r="AM25" s="10">
        <v>4.4797314075100312</v>
      </c>
      <c r="AN25" s="10">
        <v>67.057000000000002</v>
      </c>
      <c r="AO25" s="10">
        <v>12.951999999999998</v>
      </c>
      <c r="AP25" s="10">
        <v>209.98099999999999</v>
      </c>
      <c r="AQ25" s="10">
        <v>14.593</v>
      </c>
      <c r="AR25" s="10">
        <v>10.082000000000001</v>
      </c>
      <c r="AS25" s="10">
        <v>34.456865559896443</v>
      </c>
      <c r="AT25" s="10">
        <v>34.205464289008717</v>
      </c>
      <c r="AV25" s="10">
        <v>0.18599999999999997</v>
      </c>
      <c r="AW25" s="10">
        <v>4.520999999999999</v>
      </c>
      <c r="AX25" s="10">
        <v>0.93899999999999995</v>
      </c>
      <c r="AY25" s="10">
        <v>9.5609999999999999</v>
      </c>
      <c r="AZ25" s="10">
        <v>0.14899999999999999</v>
      </c>
      <c r="BA25" s="10">
        <v>8.2245454911505771</v>
      </c>
      <c r="BB25" s="10">
        <v>24.77</v>
      </c>
      <c r="BC25" s="10">
        <v>15.635746181842689</v>
      </c>
      <c r="BD25" s="10">
        <v>7.0089999999999995</v>
      </c>
      <c r="BE25" s="10">
        <v>2.6660000000000004</v>
      </c>
      <c r="BF25" s="10">
        <v>0.89400000000000002</v>
      </c>
      <c r="BG25" s="10">
        <v>22.434193896124111</v>
      </c>
      <c r="BH25" s="10">
        <v>2.7555000000000001</v>
      </c>
      <c r="BI25" s="10">
        <v>2.6914999999999996</v>
      </c>
      <c r="BJ25" s="10">
        <v>22.043575708717089</v>
      </c>
      <c r="BK25" s="10">
        <v>12.312000000000001</v>
      </c>
      <c r="BL25" s="10">
        <v>17.363999999999997</v>
      </c>
      <c r="BM25" s="10">
        <v>40.485999999999997</v>
      </c>
      <c r="BN25" s="10">
        <v>5.7889999999999997</v>
      </c>
      <c r="BO25" s="10">
        <v>1.2190000000000001</v>
      </c>
      <c r="BP25" s="10">
        <v>12.218651320100594</v>
      </c>
      <c r="BQ25" s="10">
        <v>3.3399602880156722</v>
      </c>
      <c r="BS25" s="10">
        <v>0.77200000000000113</v>
      </c>
      <c r="BT25" s="10">
        <v>7.7840000000000504</v>
      </c>
      <c r="BU25" s="10">
        <v>0.17499999999999727</v>
      </c>
      <c r="BV25" s="10">
        <v>14.248000000000026</v>
      </c>
      <c r="BW25" s="10">
        <v>5.7000000000000411E-2</v>
      </c>
      <c r="BX25" s="10">
        <v>0.5920513492245405</v>
      </c>
      <c r="BY25" s="10">
        <v>37.272000000000006</v>
      </c>
      <c r="BZ25" s="10">
        <v>5.0270363986898854</v>
      </c>
      <c r="CA25" s="10">
        <v>13.596999999999994</v>
      </c>
      <c r="CB25" s="10">
        <v>5.2780000000000005</v>
      </c>
      <c r="CC25" s="10">
        <v>0.29300000000000115</v>
      </c>
      <c r="CD25" s="10">
        <v>23.728807004601652</v>
      </c>
      <c r="CE25" s="10">
        <v>4.7394999999999978</v>
      </c>
      <c r="CF25" s="10">
        <v>2.0710000000000282</v>
      </c>
      <c r="CG25" s="10">
        <v>31.41043094119296</v>
      </c>
      <c r="CH25" s="10">
        <v>8.730999999999991</v>
      </c>
      <c r="CI25" s="10">
        <v>3.0470000000000041</v>
      </c>
      <c r="CJ25" s="10">
        <v>93.116999999999962</v>
      </c>
      <c r="CK25" s="10">
        <v>9.1850000000000076</v>
      </c>
      <c r="CL25" s="10">
        <v>2.4669999999999854</v>
      </c>
      <c r="CM25" s="10">
        <v>0.66940465978107611</v>
      </c>
      <c r="CN25" s="10">
        <v>0.97693125136901227</v>
      </c>
      <c r="CP25" s="10">
        <v>16.709</v>
      </c>
      <c r="CQ25" s="10">
        <v>506.61499999999995</v>
      </c>
      <c r="CR25" s="10">
        <v>77.372</v>
      </c>
      <c r="CS25" s="10">
        <v>1471.0650000000003</v>
      </c>
      <c r="CT25" s="10">
        <v>2.8390000000000004</v>
      </c>
      <c r="CU25" s="10">
        <v>55.206718205574916</v>
      </c>
      <c r="CV25" s="10">
        <v>263.00400000000002</v>
      </c>
      <c r="CW25" s="10">
        <v>22.98027330249375</v>
      </c>
      <c r="CX25" s="10">
        <v>83.466768539</v>
      </c>
      <c r="CY25" s="10">
        <v>79.810999999999993</v>
      </c>
      <c r="CZ25" s="10">
        <v>28.500999999999998</v>
      </c>
      <c r="DA25" s="10">
        <v>657.75860884499787</v>
      </c>
      <c r="DB25" s="10">
        <v>63.378</v>
      </c>
      <c r="DC25" s="10">
        <v>152.81800000000001</v>
      </c>
      <c r="DD25" s="10">
        <v>107.0934798867552</v>
      </c>
      <c r="DE25" s="10">
        <v>133.328</v>
      </c>
      <c r="DF25" s="10">
        <v>45.305000000000007</v>
      </c>
      <c r="DG25" s="10">
        <v>395.69199999999995</v>
      </c>
      <c r="DH25" s="10">
        <v>77.396000000000001</v>
      </c>
      <c r="DI25" s="10">
        <v>113.84699999999998</v>
      </c>
      <c r="DJ25" s="10">
        <v>60.399656591573162</v>
      </c>
      <c r="DK25" s="36">
        <v>52.165780976220276</v>
      </c>
    </row>
    <row r="26" spans="1:115">
      <c r="A26" s="2">
        <v>40238</v>
      </c>
      <c r="B26" s="10">
        <v>12.123666666666665</v>
      </c>
      <c r="C26" s="10">
        <v>431.11199999999997</v>
      </c>
      <c r="D26" s="10">
        <v>58.971000000000004</v>
      </c>
      <c r="E26" s="10">
        <v>1430.1249999999998</v>
      </c>
      <c r="F26" s="10">
        <v>0.10799999999999998</v>
      </c>
      <c r="G26" s="10">
        <v>43.111757658192346</v>
      </c>
      <c r="H26" s="10">
        <v>48.874000000000002</v>
      </c>
      <c r="I26" s="10">
        <v>1.2151564704330489</v>
      </c>
      <c r="J26" s="10">
        <v>10.239492304000001</v>
      </c>
      <c r="K26" s="10">
        <v>72.001000000000005</v>
      </c>
      <c r="L26" s="10">
        <v>23.600999999999999</v>
      </c>
      <c r="M26" s="10">
        <v>502.19332688670221</v>
      </c>
      <c r="N26" s="10">
        <v>40.569000000000017</v>
      </c>
      <c r="O26" s="10">
        <v>145.16400000000002</v>
      </c>
      <c r="P26" s="10">
        <v>70.02711063629269</v>
      </c>
      <c r="Q26" s="10">
        <v>61.407000000000011</v>
      </c>
      <c r="R26" s="10">
        <v>14.447000000000001</v>
      </c>
      <c r="S26" s="10">
        <v>52.286999999999978</v>
      </c>
      <c r="T26" s="10">
        <v>49.444000000000003</v>
      </c>
      <c r="U26" s="10">
        <v>109.35400000000001</v>
      </c>
      <c r="V26" s="10">
        <v>13.428418777536299</v>
      </c>
      <c r="W26" s="10">
        <v>13.330924606938394</v>
      </c>
      <c r="Y26" s="10">
        <v>3.7146666666666666</v>
      </c>
      <c r="Z26" s="10">
        <v>80.522999999999996</v>
      </c>
      <c r="AA26" s="10">
        <v>15.977999999999998</v>
      </c>
      <c r="AB26" s="10">
        <v>90.509</v>
      </c>
      <c r="AC26" s="10">
        <v>2.6110000000000002</v>
      </c>
      <c r="AD26" s="10">
        <v>2.3440769311978547</v>
      </c>
      <c r="AE26" s="10">
        <v>163.35700000000003</v>
      </c>
      <c r="AF26" s="10">
        <v>1.27976527045307</v>
      </c>
      <c r="AG26" s="10">
        <v>63.631999999999998</v>
      </c>
      <c r="AH26" s="10">
        <v>13.158000000000001</v>
      </c>
      <c r="AI26" s="10">
        <v>5.2540000000000013</v>
      </c>
      <c r="AJ26" s="10">
        <v>134.60196206097751</v>
      </c>
      <c r="AK26" s="10">
        <v>15.689</v>
      </c>
      <c r="AL26" s="10">
        <v>14.609000000000002</v>
      </c>
      <c r="AM26" s="10">
        <v>6.5594934763894219</v>
      </c>
      <c r="AN26" s="10">
        <v>67.966999999999999</v>
      </c>
      <c r="AO26" s="10">
        <v>13.347000000000001</v>
      </c>
      <c r="AP26" s="10">
        <v>224.26500000000004</v>
      </c>
      <c r="AQ26" s="10">
        <v>12.76</v>
      </c>
      <c r="AR26" s="10">
        <v>10.275000000000002</v>
      </c>
      <c r="AS26" s="10">
        <v>34.561712072874201</v>
      </c>
      <c r="AT26" s="10">
        <v>34.315697647527365</v>
      </c>
      <c r="AV26" s="10">
        <v>9.9666666666666681E-2</v>
      </c>
      <c r="AW26" s="10">
        <v>3.9299999999999993</v>
      </c>
      <c r="AX26" s="10">
        <v>0.87400000000000011</v>
      </c>
      <c r="AY26" s="10">
        <v>10.81</v>
      </c>
      <c r="AZ26" s="10">
        <v>0.18000000000000005</v>
      </c>
      <c r="BA26" s="10">
        <v>6.8634655375046725</v>
      </c>
      <c r="BB26" s="10">
        <v>22.675000000000001</v>
      </c>
      <c r="BC26" s="10">
        <v>10.590002859778794</v>
      </c>
      <c r="BD26" s="10">
        <v>7.1360000000000001</v>
      </c>
      <c r="BE26" s="10">
        <v>3.2269999999999999</v>
      </c>
      <c r="BF26" s="10">
        <v>0.51400000000000001</v>
      </c>
      <c r="BG26" s="10">
        <v>21.766482970129378</v>
      </c>
      <c r="BH26" s="10">
        <v>2.7640000000000002</v>
      </c>
      <c r="BI26" s="10">
        <v>2.6670000000000003</v>
      </c>
      <c r="BJ26" s="10">
        <v>18.105977401478974</v>
      </c>
      <c r="BK26" s="10">
        <v>10.533999999999999</v>
      </c>
      <c r="BL26" s="10">
        <v>21.679000000000002</v>
      </c>
      <c r="BM26" s="10">
        <v>38.934000000000012</v>
      </c>
      <c r="BN26" s="10">
        <v>5.7169999999999996</v>
      </c>
      <c r="BO26" s="10">
        <v>1.1460000000000001</v>
      </c>
      <c r="BP26" s="10">
        <v>14.443279255718473</v>
      </c>
      <c r="BQ26" s="10">
        <v>3.1282139812335528</v>
      </c>
      <c r="BS26" s="10">
        <v>1.0090000000000008</v>
      </c>
      <c r="BT26" s="10">
        <v>6.8699999999999832</v>
      </c>
      <c r="BU26" s="10">
        <v>0.22999999999999554</v>
      </c>
      <c r="BV26" s="10">
        <v>16.348000000000141</v>
      </c>
      <c r="BW26" s="10">
        <v>9.0999999999999415E-2</v>
      </c>
      <c r="BX26" s="10">
        <v>0.56945331809134192</v>
      </c>
      <c r="BY26" s="10">
        <v>38.852999999999938</v>
      </c>
      <c r="BZ26" s="10">
        <v>3.8002385141719675</v>
      </c>
      <c r="CA26" s="10">
        <v>14.250000000000004</v>
      </c>
      <c r="CB26" s="10">
        <v>5.7639999999999993</v>
      </c>
      <c r="CC26" s="10">
        <v>0.66899999999999626</v>
      </c>
      <c r="CD26" s="10">
        <v>24.59733707184898</v>
      </c>
      <c r="CE26" s="10">
        <v>5.0299999999999896</v>
      </c>
      <c r="CF26" s="10">
        <v>2.1590000000000003</v>
      </c>
      <c r="CG26" s="10">
        <v>30.624179427348288</v>
      </c>
      <c r="CH26" s="10">
        <v>10.209999999999987</v>
      </c>
      <c r="CI26" s="10">
        <v>2.4819999999999993</v>
      </c>
      <c r="CJ26" s="10">
        <v>96.132000000000019</v>
      </c>
      <c r="CK26" s="10">
        <v>8.7710000000000043</v>
      </c>
      <c r="CL26" s="10">
        <v>2.6099999999999897</v>
      </c>
      <c r="CM26" s="10">
        <v>0.74064652116341279</v>
      </c>
      <c r="CN26" s="10">
        <v>0.88747271764242175</v>
      </c>
      <c r="CP26" s="10">
        <v>16.946999999999999</v>
      </c>
      <c r="CQ26" s="10">
        <v>522.43499999999995</v>
      </c>
      <c r="CR26" s="10">
        <v>76.052999999999997</v>
      </c>
      <c r="CS26" s="10">
        <v>1547.7919999999999</v>
      </c>
      <c r="CT26" s="10">
        <v>2.9899999999999998</v>
      </c>
      <c r="CU26" s="10">
        <v>52.888753444986214</v>
      </c>
      <c r="CV26" s="10">
        <v>273.75899999999996</v>
      </c>
      <c r="CW26" s="10">
        <v>16.885163114836882</v>
      </c>
      <c r="CX26" s="10">
        <v>95.257492303999996</v>
      </c>
      <c r="CY26" s="10">
        <v>94.15</v>
      </c>
      <c r="CZ26" s="10">
        <v>30.037999999999997</v>
      </c>
      <c r="DA26" s="10">
        <v>683.15910898965808</v>
      </c>
      <c r="DB26" s="10">
        <v>64.052000000000007</v>
      </c>
      <c r="DC26" s="10">
        <v>164.59900000000002</v>
      </c>
      <c r="DD26" s="10">
        <v>125.31676094150937</v>
      </c>
      <c r="DE26" s="10">
        <v>150.11799999999999</v>
      </c>
      <c r="DF26" s="10">
        <v>51.955000000000005</v>
      </c>
      <c r="DG26" s="10">
        <v>411.61800000000005</v>
      </c>
      <c r="DH26" s="10">
        <v>76.692000000000007</v>
      </c>
      <c r="DI26" s="10">
        <v>123.38500000000001</v>
      </c>
      <c r="DJ26" s="10">
        <v>63.174056627292387</v>
      </c>
      <c r="DK26" s="36">
        <v>51.662308953341736</v>
      </c>
    </row>
    <row r="27" spans="1:115">
      <c r="A27" s="2">
        <v>40330</v>
      </c>
      <c r="B27" s="10">
        <v>13.753666666666666</v>
      </c>
      <c r="C27" s="10">
        <v>439.61000000000007</v>
      </c>
      <c r="D27" s="10">
        <v>55.734999999999999</v>
      </c>
      <c r="E27" s="10">
        <v>1524.0170000000001</v>
      </c>
      <c r="F27" s="10">
        <v>2.099999999999989E-2</v>
      </c>
      <c r="G27" s="10">
        <v>39.467980191782743</v>
      </c>
      <c r="H27" s="10">
        <v>49.246000000000024</v>
      </c>
      <c r="I27" s="10">
        <v>6.5948675093452405</v>
      </c>
      <c r="J27" s="10">
        <v>7.7616576380000026</v>
      </c>
      <c r="K27" s="10">
        <v>65.51900000000002</v>
      </c>
      <c r="L27" s="10">
        <v>23.053000000000001</v>
      </c>
      <c r="M27" s="10">
        <v>466.09777556110413</v>
      </c>
      <c r="N27" s="10">
        <v>52.13000000000001</v>
      </c>
      <c r="O27" s="10">
        <v>143.21300000000002</v>
      </c>
      <c r="P27" s="10">
        <v>60.6887887248838</v>
      </c>
      <c r="Q27" s="10">
        <v>65.701000000000008</v>
      </c>
      <c r="R27" s="10">
        <v>6.7739999999999982</v>
      </c>
      <c r="S27" s="10">
        <v>51.895999999999987</v>
      </c>
      <c r="T27" s="10">
        <v>48.841999999999999</v>
      </c>
      <c r="U27" s="10">
        <v>112.18000000000002</v>
      </c>
      <c r="V27" s="10">
        <v>15.548200200176421</v>
      </c>
      <c r="W27" s="10">
        <v>14.254017091583476</v>
      </c>
      <c r="Y27" s="10">
        <v>3.6046666666666671</v>
      </c>
      <c r="Z27" s="10">
        <v>90.64400000000002</v>
      </c>
      <c r="AA27" s="10">
        <v>15.668999999999999</v>
      </c>
      <c r="AB27" s="10">
        <v>108.39500000000002</v>
      </c>
      <c r="AC27" s="10">
        <v>3.278</v>
      </c>
      <c r="AD27" s="10">
        <v>2.7398523625835494</v>
      </c>
      <c r="AE27" s="10">
        <v>167.45500000000001</v>
      </c>
      <c r="AF27" s="10">
        <v>0.89078059394511433</v>
      </c>
      <c r="AG27" s="10">
        <v>67.974999999999994</v>
      </c>
      <c r="AH27" s="10">
        <v>13.666999999999998</v>
      </c>
      <c r="AI27" s="10">
        <v>5.6710000000000003</v>
      </c>
      <c r="AJ27" s="10">
        <v>140.08171089810222</v>
      </c>
      <c r="AK27" s="10">
        <v>15.981999999999996</v>
      </c>
      <c r="AL27" s="10">
        <v>19.173500000000001</v>
      </c>
      <c r="AM27" s="10">
        <v>6.7734933843914966</v>
      </c>
      <c r="AN27" s="10">
        <v>67.581999999999994</v>
      </c>
      <c r="AO27" s="10">
        <v>14</v>
      </c>
      <c r="AP27" s="10">
        <v>238.11</v>
      </c>
      <c r="AQ27" s="10">
        <v>12.487</v>
      </c>
      <c r="AR27" s="10">
        <v>10.68</v>
      </c>
      <c r="AS27" s="10">
        <v>37.185563269445858</v>
      </c>
      <c r="AT27" s="10">
        <v>34.012788368505099</v>
      </c>
      <c r="AV27" s="10">
        <v>0.11066666666666668</v>
      </c>
      <c r="AW27" s="10">
        <v>3.7869999999999999</v>
      </c>
      <c r="AX27" s="10">
        <v>1.4059999999999999</v>
      </c>
      <c r="AY27" s="10">
        <v>10.47</v>
      </c>
      <c r="AZ27" s="10">
        <v>0.39200000000000002</v>
      </c>
      <c r="BA27" s="10">
        <v>7.2321251471759815</v>
      </c>
      <c r="BB27" s="10">
        <v>25.954999999999995</v>
      </c>
      <c r="BC27" s="10">
        <v>6.9157545974422394</v>
      </c>
      <c r="BD27" s="10">
        <v>5.0259999999999998</v>
      </c>
      <c r="BE27" s="10">
        <v>2.0399999999999996</v>
      </c>
      <c r="BF27" s="10">
        <v>1.7569999999999999</v>
      </c>
      <c r="BG27" s="10">
        <v>18.927895497812607</v>
      </c>
      <c r="BH27" s="10">
        <v>1.8099999999999996</v>
      </c>
      <c r="BI27" s="10">
        <v>2.0195000000000003</v>
      </c>
      <c r="BJ27" s="10">
        <v>18.793947476093049</v>
      </c>
      <c r="BK27" s="10">
        <v>9.2580000000000009</v>
      </c>
      <c r="BL27" s="10">
        <v>15.388999999999999</v>
      </c>
      <c r="BM27" s="10">
        <v>36.667999999999999</v>
      </c>
      <c r="BN27" s="10">
        <v>5.19</v>
      </c>
      <c r="BO27" s="10">
        <v>0.83600000000000008</v>
      </c>
      <c r="BP27" s="10">
        <v>15.382865314326871</v>
      </c>
      <c r="BQ27" s="10">
        <v>2.8282764257901389</v>
      </c>
      <c r="BS27" s="10">
        <v>0.9360000000000015</v>
      </c>
      <c r="BT27" s="10">
        <v>6.781999999999889</v>
      </c>
      <c r="BU27" s="10">
        <v>0.2160000000000124</v>
      </c>
      <c r="BV27" s="10">
        <v>18.15999999999984</v>
      </c>
      <c r="BW27" s="10">
        <v>0.15699999999999992</v>
      </c>
      <c r="BX27" s="10">
        <v>0.62067150550407213</v>
      </c>
      <c r="BY27" s="10">
        <v>47.099999999999923</v>
      </c>
      <c r="BZ27" s="10">
        <v>2.6041410092887336</v>
      </c>
      <c r="CA27" s="10">
        <v>14.981000000000005</v>
      </c>
      <c r="CB27" s="10">
        <v>5.821999999999985</v>
      </c>
      <c r="CC27" s="10">
        <v>0.60400000000000342</v>
      </c>
      <c r="CD27" s="10">
        <v>24.688723426715178</v>
      </c>
      <c r="CE27" s="10">
        <v>5.1930000000000041</v>
      </c>
      <c r="CF27" s="10">
        <v>2.2039999999999904</v>
      </c>
      <c r="CG27" s="10">
        <v>29.524061381767257</v>
      </c>
      <c r="CH27" s="10">
        <v>6.8600000000000083</v>
      </c>
      <c r="CI27" s="10">
        <v>2.6930000000000014</v>
      </c>
      <c r="CJ27" s="10">
        <v>100.13099999999997</v>
      </c>
      <c r="CK27" s="10">
        <v>8.4529999999999959</v>
      </c>
      <c r="CL27" s="10">
        <v>3.488999999999967</v>
      </c>
      <c r="CM27" s="10">
        <v>0.83877210382208034</v>
      </c>
      <c r="CN27" s="10">
        <v>0.89529358820473437</v>
      </c>
      <c r="CP27" s="10">
        <v>18.405000000000001</v>
      </c>
      <c r="CQ27" s="10">
        <v>540.82299999999998</v>
      </c>
      <c r="CR27" s="10">
        <v>73.02600000000001</v>
      </c>
      <c r="CS27" s="10">
        <v>1661.0419999999999</v>
      </c>
      <c r="CT27" s="10">
        <v>3.8479999999999999</v>
      </c>
      <c r="CU27" s="10">
        <v>50.060629207046347</v>
      </c>
      <c r="CV27" s="10">
        <v>289.75599999999997</v>
      </c>
      <c r="CW27" s="10">
        <v>17.005543710021328</v>
      </c>
      <c r="CX27" s="10">
        <v>95.743657638000002</v>
      </c>
      <c r="CY27" s="10">
        <v>87.048000000000002</v>
      </c>
      <c r="CZ27" s="10">
        <v>31.085000000000004</v>
      </c>
      <c r="DA27" s="10">
        <v>649.79610538373413</v>
      </c>
      <c r="DB27" s="10">
        <v>75.115000000000009</v>
      </c>
      <c r="DC27" s="10">
        <v>166.61</v>
      </c>
      <c r="DD27" s="10">
        <v>115.7802909671356</v>
      </c>
      <c r="DE27" s="10">
        <v>149.40100000000001</v>
      </c>
      <c r="DF27" s="10">
        <v>38.856000000000002</v>
      </c>
      <c r="DG27" s="10">
        <v>426.80500000000001</v>
      </c>
      <c r="DH27" s="10">
        <v>74.971999999999994</v>
      </c>
      <c r="DI27" s="10">
        <v>127.18499999999999</v>
      </c>
      <c r="DJ27" s="10">
        <v>68.955400887771233</v>
      </c>
      <c r="DK27" s="36">
        <v>51.99037547408345</v>
      </c>
    </row>
    <row r="28" spans="1:115">
      <c r="A28" s="2">
        <v>40422</v>
      </c>
      <c r="B28" s="10">
        <v>17.008666666666667</v>
      </c>
      <c r="C28" s="10">
        <v>491.529</v>
      </c>
      <c r="D28" s="10">
        <v>65.31</v>
      </c>
      <c r="E28" s="10">
        <v>1562.625</v>
      </c>
      <c r="F28" s="10">
        <v>0.17600000000000018</v>
      </c>
      <c r="G28" s="10">
        <v>45.858140876975142</v>
      </c>
      <c r="H28" s="10">
        <v>50.852000000000004</v>
      </c>
      <c r="I28" s="10">
        <v>6.9656192175286398</v>
      </c>
      <c r="J28" s="10">
        <v>8.152766233000003</v>
      </c>
      <c r="K28" s="10">
        <v>63.058999999999997</v>
      </c>
      <c r="L28" s="10">
        <v>27.809000000000001</v>
      </c>
      <c r="M28" s="10">
        <v>511.57404804816389</v>
      </c>
      <c r="N28" s="10">
        <v>57.67199999999999</v>
      </c>
      <c r="O28" s="10">
        <v>152.64600000000002</v>
      </c>
      <c r="P28" s="10">
        <v>73.929834884449022</v>
      </c>
      <c r="Q28" s="10">
        <v>65.948000000000008</v>
      </c>
      <c r="R28" s="10">
        <v>4.4540000000000006</v>
      </c>
      <c r="S28" s="10">
        <v>57.408999999999999</v>
      </c>
      <c r="T28" s="10">
        <v>54.836999999999996</v>
      </c>
      <c r="U28" s="10">
        <v>129.08199999999999</v>
      </c>
      <c r="V28" s="10">
        <v>19.221860712589486</v>
      </c>
      <c r="W28" s="10">
        <v>13.998660208321994</v>
      </c>
      <c r="Y28" s="10">
        <v>3.6616666666666662</v>
      </c>
      <c r="Z28" s="10">
        <v>108.541</v>
      </c>
      <c r="AA28" s="10">
        <v>16.118000000000006</v>
      </c>
      <c r="AB28" s="10">
        <v>110.65600000000001</v>
      </c>
      <c r="AC28" s="10">
        <v>3.8620000000000001</v>
      </c>
      <c r="AD28" s="10">
        <v>2.3854657763415643</v>
      </c>
      <c r="AE28" s="10">
        <v>183.65300000000002</v>
      </c>
      <c r="AF28" s="10">
        <v>0.63915091042505556</v>
      </c>
      <c r="AG28" s="10">
        <v>72.225999999999999</v>
      </c>
      <c r="AH28" s="10">
        <v>15.327</v>
      </c>
      <c r="AI28" s="10">
        <v>5.7560000000000002</v>
      </c>
      <c r="AJ28" s="10">
        <v>137.72053765532101</v>
      </c>
      <c r="AK28" s="10">
        <v>16.701999999999998</v>
      </c>
      <c r="AL28" s="10">
        <v>16.819000000000003</v>
      </c>
      <c r="AM28" s="10">
        <v>8.8627665602932044</v>
      </c>
      <c r="AN28" s="10">
        <v>85.566000000000003</v>
      </c>
      <c r="AO28" s="10">
        <v>14.333000000000002</v>
      </c>
      <c r="AP28" s="10">
        <v>244.84599999999995</v>
      </c>
      <c r="AQ28" s="10">
        <v>12.808</v>
      </c>
      <c r="AR28" s="10">
        <v>12.074999999999999</v>
      </c>
      <c r="AS28" s="10">
        <v>41.54475867440582</v>
      </c>
      <c r="AT28" s="10">
        <v>33.003830359639345</v>
      </c>
      <c r="AV28" s="10">
        <v>0.14766666666666667</v>
      </c>
      <c r="AW28" s="10">
        <v>5.1239999999999997</v>
      </c>
      <c r="AX28" s="10">
        <v>1.3570000000000002</v>
      </c>
      <c r="AY28" s="10">
        <v>13.568</v>
      </c>
      <c r="AZ28" s="10">
        <v>0.54999999999999993</v>
      </c>
      <c r="BA28" s="10">
        <v>9.0984679796522112</v>
      </c>
      <c r="BB28" s="10">
        <v>21.601000000000003</v>
      </c>
      <c r="BC28" s="10">
        <v>6.3758742972440725</v>
      </c>
      <c r="BD28" s="10">
        <v>6.2160000000000002</v>
      </c>
      <c r="BE28" s="10">
        <v>2.7640000000000002</v>
      </c>
      <c r="BF28" s="10">
        <v>0.57800000000000007</v>
      </c>
      <c r="BG28" s="10">
        <v>22.180823525566328</v>
      </c>
      <c r="BH28" s="10">
        <v>2.8055000000000003</v>
      </c>
      <c r="BI28" s="10">
        <v>2.3380000000000001</v>
      </c>
      <c r="BJ28" s="10">
        <v>21.203427921746002</v>
      </c>
      <c r="BK28" s="10">
        <v>11.193</v>
      </c>
      <c r="BL28" s="10">
        <v>27.632999999999996</v>
      </c>
      <c r="BM28" s="10">
        <v>37.419999999999995</v>
      </c>
      <c r="BN28" s="10">
        <v>5.72</v>
      </c>
      <c r="BO28" s="10">
        <v>1.2569999999999999</v>
      </c>
      <c r="BP28" s="10">
        <v>17.490549062392613</v>
      </c>
      <c r="BQ28" s="10">
        <v>3.1860700395713848</v>
      </c>
      <c r="BS28" s="10">
        <v>1.2380000000000015</v>
      </c>
      <c r="BT28" s="10">
        <v>6.8420000000000654</v>
      </c>
      <c r="BU28" s="10">
        <v>0.26399999999998425</v>
      </c>
      <c r="BV28" s="10">
        <v>25.678000000000267</v>
      </c>
      <c r="BW28" s="10">
        <v>0.25999999999999968</v>
      </c>
      <c r="BX28" s="10">
        <v>0.50547044331402979</v>
      </c>
      <c r="BY28" s="10">
        <v>48.198999999999984</v>
      </c>
      <c r="BZ28" s="10">
        <v>2.3979624666077672</v>
      </c>
      <c r="CA28" s="10">
        <v>15.54999999999999</v>
      </c>
      <c r="CB28" s="10">
        <v>6.5230000000000041</v>
      </c>
      <c r="CC28" s="10">
        <v>0.44799999999999973</v>
      </c>
      <c r="CD28" s="10">
        <v>27.233413784455276</v>
      </c>
      <c r="CE28" s="10">
        <v>6.0175000000000001</v>
      </c>
      <c r="CF28" s="10">
        <v>2.3699999999999841</v>
      </c>
      <c r="CG28" s="10">
        <v>35.554103233914546</v>
      </c>
      <c r="CH28" s="10">
        <v>7.9289999999999861</v>
      </c>
      <c r="CI28" s="10">
        <v>1.7680000000000042</v>
      </c>
      <c r="CJ28" s="10">
        <v>116.95400000000004</v>
      </c>
      <c r="CK28" s="10">
        <v>9.2420000000000044</v>
      </c>
      <c r="CL28" s="10">
        <v>3.7950000000000106</v>
      </c>
      <c r="CM28" s="10">
        <v>0.76618605637595394</v>
      </c>
      <c r="CN28" s="10">
        <v>0.86018149107663655</v>
      </c>
      <c r="CP28" s="10">
        <v>22.056000000000001</v>
      </c>
      <c r="CQ28" s="10">
        <v>612.03600000000006</v>
      </c>
      <c r="CR28" s="10">
        <v>83.048999999999992</v>
      </c>
      <c r="CS28" s="10">
        <v>1712.5270000000003</v>
      </c>
      <c r="CT28" s="10">
        <v>4.8479999999999999</v>
      </c>
      <c r="CU28" s="10">
        <v>57.847545076282948</v>
      </c>
      <c r="CV28" s="10">
        <v>304.30500000000001</v>
      </c>
      <c r="CW28" s="10">
        <v>16.378606891805536</v>
      </c>
      <c r="CX28" s="10">
        <v>102.144766233</v>
      </c>
      <c r="CY28" s="10">
        <v>87.673000000000002</v>
      </c>
      <c r="CZ28" s="10">
        <v>34.591000000000001</v>
      </c>
      <c r="DA28" s="10">
        <v>698.7088230135065</v>
      </c>
      <c r="DB28" s="10">
        <v>83.196999999999989</v>
      </c>
      <c r="DC28" s="10">
        <v>174.173</v>
      </c>
      <c r="DD28" s="10">
        <v>139.55013260040278</v>
      </c>
      <c r="DE28" s="10">
        <v>170.636</v>
      </c>
      <c r="DF28" s="10">
        <v>48.188000000000002</v>
      </c>
      <c r="DG28" s="10">
        <v>456.62899999999996</v>
      </c>
      <c r="DH28" s="10">
        <v>82.606999999999999</v>
      </c>
      <c r="DI28" s="10">
        <v>146.209</v>
      </c>
      <c r="DJ28" s="10">
        <v>79.023354505763876</v>
      </c>
      <c r="DK28" s="36">
        <v>51.04874209860936</v>
      </c>
    </row>
    <row r="29" spans="1:115">
      <c r="A29" s="2">
        <v>40513</v>
      </c>
      <c r="B29" s="10">
        <v>17.609666666666666</v>
      </c>
      <c r="C29" s="10">
        <v>543.0630000000001</v>
      </c>
      <c r="D29" s="10">
        <v>64.546000000000006</v>
      </c>
      <c r="E29" s="10">
        <v>1555.8369999999998</v>
      </c>
      <c r="F29" s="10">
        <v>0</v>
      </c>
      <c r="G29" s="10">
        <v>42.643001636687416</v>
      </c>
      <c r="H29" s="10">
        <v>52.688999999999993</v>
      </c>
      <c r="I29" s="10">
        <v>7.6341681901962399</v>
      </c>
      <c r="J29" s="10">
        <v>8.0826462070000034</v>
      </c>
      <c r="K29" s="10">
        <v>52.445999999999998</v>
      </c>
      <c r="L29" s="10">
        <v>27.788</v>
      </c>
      <c r="M29" s="10">
        <v>520.9705849825682</v>
      </c>
      <c r="N29" s="10">
        <v>62.161999999999992</v>
      </c>
      <c r="O29" s="10">
        <v>159.12800000000001</v>
      </c>
      <c r="P29" s="10">
        <v>66.996237865181897</v>
      </c>
      <c r="Q29" s="10">
        <v>62.546999999999997</v>
      </c>
      <c r="R29" s="10">
        <v>3.6540000000000008</v>
      </c>
      <c r="S29" s="10">
        <v>56.8</v>
      </c>
      <c r="T29" s="10">
        <v>57.704000000000015</v>
      </c>
      <c r="U29" s="10">
        <v>135.81399999999996</v>
      </c>
      <c r="V29" s="10">
        <v>28.240005014740746</v>
      </c>
      <c r="W29" s="10">
        <v>13.841798791119379</v>
      </c>
      <c r="Y29" s="10">
        <v>3.4396666666666662</v>
      </c>
      <c r="Z29" s="10">
        <v>109.77300000000002</v>
      </c>
      <c r="AA29" s="10">
        <v>16.591999999999999</v>
      </c>
      <c r="AB29" s="10">
        <v>119.22699999999999</v>
      </c>
      <c r="AC29" s="10">
        <v>6.1190000000000007</v>
      </c>
      <c r="AD29" s="10">
        <v>3.3949163871851367</v>
      </c>
      <c r="AE29" s="10">
        <v>212.06200000000001</v>
      </c>
      <c r="AF29" s="10">
        <v>0.59501804243730061</v>
      </c>
      <c r="AG29" s="10">
        <v>78.481999999999985</v>
      </c>
      <c r="AH29" s="10">
        <v>16.522000000000002</v>
      </c>
      <c r="AI29" s="10">
        <v>5.8559999999999999</v>
      </c>
      <c r="AJ29" s="10">
        <v>125.64539620864228</v>
      </c>
      <c r="AK29" s="10">
        <v>16.388999999999999</v>
      </c>
      <c r="AL29" s="10">
        <v>17.9115</v>
      </c>
      <c r="AM29" s="10">
        <v>5.327805116999726</v>
      </c>
      <c r="AN29" s="10">
        <v>90.285999999999987</v>
      </c>
      <c r="AO29" s="10">
        <v>14.921000000000001</v>
      </c>
      <c r="AP29" s="10">
        <v>258.995</v>
      </c>
      <c r="AQ29" s="10">
        <v>13.857000000000001</v>
      </c>
      <c r="AR29" s="10">
        <v>16.679000000000002</v>
      </c>
      <c r="AS29" s="10">
        <v>47.42288433147953</v>
      </c>
      <c r="AT29" s="10">
        <v>31.72948349354585</v>
      </c>
      <c r="AV29" s="10">
        <v>0.10466666666666667</v>
      </c>
      <c r="AW29" s="10">
        <v>4.8810000000000011</v>
      </c>
      <c r="AX29" s="10">
        <v>1.3880000000000001</v>
      </c>
      <c r="AY29" s="10">
        <v>19.532000000000004</v>
      </c>
      <c r="AZ29" s="10">
        <v>0.83700000000000008</v>
      </c>
      <c r="BA29" s="10">
        <v>7.8508752029778552</v>
      </c>
      <c r="BB29" s="10">
        <v>25.515000000000001</v>
      </c>
      <c r="BC29" s="10">
        <v>7.0597427576064966</v>
      </c>
      <c r="BD29" s="10">
        <v>6.851</v>
      </c>
      <c r="BE29" s="10">
        <v>2.2430000000000003</v>
      </c>
      <c r="BF29" s="10">
        <v>0.29799999999999999</v>
      </c>
      <c r="BG29" s="10">
        <v>20.634224460266761</v>
      </c>
      <c r="BH29" s="10">
        <v>2.5129999999999995</v>
      </c>
      <c r="BI29" s="10">
        <v>2.9944999999999999</v>
      </c>
      <c r="BJ29" s="10">
        <v>22.901160525229102</v>
      </c>
      <c r="BK29" s="10">
        <v>9.9029999999999987</v>
      </c>
      <c r="BL29" s="10">
        <v>28.085000000000001</v>
      </c>
      <c r="BM29" s="10">
        <v>34.325000000000003</v>
      </c>
      <c r="BN29" s="10">
        <v>5.4470000000000001</v>
      </c>
      <c r="BO29" s="10">
        <v>1.1689999999999998</v>
      </c>
      <c r="BP29" s="10">
        <v>19.500107227799703</v>
      </c>
      <c r="BQ29" s="10">
        <v>3.3068451467058653</v>
      </c>
      <c r="BS29" s="10">
        <v>1.0270000000000024</v>
      </c>
      <c r="BT29" s="10">
        <v>8.5329999999998734</v>
      </c>
      <c r="BU29" s="10">
        <v>0.46799999999999442</v>
      </c>
      <c r="BV29" s="10">
        <v>38.584000000000081</v>
      </c>
      <c r="BW29" s="10">
        <v>0.17800000000000049</v>
      </c>
      <c r="BX29" s="10">
        <v>0.61544654702831458</v>
      </c>
      <c r="BY29" s="10">
        <v>58.373000000000033</v>
      </c>
      <c r="BZ29" s="10">
        <v>3.1414568233233418</v>
      </c>
      <c r="CA29" s="10">
        <v>16.046000000000006</v>
      </c>
      <c r="CB29" s="10">
        <v>6.645999999999999</v>
      </c>
      <c r="CC29" s="10">
        <v>0.44899999999999812</v>
      </c>
      <c r="CD29" s="10">
        <v>27.840206755995613</v>
      </c>
      <c r="CE29" s="10">
        <v>5.906999999999984</v>
      </c>
      <c r="CF29" s="10">
        <v>2.7869999999999835</v>
      </c>
      <c r="CG29" s="10">
        <v>38.454990875720426</v>
      </c>
      <c r="CH29" s="10">
        <v>8.491000000000021</v>
      </c>
      <c r="CI29" s="10">
        <v>2.9129999999999967</v>
      </c>
      <c r="CJ29" s="10">
        <v>124.44199999999999</v>
      </c>
      <c r="CK29" s="10">
        <v>9.8620000000000161</v>
      </c>
      <c r="CL29" s="10">
        <v>4.8050000000000184</v>
      </c>
      <c r="CM29" s="10">
        <v>0.82533024318390602</v>
      </c>
      <c r="CN29" s="10">
        <v>0.98828588521182592</v>
      </c>
      <c r="CP29" s="10">
        <v>22.181000000000001</v>
      </c>
      <c r="CQ29" s="10">
        <v>666.25</v>
      </c>
      <c r="CR29" s="10">
        <v>82.994</v>
      </c>
      <c r="CS29" s="10">
        <v>1733.1799999999998</v>
      </c>
      <c r="CT29" s="10">
        <v>7.1340000000000012</v>
      </c>
      <c r="CU29" s="10">
        <v>54.504239773878723</v>
      </c>
      <c r="CV29" s="10">
        <v>348.63900000000001</v>
      </c>
      <c r="CW29" s="10">
        <v>18.43038581356338</v>
      </c>
      <c r="CX29" s="10">
        <v>109.461646207</v>
      </c>
      <c r="CY29" s="10">
        <v>77.856999999999999</v>
      </c>
      <c r="CZ29" s="10">
        <v>34.390999999999998</v>
      </c>
      <c r="DA29" s="10">
        <v>695.09041240747285</v>
      </c>
      <c r="DB29" s="10">
        <v>86.970999999999975</v>
      </c>
      <c r="DC29" s="10">
        <v>182.821</v>
      </c>
      <c r="DD29" s="10">
        <v>133.68019438313115</v>
      </c>
      <c r="DE29" s="10">
        <v>171.227</v>
      </c>
      <c r="DF29" s="10">
        <v>49.573</v>
      </c>
      <c r="DG29" s="10">
        <v>474.56200000000001</v>
      </c>
      <c r="DH29" s="10">
        <v>86.870000000000033</v>
      </c>
      <c r="DI29" s="10">
        <v>158.46699999999998</v>
      </c>
      <c r="DJ29" s="10">
        <v>95.988326817203884</v>
      </c>
      <c r="DK29" s="36">
        <v>49.866413316582921</v>
      </c>
    </row>
    <row r="30" spans="1:115">
      <c r="A30" s="2">
        <v>40603</v>
      </c>
      <c r="B30" s="10">
        <v>19.779903000000004</v>
      </c>
      <c r="C30" s="10">
        <v>608.64959700000009</v>
      </c>
      <c r="D30" s="10">
        <v>69.253940999999998</v>
      </c>
      <c r="E30" s="10">
        <v>1524.8049999999996</v>
      </c>
      <c r="F30" s="10">
        <v>0</v>
      </c>
      <c r="G30" s="10">
        <v>46.725845673373094</v>
      </c>
      <c r="H30" s="10">
        <v>55.392469999999996</v>
      </c>
      <c r="I30" s="10">
        <v>14.148515429147331</v>
      </c>
      <c r="J30" s="10">
        <v>10.114843215999999</v>
      </c>
      <c r="K30" s="10">
        <v>62.444999999999993</v>
      </c>
      <c r="L30" s="10">
        <v>27.577190000000002</v>
      </c>
      <c r="M30" s="10">
        <v>558.1828505052523</v>
      </c>
      <c r="N30" s="10">
        <v>67.128</v>
      </c>
      <c r="O30" s="10">
        <v>165.61972800000001</v>
      </c>
      <c r="P30" s="10">
        <v>83.164804351399923</v>
      </c>
      <c r="Q30" s="10">
        <v>62.183712999999997</v>
      </c>
      <c r="R30" s="10">
        <v>3.5226539999999993</v>
      </c>
      <c r="S30" s="10">
        <v>65.564000000000036</v>
      </c>
      <c r="T30" s="10">
        <v>68.861285000000009</v>
      </c>
      <c r="U30" s="10">
        <v>143.76499999999999</v>
      </c>
      <c r="V30" s="10">
        <v>24.025134867452838</v>
      </c>
      <c r="W30" s="10">
        <v>15.493899802532367</v>
      </c>
      <c r="Y30" s="10">
        <v>3.4159199999999998</v>
      </c>
      <c r="Z30" s="10">
        <v>120.77228000000001</v>
      </c>
      <c r="AA30" s="10">
        <v>18.312291999999996</v>
      </c>
      <c r="AB30" s="10">
        <v>145.49100000000001</v>
      </c>
      <c r="AC30" s="10">
        <v>7.9402119999999998</v>
      </c>
      <c r="AD30" s="10">
        <v>2.1738011427438106</v>
      </c>
      <c r="AE30" s="10">
        <v>196.64214599999997</v>
      </c>
      <c r="AF30" s="10">
        <v>0.7856936144879697</v>
      </c>
      <c r="AG30" s="10">
        <v>86.681985999999995</v>
      </c>
      <c r="AH30" s="10">
        <v>16.897000000000002</v>
      </c>
      <c r="AI30" s="10">
        <v>6.2676919999999994</v>
      </c>
      <c r="AJ30" s="10">
        <v>139.10003921081321</v>
      </c>
      <c r="AK30" s="10">
        <v>19.021999999999998</v>
      </c>
      <c r="AL30" s="10">
        <v>20.467980000000001</v>
      </c>
      <c r="AM30" s="10">
        <v>6.8993142340051863</v>
      </c>
      <c r="AN30" s="10">
        <v>92.482844999999998</v>
      </c>
      <c r="AO30" s="10">
        <v>13.380520000000001</v>
      </c>
      <c r="AP30" s="10">
        <v>279.79200000000003</v>
      </c>
      <c r="AQ30" s="10">
        <v>12.157537999999999</v>
      </c>
      <c r="AR30" s="10">
        <v>16.561</v>
      </c>
      <c r="AS30" s="10">
        <v>54.200785288509543</v>
      </c>
      <c r="AT30" s="10">
        <v>34.675342188030477</v>
      </c>
      <c r="AV30" s="10">
        <v>0.16465299999999999</v>
      </c>
      <c r="AW30" s="10">
        <v>6.4637279999999997</v>
      </c>
      <c r="AX30" s="10">
        <v>1.3907559999999999</v>
      </c>
      <c r="AY30" s="10">
        <v>26.894000000000002</v>
      </c>
      <c r="AZ30" s="10">
        <v>0.90762100000000001</v>
      </c>
      <c r="BA30" s="10">
        <v>8.9345402745894358</v>
      </c>
      <c r="BB30" s="10">
        <v>31.464877999999999</v>
      </c>
      <c r="BC30" s="10">
        <v>9.7987784994719966</v>
      </c>
      <c r="BD30" s="10">
        <v>7.6089639999999985</v>
      </c>
      <c r="BE30" s="10">
        <v>2.4769999999999999</v>
      </c>
      <c r="BF30" s="10">
        <v>0.29506499999999997</v>
      </c>
      <c r="BG30" s="10">
        <v>21.609950415003194</v>
      </c>
      <c r="BH30" s="10">
        <v>3.2170000000000001</v>
      </c>
      <c r="BI30" s="10">
        <v>3.1037860000000008</v>
      </c>
      <c r="BJ30" s="10">
        <v>34.741978338600198</v>
      </c>
      <c r="BK30" s="10">
        <v>10.331245000000001</v>
      </c>
      <c r="BL30" s="10">
        <v>26.949342999999999</v>
      </c>
      <c r="BM30" s="10">
        <v>38.481000000000009</v>
      </c>
      <c r="BN30" s="10">
        <v>6.1780980000000003</v>
      </c>
      <c r="BO30" s="10">
        <v>1.5390000000000001</v>
      </c>
      <c r="BP30" s="10">
        <v>20.900758515599929</v>
      </c>
      <c r="BQ30" s="10">
        <v>4.1173195107761975</v>
      </c>
      <c r="BS30" s="10">
        <v>1.0975239999999977</v>
      </c>
      <c r="BT30" s="10">
        <v>7.4263950000000314</v>
      </c>
      <c r="BU30" s="10">
        <v>0.20301100000000338</v>
      </c>
      <c r="BV30" s="10">
        <v>50.018000000000001</v>
      </c>
      <c r="BW30" s="10">
        <v>0.221167000000001</v>
      </c>
      <c r="BX30" s="10">
        <v>0.51031910357407995</v>
      </c>
      <c r="BY30" s="10">
        <v>64.091505999999981</v>
      </c>
      <c r="BZ30" s="10">
        <v>3.8679323413723292</v>
      </c>
      <c r="CA30" s="10">
        <v>16.698278999999999</v>
      </c>
      <c r="CB30" s="10">
        <v>7.0129999999999981</v>
      </c>
      <c r="CC30" s="10">
        <v>0.42705299999999918</v>
      </c>
      <c r="CD30" s="10">
        <v>29.045702770362855</v>
      </c>
      <c r="CE30" s="10">
        <v>7.1040000000000045</v>
      </c>
      <c r="CF30" s="10">
        <v>2.8365059999999809</v>
      </c>
      <c r="CG30" s="10">
        <v>43.232971577236164</v>
      </c>
      <c r="CH30" s="10">
        <v>10.452197000000021</v>
      </c>
      <c r="CI30" s="10">
        <v>2.2724830000000118</v>
      </c>
      <c r="CJ30" s="10">
        <v>112.96400000000004</v>
      </c>
      <c r="CK30" s="10">
        <v>11.339079000000007</v>
      </c>
      <c r="CL30" s="10">
        <v>5.9970000000000088</v>
      </c>
      <c r="CM30" s="10">
        <v>0.37803888858803347</v>
      </c>
      <c r="CN30" s="10">
        <v>0.89485558408807808</v>
      </c>
      <c r="CP30" s="10">
        <v>24.458000000000002</v>
      </c>
      <c r="CQ30" s="10">
        <v>743.31200000000013</v>
      </c>
      <c r="CR30" s="10">
        <v>89.16</v>
      </c>
      <c r="CS30" s="10">
        <v>1747.2079999999996</v>
      </c>
      <c r="CT30" s="10">
        <v>9.0690000000000008</v>
      </c>
      <c r="CU30" s="10">
        <v>58.34450619428042</v>
      </c>
      <c r="CV30" s="10">
        <v>347.59099999999995</v>
      </c>
      <c r="CW30" s="10">
        <v>28.600919884479627</v>
      </c>
      <c r="CX30" s="10">
        <v>121.10407221599999</v>
      </c>
      <c r="CY30" s="10">
        <v>88.831999999999994</v>
      </c>
      <c r="CZ30" s="10">
        <v>34.567</v>
      </c>
      <c r="DA30" s="10">
        <v>747.93854290143156</v>
      </c>
      <c r="DB30" s="10">
        <v>96.471000000000004</v>
      </c>
      <c r="DC30" s="10">
        <v>192.02799999999999</v>
      </c>
      <c r="DD30" s="10">
        <v>168.03906850124147</v>
      </c>
      <c r="DE30" s="10">
        <v>175.45000000000002</v>
      </c>
      <c r="DF30" s="10">
        <v>46.125000000000007</v>
      </c>
      <c r="DG30" s="10">
        <v>496.8010000000001</v>
      </c>
      <c r="DH30" s="10">
        <v>98.536000000000016</v>
      </c>
      <c r="DI30" s="10">
        <v>167.86199999999999</v>
      </c>
      <c r="DJ30" s="10">
        <v>99.50471756015034</v>
      </c>
      <c r="DK30" s="36">
        <v>55.181417085427121</v>
      </c>
    </row>
    <row r="31" spans="1:115">
      <c r="A31" s="2">
        <v>40695</v>
      </c>
      <c r="B31" s="10">
        <v>21.181666666666665</v>
      </c>
      <c r="C31" s="10">
        <v>677.69499999999982</v>
      </c>
      <c r="D31" s="10">
        <v>76.629000000000005</v>
      </c>
      <c r="E31" s="10">
        <v>1554.9859999999994</v>
      </c>
      <c r="F31" s="10">
        <v>0</v>
      </c>
      <c r="G31" s="10">
        <v>46.833508673158278</v>
      </c>
      <c r="H31" s="10">
        <v>66.179000000000002</v>
      </c>
      <c r="I31" s="10">
        <v>6.4305707428513612</v>
      </c>
      <c r="J31" s="10">
        <v>7.988351761000005</v>
      </c>
      <c r="K31" s="10">
        <v>54.606999999999999</v>
      </c>
      <c r="L31" s="10">
        <v>29.486000000000001</v>
      </c>
      <c r="M31" s="10">
        <v>578.82652331858117</v>
      </c>
      <c r="N31" s="10">
        <v>71.60599999999998</v>
      </c>
      <c r="O31" s="10">
        <v>171.79</v>
      </c>
      <c r="P31" s="10">
        <v>93.644774557202837</v>
      </c>
      <c r="Q31" s="10">
        <v>53.557000000000009</v>
      </c>
      <c r="R31" s="10">
        <v>2.4259999999999993</v>
      </c>
      <c r="S31" s="10">
        <v>67.76100000000001</v>
      </c>
      <c r="T31" s="10">
        <v>67.778999999999996</v>
      </c>
      <c r="U31" s="10">
        <v>146.76200000000003</v>
      </c>
      <c r="V31" s="10">
        <v>28.371735248994842</v>
      </c>
      <c r="W31" s="10">
        <v>14.879608181864091</v>
      </c>
      <c r="Y31" s="10">
        <v>3.7646666666666664</v>
      </c>
      <c r="Z31" s="10">
        <v>136.053</v>
      </c>
      <c r="AA31" s="10">
        <v>19.734999999999999</v>
      </c>
      <c r="AB31" s="10">
        <v>168.99200000000002</v>
      </c>
      <c r="AC31" s="10">
        <v>9.6179999999999986</v>
      </c>
      <c r="AD31" s="10">
        <v>2.0475020851217582</v>
      </c>
      <c r="AE31" s="10">
        <v>214.51300000000001</v>
      </c>
      <c r="AF31" s="10">
        <v>0.42953444114117617</v>
      </c>
      <c r="AG31" s="10">
        <v>93.252999999999986</v>
      </c>
      <c r="AH31" s="10">
        <v>17.850000000000001</v>
      </c>
      <c r="AI31" s="10">
        <v>7.0420000000000007</v>
      </c>
      <c r="AJ31" s="10">
        <v>146.6105978502768</v>
      </c>
      <c r="AK31" s="10">
        <v>19.408999999999995</v>
      </c>
      <c r="AL31" s="10">
        <v>23.274999999999995</v>
      </c>
      <c r="AM31" s="10">
        <v>7.577181927777052</v>
      </c>
      <c r="AN31" s="10">
        <v>96.763999999999996</v>
      </c>
      <c r="AO31" s="10">
        <v>12.058999999999999</v>
      </c>
      <c r="AP31" s="10">
        <v>284.59699999999998</v>
      </c>
      <c r="AQ31" s="10">
        <v>12.758000000000003</v>
      </c>
      <c r="AR31" s="10">
        <v>16.964000000000002</v>
      </c>
      <c r="AS31" s="10">
        <v>61.082503111992409</v>
      </c>
      <c r="AT31" s="10">
        <v>33.863935862173435</v>
      </c>
      <c r="AV31" s="10">
        <v>0.19466666666666665</v>
      </c>
      <c r="AW31" s="10">
        <v>6.819</v>
      </c>
      <c r="AX31" s="10">
        <v>1.321</v>
      </c>
      <c r="AY31" s="10">
        <v>31.323999999999998</v>
      </c>
      <c r="AZ31" s="10">
        <v>0.45299999999999996</v>
      </c>
      <c r="BA31" s="10">
        <v>7.8485925783533013</v>
      </c>
      <c r="BB31" s="10">
        <v>31.574000000000002</v>
      </c>
      <c r="BC31" s="10">
        <v>4.2760684841944716</v>
      </c>
      <c r="BD31" s="10">
        <v>7.6</v>
      </c>
      <c r="BE31" s="10">
        <v>2.262</v>
      </c>
      <c r="BF31" s="10">
        <v>0.79699999999999993</v>
      </c>
      <c r="BG31" s="10">
        <v>22.013900070999263</v>
      </c>
      <c r="BH31" s="10">
        <v>3.3974999999999995</v>
      </c>
      <c r="BI31" s="10">
        <v>3.2649999999999992</v>
      </c>
      <c r="BJ31" s="10">
        <v>21.885057258345185</v>
      </c>
      <c r="BK31" s="10">
        <v>10.023999999999999</v>
      </c>
      <c r="BL31" s="10">
        <v>29.456000000000003</v>
      </c>
      <c r="BM31" s="10">
        <v>32.866999999999997</v>
      </c>
      <c r="BN31" s="10">
        <v>6.3510000000000018</v>
      </c>
      <c r="BO31" s="10">
        <v>1.3219999999999998</v>
      </c>
      <c r="BP31" s="10">
        <v>21.98416307373434</v>
      </c>
      <c r="BQ31" s="10">
        <v>4.0302648072274101</v>
      </c>
      <c r="BS31" s="10">
        <v>0.96000000000000119</v>
      </c>
      <c r="BT31" s="10">
        <v>10.244000000000103</v>
      </c>
      <c r="BU31" s="10">
        <v>9.8000000000011189E-2</v>
      </c>
      <c r="BV31" s="10">
        <v>59.682000000000258</v>
      </c>
      <c r="BW31" s="10">
        <v>0.16300000000000148</v>
      </c>
      <c r="BX31" s="10">
        <v>0.77612536624585182</v>
      </c>
      <c r="BY31" s="10">
        <v>71.020999999999944</v>
      </c>
      <c r="BZ31" s="10">
        <v>1.5199144500310009</v>
      </c>
      <c r="CA31" s="10">
        <v>17.001000000000012</v>
      </c>
      <c r="CB31" s="10">
        <v>6.6149999999999878</v>
      </c>
      <c r="CC31" s="10">
        <v>0.57699999999999974</v>
      </c>
      <c r="CD31" s="10">
        <v>28.65809180687895</v>
      </c>
      <c r="CE31" s="10">
        <v>8.0015000000000125</v>
      </c>
      <c r="CF31" s="10">
        <v>3.0019999999999789</v>
      </c>
      <c r="CG31" s="10">
        <v>47.634794336757409</v>
      </c>
      <c r="CH31" s="10">
        <v>9.6479999999999837</v>
      </c>
      <c r="CI31" s="10">
        <v>2.445999999999998</v>
      </c>
      <c r="CJ31" s="10">
        <v>115.02000000000001</v>
      </c>
      <c r="CK31" s="10">
        <v>11.455000000000002</v>
      </c>
      <c r="CL31" s="10">
        <v>8.5600000000000023</v>
      </c>
      <c r="CM31" s="10">
        <v>0.39787907488996765</v>
      </c>
      <c r="CN31" s="10">
        <v>0.8319502453473584</v>
      </c>
      <c r="CP31" s="10">
        <v>26.100999999999999</v>
      </c>
      <c r="CQ31" s="10">
        <v>830.81099999999992</v>
      </c>
      <c r="CR31" s="10">
        <v>97.783000000000015</v>
      </c>
      <c r="CS31" s="10">
        <v>1814.9839999999997</v>
      </c>
      <c r="CT31" s="10">
        <v>10.234</v>
      </c>
      <c r="CU31" s="10">
        <v>57.505728702879189</v>
      </c>
      <c r="CV31" s="10">
        <v>383.28699999999998</v>
      </c>
      <c r="CW31" s="10">
        <v>12.65608811821801</v>
      </c>
      <c r="CX31" s="10">
        <v>125.842351761</v>
      </c>
      <c r="CY31" s="10">
        <v>81.333999999999989</v>
      </c>
      <c r="CZ31" s="10">
        <v>37.902000000000001</v>
      </c>
      <c r="DA31" s="10">
        <v>776.10911304673618</v>
      </c>
      <c r="DB31" s="10">
        <v>102.41399999999999</v>
      </c>
      <c r="DC31" s="10">
        <v>201.33199999999997</v>
      </c>
      <c r="DD31" s="10">
        <v>170.74180808008248</v>
      </c>
      <c r="DE31" s="10">
        <v>169.99299999999999</v>
      </c>
      <c r="DF31" s="10">
        <v>46.387</v>
      </c>
      <c r="DG31" s="10">
        <v>500.245</v>
      </c>
      <c r="DH31" s="10">
        <v>98.343000000000004</v>
      </c>
      <c r="DI31" s="10">
        <v>173.60800000000003</v>
      </c>
      <c r="DJ31" s="10">
        <v>111.83628050961156</v>
      </c>
      <c r="DK31" s="36">
        <v>53.605759096612296</v>
      </c>
    </row>
    <row r="32" spans="1:115">
      <c r="A32" s="2">
        <v>40787</v>
      </c>
      <c r="B32" s="10">
        <v>18.437333333333331</v>
      </c>
      <c r="C32" s="10">
        <v>606.2969999999998</v>
      </c>
      <c r="D32" s="10">
        <v>74.992000000000004</v>
      </c>
      <c r="E32" s="10">
        <v>1552.0309999999999</v>
      </c>
      <c r="F32" s="10">
        <v>0</v>
      </c>
      <c r="G32" s="10">
        <v>42.731723940115693</v>
      </c>
      <c r="H32" s="10">
        <v>64.014999999999986</v>
      </c>
      <c r="I32" s="10">
        <v>5.3245084006608376</v>
      </c>
      <c r="J32" s="10">
        <v>8.8058382640000019</v>
      </c>
      <c r="K32" s="10">
        <v>43.91</v>
      </c>
      <c r="L32" s="10">
        <v>27.515000000000001</v>
      </c>
      <c r="M32" s="10">
        <v>529.75837616284844</v>
      </c>
      <c r="N32" s="10">
        <v>75.680999999999997</v>
      </c>
      <c r="O32" s="10">
        <v>144.88299999999998</v>
      </c>
      <c r="P32" s="10">
        <v>68.46887426913689</v>
      </c>
      <c r="Q32" s="10">
        <v>46.115999999999985</v>
      </c>
      <c r="R32" s="10">
        <v>3.6439999999999997</v>
      </c>
      <c r="S32" s="10">
        <v>68.460999999999999</v>
      </c>
      <c r="T32" s="10">
        <v>60.655999999999992</v>
      </c>
      <c r="U32" s="10">
        <v>152.238</v>
      </c>
      <c r="V32" s="10">
        <v>21.531172370227868</v>
      </c>
      <c r="W32" s="10">
        <v>16.231786266296421</v>
      </c>
      <c r="Y32" s="10">
        <v>4.0433333333333339</v>
      </c>
      <c r="Z32" s="10">
        <v>138.791</v>
      </c>
      <c r="AA32" s="10">
        <v>18.678999999999995</v>
      </c>
      <c r="AB32" s="10">
        <v>160.52000000000004</v>
      </c>
      <c r="AC32" s="10">
        <v>9.39</v>
      </c>
      <c r="AD32" s="10">
        <v>1.9441883480132089</v>
      </c>
      <c r="AE32" s="10">
        <v>234.97299999999996</v>
      </c>
      <c r="AF32" s="10">
        <v>0.33391382845268147</v>
      </c>
      <c r="AG32" s="10">
        <v>100.05899999999998</v>
      </c>
      <c r="AH32" s="10">
        <v>18.850999999999999</v>
      </c>
      <c r="AI32" s="10">
        <v>7.0659999999999998</v>
      </c>
      <c r="AJ32" s="10">
        <v>144.55721447154917</v>
      </c>
      <c r="AK32" s="10">
        <v>20.61</v>
      </c>
      <c r="AL32" s="10">
        <v>21.440499999999997</v>
      </c>
      <c r="AM32" s="10">
        <v>5.1867236961687295</v>
      </c>
      <c r="AN32" s="10">
        <v>100.19799999999999</v>
      </c>
      <c r="AO32" s="10">
        <v>10.314</v>
      </c>
      <c r="AP32" s="10">
        <v>306.75600000000003</v>
      </c>
      <c r="AQ32" s="10">
        <v>12.842000000000001</v>
      </c>
      <c r="AR32" s="10">
        <v>16.079000000000004</v>
      </c>
      <c r="AS32" s="10">
        <v>62.549010107617249</v>
      </c>
      <c r="AT32" s="10">
        <v>31.02822410262759</v>
      </c>
      <c r="AV32" s="10">
        <v>0.20333333333333331</v>
      </c>
      <c r="AW32" s="10">
        <v>6.5110000000000001</v>
      </c>
      <c r="AX32" s="10">
        <v>1.1259999999999999</v>
      </c>
      <c r="AY32" s="10">
        <v>33.158999999999999</v>
      </c>
      <c r="AZ32" s="10">
        <v>0.53200000000000014</v>
      </c>
      <c r="BA32" s="10">
        <v>8.3790071630590077</v>
      </c>
      <c r="BB32" s="10">
        <v>32.297999999999995</v>
      </c>
      <c r="BC32" s="10">
        <v>4.2085553044658894</v>
      </c>
      <c r="BD32" s="10">
        <v>7.4700000000000015</v>
      </c>
      <c r="BE32" s="10">
        <v>2.39</v>
      </c>
      <c r="BF32" s="10">
        <v>0.70500000000000018</v>
      </c>
      <c r="BG32" s="10">
        <v>21.13608011856817</v>
      </c>
      <c r="BH32" s="10">
        <v>3.2884999999999995</v>
      </c>
      <c r="BI32" s="10">
        <v>3.0885000000000002</v>
      </c>
      <c r="BJ32" s="10">
        <v>20.301457939129861</v>
      </c>
      <c r="BK32" s="10">
        <v>9.3759999999999994</v>
      </c>
      <c r="BL32" s="10">
        <v>23.589000000000006</v>
      </c>
      <c r="BM32" s="10">
        <v>33.982999999999997</v>
      </c>
      <c r="BN32" s="10">
        <v>5.4</v>
      </c>
      <c r="BO32" s="10">
        <v>1.403</v>
      </c>
      <c r="BP32" s="10">
        <v>21.860497955863138</v>
      </c>
      <c r="BQ32" s="10">
        <v>2.8921733950421755</v>
      </c>
      <c r="BS32" s="10">
        <v>0.83899999999999753</v>
      </c>
      <c r="BT32" s="10">
        <v>8.9979999999999585</v>
      </c>
      <c r="BU32" s="10">
        <v>3.299999999999903E-2</v>
      </c>
      <c r="BV32" s="10">
        <v>70.141999999999882</v>
      </c>
      <c r="BW32" s="10">
        <v>0.25899999999999845</v>
      </c>
      <c r="BX32" s="10">
        <v>0.96401023077160986</v>
      </c>
      <c r="BY32" s="10">
        <v>73.731999999999971</v>
      </c>
      <c r="BZ32" s="10">
        <v>1.6090252487066952</v>
      </c>
      <c r="CA32" s="10">
        <v>15.838999999999995</v>
      </c>
      <c r="CB32" s="10">
        <v>6.0770000000000124</v>
      </c>
      <c r="CC32" s="10">
        <v>0.57699999999999185</v>
      </c>
      <c r="CD32" s="10">
        <v>30.860187323598243</v>
      </c>
      <c r="CE32" s="10">
        <v>6.7335000000000065</v>
      </c>
      <c r="CF32" s="10">
        <v>2.9620000000000171</v>
      </c>
      <c r="CG32" s="10">
        <v>43.126529608180462</v>
      </c>
      <c r="CH32" s="10">
        <v>7.9250000000000025</v>
      </c>
      <c r="CI32" s="10">
        <v>2.1060000000000016</v>
      </c>
      <c r="CJ32" s="10">
        <v>124.81899999999996</v>
      </c>
      <c r="CK32" s="10">
        <v>11.200000000000008</v>
      </c>
      <c r="CL32" s="10">
        <v>8.4590000000000263</v>
      </c>
      <c r="CM32" s="10">
        <v>0.40863256340050214</v>
      </c>
      <c r="CN32" s="10">
        <v>0.84832313691213113</v>
      </c>
      <c r="CP32" s="10">
        <v>23.522999999999996</v>
      </c>
      <c r="CQ32" s="10">
        <v>760.59699999999975</v>
      </c>
      <c r="CR32" s="10">
        <v>94.83</v>
      </c>
      <c r="CS32" s="10">
        <v>1815.8519999999999</v>
      </c>
      <c r="CT32" s="10">
        <v>10.180999999999999</v>
      </c>
      <c r="CU32" s="10">
        <v>54.01892968195952</v>
      </c>
      <c r="CV32" s="10">
        <v>405.01799999999992</v>
      </c>
      <c r="CW32" s="10">
        <v>11.476002782286104</v>
      </c>
      <c r="CX32" s="10">
        <v>132.17383826399998</v>
      </c>
      <c r="CY32" s="10">
        <v>71.228000000000009</v>
      </c>
      <c r="CZ32" s="10">
        <v>35.862999999999992</v>
      </c>
      <c r="DA32" s="10">
        <v>726.31185807656402</v>
      </c>
      <c r="DB32" s="10">
        <v>106.313</v>
      </c>
      <c r="DC32" s="10">
        <v>172.374</v>
      </c>
      <c r="DD32" s="10">
        <v>137.08358551261594</v>
      </c>
      <c r="DE32" s="10">
        <v>163.61499999999998</v>
      </c>
      <c r="DF32" s="10">
        <v>39.653000000000006</v>
      </c>
      <c r="DG32" s="10">
        <v>534.01900000000001</v>
      </c>
      <c r="DH32" s="10">
        <v>90.097999999999999</v>
      </c>
      <c r="DI32" s="10">
        <v>178.17900000000003</v>
      </c>
      <c r="DJ32" s="10">
        <v>106.34931299710875</v>
      </c>
      <c r="DK32" s="36">
        <v>51.000506900878314</v>
      </c>
    </row>
    <row r="33" spans="1:115">
      <c r="A33" s="2">
        <v>40878</v>
      </c>
      <c r="B33" s="10">
        <v>15.570333333333338</v>
      </c>
      <c r="C33" s="10">
        <v>630.60700000000008</v>
      </c>
      <c r="D33" s="10">
        <v>71.687999999999988</v>
      </c>
      <c r="E33" s="10">
        <v>1594.9569999999999</v>
      </c>
      <c r="F33" s="10">
        <v>0</v>
      </c>
      <c r="G33" s="10">
        <v>41.181023453248201</v>
      </c>
      <c r="H33" s="10">
        <v>53.927999999999983</v>
      </c>
      <c r="I33" s="10">
        <v>6.2973736909564977</v>
      </c>
      <c r="J33" s="10">
        <v>9.1517717489999999</v>
      </c>
      <c r="K33" s="10">
        <v>35.597999999999999</v>
      </c>
      <c r="L33" s="10">
        <v>28.63</v>
      </c>
      <c r="M33" s="10">
        <v>553.7794354660183</v>
      </c>
      <c r="N33" s="10">
        <v>69.628000000000014</v>
      </c>
      <c r="O33" s="10">
        <v>147.96300000000002</v>
      </c>
      <c r="P33" s="10">
        <v>69.123555469172857</v>
      </c>
      <c r="Q33" s="10">
        <v>50.036000000000001</v>
      </c>
      <c r="R33" s="10">
        <v>7.3470000000000004</v>
      </c>
      <c r="S33" s="10">
        <v>72.266000000000005</v>
      </c>
      <c r="T33" s="10">
        <v>59.486999999999995</v>
      </c>
      <c r="U33" s="10">
        <v>153.87799999999999</v>
      </c>
      <c r="V33" s="10">
        <v>20.634600265661625</v>
      </c>
      <c r="W33" s="10">
        <v>17.372642313645141</v>
      </c>
      <c r="Y33" s="10">
        <v>3.9923333333333333</v>
      </c>
      <c r="Z33" s="10">
        <v>141.85799999999998</v>
      </c>
      <c r="AA33" s="10">
        <v>18.542999999999999</v>
      </c>
      <c r="AB33" s="10">
        <v>151.364</v>
      </c>
      <c r="AC33" s="10">
        <v>10.267999999999999</v>
      </c>
      <c r="AD33" s="10">
        <v>1.9805592083136871</v>
      </c>
      <c r="AE33" s="10">
        <v>219.17700000000005</v>
      </c>
      <c r="AF33" s="10">
        <v>0.28304149524355399</v>
      </c>
      <c r="AG33" s="10">
        <v>96.353999999999999</v>
      </c>
      <c r="AH33" s="10">
        <v>23.795000000000002</v>
      </c>
      <c r="AI33" s="10">
        <v>6.7910000000000013</v>
      </c>
      <c r="AJ33" s="10">
        <v>140.17044671774372</v>
      </c>
      <c r="AK33" s="10">
        <v>19.826000000000001</v>
      </c>
      <c r="AL33" s="10">
        <v>21.466000000000005</v>
      </c>
      <c r="AM33" s="10">
        <v>5.0995385484641815</v>
      </c>
      <c r="AN33" s="10">
        <v>97.859000000000009</v>
      </c>
      <c r="AO33" s="10">
        <v>11.151</v>
      </c>
      <c r="AP33" s="10">
        <v>296.40699999999998</v>
      </c>
      <c r="AQ33" s="10">
        <v>11.638000000000002</v>
      </c>
      <c r="AR33" s="10">
        <v>16.647000000000002</v>
      </c>
      <c r="AS33" s="10">
        <v>63.741303146223323</v>
      </c>
      <c r="AT33" s="10">
        <v>30.878022560496575</v>
      </c>
      <c r="AV33" s="10">
        <v>0.18533333333333332</v>
      </c>
      <c r="AW33" s="10">
        <v>6.4239999999999995</v>
      </c>
      <c r="AX33" s="10">
        <v>0.81499999999999995</v>
      </c>
      <c r="AY33" s="10">
        <v>31.210999999999999</v>
      </c>
      <c r="AZ33" s="10">
        <v>0.66299999999999992</v>
      </c>
      <c r="BA33" s="10">
        <v>7.3516748806726664</v>
      </c>
      <c r="BB33" s="10">
        <v>34.921999999999997</v>
      </c>
      <c r="BC33" s="10">
        <v>5.287914945854169</v>
      </c>
      <c r="BD33" s="10">
        <v>5.6439999999999984</v>
      </c>
      <c r="BE33" s="10">
        <v>0.97899999999999976</v>
      </c>
      <c r="BF33" s="10">
        <v>0.371</v>
      </c>
      <c r="BG33" s="10">
        <v>20.658411151610476</v>
      </c>
      <c r="BH33" s="10">
        <v>2.5499999999999998</v>
      </c>
      <c r="BI33" s="10">
        <v>3.1230000000000002</v>
      </c>
      <c r="BJ33" s="10">
        <v>18.378629136118654</v>
      </c>
      <c r="BK33" s="10">
        <v>9.6490000000000027</v>
      </c>
      <c r="BL33" s="10">
        <v>20.716999999999999</v>
      </c>
      <c r="BM33" s="10">
        <v>29.256</v>
      </c>
      <c r="BN33" s="10">
        <v>5.1040000000000001</v>
      </c>
      <c r="BO33" s="10">
        <v>0.86599999999999999</v>
      </c>
      <c r="BP33" s="10">
        <v>21.434390973633008</v>
      </c>
      <c r="BQ33" s="10">
        <v>2.2978294998813111</v>
      </c>
      <c r="BS33" s="10">
        <v>0.64199999999999635</v>
      </c>
      <c r="BT33" s="10">
        <v>9.1629999999998475</v>
      </c>
      <c r="BU33" s="10">
        <v>0.12700000000000022</v>
      </c>
      <c r="BV33" s="10">
        <v>61.215000000000188</v>
      </c>
      <c r="BW33" s="10">
        <v>0.15700000000000036</v>
      </c>
      <c r="BX33" s="10">
        <v>0.88177756308139266</v>
      </c>
      <c r="BY33" s="10">
        <v>64.839999999999975</v>
      </c>
      <c r="BZ33" s="10">
        <v>1.9757782275934463</v>
      </c>
      <c r="CA33" s="10">
        <v>13.905999999999985</v>
      </c>
      <c r="CB33" s="10">
        <v>5.1459999999999999</v>
      </c>
      <c r="CC33" s="10">
        <v>0.60799999999999832</v>
      </c>
      <c r="CD33" s="10">
        <v>35.584882563221001</v>
      </c>
      <c r="CE33" s="10">
        <v>5.8079999999999972</v>
      </c>
      <c r="CF33" s="10">
        <v>3.1849999999999676</v>
      </c>
      <c r="CG33" s="10">
        <v>38.225139122681163</v>
      </c>
      <c r="CH33" s="10">
        <v>8.086000000000011</v>
      </c>
      <c r="CI33" s="10">
        <v>1.0419999999999909</v>
      </c>
      <c r="CJ33" s="10">
        <v>116.29999999999993</v>
      </c>
      <c r="CK33" s="10">
        <v>10.857000000000003</v>
      </c>
      <c r="CL33" s="10">
        <v>3.2510000000000079</v>
      </c>
      <c r="CM33" s="10">
        <v>0.31722791106091108</v>
      </c>
      <c r="CN33" s="10">
        <v>0.60449436189687455</v>
      </c>
      <c r="CP33" s="10">
        <v>20.39</v>
      </c>
      <c r="CQ33" s="10">
        <v>788.05199999999991</v>
      </c>
      <c r="CR33" s="10">
        <v>91.172999999999988</v>
      </c>
      <c r="CS33" s="10">
        <v>1838.7470000000001</v>
      </c>
      <c r="CT33" s="10">
        <v>11.087999999999999</v>
      </c>
      <c r="CU33" s="10">
        <v>51.395035105315948</v>
      </c>
      <c r="CV33" s="10">
        <v>372.86700000000002</v>
      </c>
      <c r="CW33" s="10">
        <v>13.844108359647667</v>
      </c>
      <c r="CX33" s="10">
        <v>125.05577174899999</v>
      </c>
      <c r="CY33" s="10">
        <v>65.518000000000001</v>
      </c>
      <c r="CZ33" s="10">
        <v>36.4</v>
      </c>
      <c r="DA33" s="10">
        <v>750.19317589859349</v>
      </c>
      <c r="DB33" s="10">
        <v>97.812000000000012</v>
      </c>
      <c r="DC33" s="10">
        <v>175.73699999999999</v>
      </c>
      <c r="DD33" s="10">
        <v>130.82686227643686</v>
      </c>
      <c r="DE33" s="10">
        <v>165.63000000000002</v>
      </c>
      <c r="DF33" s="10">
        <v>40.256999999999991</v>
      </c>
      <c r="DG33" s="10">
        <v>514.22899999999993</v>
      </c>
      <c r="DH33" s="10">
        <v>87.085999999999999</v>
      </c>
      <c r="DI33" s="10">
        <v>174.642</v>
      </c>
      <c r="DJ33" s="10">
        <v>106.12752229657887</v>
      </c>
      <c r="DK33" s="36">
        <v>51.152988735919898</v>
      </c>
    </row>
    <row r="34" spans="1:115">
      <c r="A34" s="2">
        <v>40969</v>
      </c>
      <c r="B34" s="10">
        <v>17.670843000000001</v>
      </c>
      <c r="C34" s="10">
        <v>656.35440699999992</v>
      </c>
      <c r="D34" s="10">
        <v>82.233516000000023</v>
      </c>
      <c r="E34" s="10">
        <v>1652.2077550000001</v>
      </c>
      <c r="F34" s="10">
        <v>0</v>
      </c>
      <c r="G34" s="10">
        <v>45.659687998583124</v>
      </c>
      <c r="H34" s="10">
        <v>58.301609999999989</v>
      </c>
      <c r="I34" s="10">
        <v>5.7977426143500193</v>
      </c>
      <c r="J34" s="10">
        <v>9.0639961640000077</v>
      </c>
      <c r="K34" s="10">
        <v>21.205577999999999</v>
      </c>
      <c r="L34" s="10">
        <v>29.222804</v>
      </c>
      <c r="M34" s="10">
        <v>573.88284078928336</v>
      </c>
      <c r="N34" s="10">
        <v>80.278385</v>
      </c>
      <c r="O34" s="10">
        <v>162.19586600000002</v>
      </c>
      <c r="P34" s="10">
        <v>72.933624097902282</v>
      </c>
      <c r="Q34" s="10">
        <v>60.884378000000005</v>
      </c>
      <c r="R34" s="10">
        <v>7.7610979999999996</v>
      </c>
      <c r="S34" s="10">
        <v>79.97399999999999</v>
      </c>
      <c r="T34" s="10">
        <v>65.894272999999998</v>
      </c>
      <c r="U34" s="10">
        <v>161.23154299999999</v>
      </c>
      <c r="V34" s="10">
        <v>22.215279737174981</v>
      </c>
      <c r="W34" s="10">
        <v>18.857520632294683</v>
      </c>
      <c r="Y34" s="10">
        <v>4.1341160000000006</v>
      </c>
      <c r="Z34" s="10">
        <v>153.12951199999998</v>
      </c>
      <c r="AA34" s="10">
        <v>19.110685</v>
      </c>
      <c r="AB34" s="10">
        <v>177.26647300000002</v>
      </c>
      <c r="AC34" s="10">
        <v>9.4079999999999995</v>
      </c>
      <c r="AD34" s="10">
        <v>1.279747872631309</v>
      </c>
      <c r="AE34" s="10">
        <v>214.50840200000002</v>
      </c>
      <c r="AF34" s="10">
        <v>0.24838834758490527</v>
      </c>
      <c r="AG34" s="10">
        <v>92.950332000000003</v>
      </c>
      <c r="AH34" s="10">
        <v>17.925991</v>
      </c>
      <c r="AI34" s="10">
        <v>5.9118330000000006</v>
      </c>
      <c r="AJ34" s="10">
        <v>145.38414821590189</v>
      </c>
      <c r="AK34" s="10">
        <v>22.523835999999996</v>
      </c>
      <c r="AL34" s="10">
        <v>19.789433000000002</v>
      </c>
      <c r="AM34" s="10">
        <v>4.0179132653035472</v>
      </c>
      <c r="AN34" s="10">
        <v>103.36380500000001</v>
      </c>
      <c r="AO34" s="10">
        <v>10.454273000000001</v>
      </c>
      <c r="AP34" s="10">
        <v>307.411</v>
      </c>
      <c r="AQ34" s="10">
        <v>12.200632999999998</v>
      </c>
      <c r="AR34" s="10">
        <v>20.461797000000001</v>
      </c>
      <c r="AS34" s="10">
        <v>65.106143973097403</v>
      </c>
      <c r="AT34" s="10">
        <v>29.156356803766048</v>
      </c>
      <c r="AV34" s="10">
        <v>0.24493600000000001</v>
      </c>
      <c r="AW34" s="10">
        <v>6.8654250000000001</v>
      </c>
      <c r="AX34" s="10">
        <v>1.4821600000000004</v>
      </c>
      <c r="AY34" s="10">
        <v>34.154177000000004</v>
      </c>
      <c r="AZ34" s="10">
        <v>0.60000000000000009</v>
      </c>
      <c r="BA34" s="10">
        <v>7.4399079103913381</v>
      </c>
      <c r="BB34" s="10">
        <v>32.832765999999999</v>
      </c>
      <c r="BC34" s="10">
        <v>4.6508854669040609</v>
      </c>
      <c r="BD34" s="10">
        <v>3.2737400000000001</v>
      </c>
      <c r="BE34" s="10">
        <v>-0.61528200000000011</v>
      </c>
      <c r="BF34" s="10">
        <v>0.68190499999999987</v>
      </c>
      <c r="BG34" s="10">
        <v>18.133223788279835</v>
      </c>
      <c r="BH34" s="10">
        <v>2.7020550000000001</v>
      </c>
      <c r="BI34" s="10">
        <v>2.6709739999999997</v>
      </c>
      <c r="BJ34" s="10">
        <v>18.238890366562309</v>
      </c>
      <c r="BK34" s="10">
        <v>9.6052900000000019</v>
      </c>
      <c r="BL34" s="10">
        <v>18.537502</v>
      </c>
      <c r="BM34" s="10">
        <v>33.195</v>
      </c>
      <c r="BN34" s="10">
        <v>5.5087909999999995</v>
      </c>
      <c r="BO34" s="10">
        <v>0.75609599999999999</v>
      </c>
      <c r="BP34" s="10">
        <v>24.173535697270417</v>
      </c>
      <c r="BQ34" s="10">
        <v>2.859981241079999</v>
      </c>
      <c r="BS34" s="10">
        <v>1.0251050000000008</v>
      </c>
      <c r="BT34" s="10">
        <v>8.8346559999999545</v>
      </c>
      <c r="BU34" s="10">
        <v>-1.0361000000020937E-2</v>
      </c>
      <c r="BV34" s="10">
        <v>65.616595000000189</v>
      </c>
      <c r="BW34" s="10">
        <v>0.3109999999999995</v>
      </c>
      <c r="BX34" s="10">
        <v>0.9082756773867251</v>
      </c>
      <c r="BY34" s="10">
        <v>63.544221999999955</v>
      </c>
      <c r="BZ34" s="10">
        <v>1.3620061784440747</v>
      </c>
      <c r="CA34" s="10">
        <v>11.664022000000006</v>
      </c>
      <c r="CB34" s="10">
        <v>3.9417129999999996</v>
      </c>
      <c r="CC34" s="10">
        <v>0.64545799999999576</v>
      </c>
      <c r="CD34" s="10">
        <v>35.196345017655901</v>
      </c>
      <c r="CE34" s="10">
        <v>7.5527239999999924</v>
      </c>
      <c r="CF34" s="10">
        <v>2.9437269999999969</v>
      </c>
      <c r="CG34" s="10">
        <v>39.593055067951475</v>
      </c>
      <c r="CH34" s="10">
        <v>10.110526999999985</v>
      </c>
      <c r="CI34" s="10">
        <v>1.1491269999999929</v>
      </c>
      <c r="CJ34" s="10">
        <v>112.10599999999994</v>
      </c>
      <c r="CK34" s="10">
        <v>12.061302999999999</v>
      </c>
      <c r="CL34" s="10">
        <v>7.2885640000000107</v>
      </c>
      <c r="CM34" s="10">
        <v>0.56848854685394912</v>
      </c>
      <c r="CN34" s="10">
        <v>0.52495984601320789</v>
      </c>
      <c r="CP34" s="10">
        <v>23.075000000000003</v>
      </c>
      <c r="CQ34" s="10">
        <v>825.18399999999986</v>
      </c>
      <c r="CR34" s="10">
        <v>102.816</v>
      </c>
      <c r="CS34" s="10">
        <v>1929.2450000000003</v>
      </c>
      <c r="CT34" s="10">
        <v>10.318999999999999</v>
      </c>
      <c r="CU34" s="10">
        <v>55.287619458992495</v>
      </c>
      <c r="CV34" s="10">
        <v>369.18699999999995</v>
      </c>
      <c r="CW34" s="10">
        <v>12.05902260728306</v>
      </c>
      <c r="CX34" s="10">
        <v>116.95209016400001</v>
      </c>
      <c r="CY34" s="10">
        <v>42.457999999999998</v>
      </c>
      <c r="CZ34" s="10">
        <v>36.461999999999996</v>
      </c>
      <c r="DA34" s="10">
        <v>772.59655781112099</v>
      </c>
      <c r="DB34" s="10">
        <v>113.05699999999999</v>
      </c>
      <c r="DC34" s="10">
        <v>187.60000000000002</v>
      </c>
      <c r="DD34" s="10">
        <v>134.78348279771961</v>
      </c>
      <c r="DE34" s="10">
        <v>183.964</v>
      </c>
      <c r="DF34" s="10">
        <v>37.901999999999994</v>
      </c>
      <c r="DG34" s="10">
        <v>532.68599999999992</v>
      </c>
      <c r="DH34" s="10">
        <v>95.664999999999992</v>
      </c>
      <c r="DI34" s="10">
        <v>189.738</v>
      </c>
      <c r="DJ34" s="10">
        <v>112.06344795439675</v>
      </c>
      <c r="DK34" s="36">
        <v>51.398818523153942</v>
      </c>
    </row>
    <row r="35" spans="1:115">
      <c r="A35" s="2">
        <v>41061</v>
      </c>
      <c r="B35" s="10">
        <v>18.514484000000003</v>
      </c>
      <c r="C35" s="10">
        <v>592.60069199999987</v>
      </c>
      <c r="D35" s="10">
        <v>78.748049999999992</v>
      </c>
      <c r="E35" s="10">
        <v>1667.1096069999996</v>
      </c>
      <c r="F35" s="10">
        <v>1.2319930000000003</v>
      </c>
      <c r="G35" s="10">
        <v>43.468431589441323</v>
      </c>
      <c r="H35" s="10">
        <v>58.875098000000008</v>
      </c>
      <c r="I35" s="10">
        <v>4.7226651424130059</v>
      </c>
      <c r="J35" s="10">
        <v>7.7163535820000098</v>
      </c>
      <c r="K35" s="10">
        <v>21.801768000000003</v>
      </c>
      <c r="L35" s="10">
        <v>28.609417999999994</v>
      </c>
      <c r="M35" s="10">
        <v>579.36726097070505</v>
      </c>
      <c r="N35" s="10">
        <v>76.78138100000001</v>
      </c>
      <c r="O35" s="10">
        <v>156.48890300000002</v>
      </c>
      <c r="P35" s="10">
        <v>71.583849004092556</v>
      </c>
      <c r="Q35" s="10">
        <v>53.772818999999991</v>
      </c>
      <c r="R35" s="10">
        <v>7.2016479999999978</v>
      </c>
      <c r="S35" s="10">
        <v>79.902384999999981</v>
      </c>
      <c r="T35" s="10">
        <v>63.878965000000001</v>
      </c>
      <c r="U35" s="10">
        <v>146.54259599999997</v>
      </c>
      <c r="V35" s="10">
        <v>29.151777175316628</v>
      </c>
      <c r="W35" s="10">
        <v>19.278562888717872</v>
      </c>
      <c r="Y35" s="10">
        <v>3.8707069999999999</v>
      </c>
      <c r="Z35" s="10">
        <v>155.55988400000001</v>
      </c>
      <c r="AA35" s="10">
        <v>19.555735999999996</v>
      </c>
      <c r="AB35" s="10">
        <v>179.43589899999998</v>
      </c>
      <c r="AC35" s="10">
        <v>8.5101239999999994</v>
      </c>
      <c r="AD35" s="10">
        <v>1.4541138955962467</v>
      </c>
      <c r="AE35" s="10">
        <v>211.04109400000004</v>
      </c>
      <c r="AF35" s="10">
        <v>0.23336313237270023</v>
      </c>
      <c r="AG35" s="10">
        <v>90.496623999999997</v>
      </c>
      <c r="AH35" s="10">
        <v>18.638815000000001</v>
      </c>
      <c r="AI35" s="10">
        <v>5.1602139999999999</v>
      </c>
      <c r="AJ35" s="10">
        <v>145.97027853669209</v>
      </c>
      <c r="AK35" s="10">
        <v>27.789236000000002</v>
      </c>
      <c r="AL35" s="10">
        <v>25.13777</v>
      </c>
      <c r="AM35" s="10">
        <v>5.164507335349108</v>
      </c>
      <c r="AN35" s="10">
        <v>111.37321299999999</v>
      </c>
      <c r="AO35" s="10">
        <v>12.225391</v>
      </c>
      <c r="AP35" s="10">
        <v>303.69376199999999</v>
      </c>
      <c r="AQ35" s="10">
        <v>11.749446000000001</v>
      </c>
      <c r="AR35" s="10">
        <v>21.374594000000002</v>
      </c>
      <c r="AS35" s="10">
        <v>63.132756510481585</v>
      </c>
      <c r="AT35" s="10">
        <v>30.340793477205501</v>
      </c>
      <c r="AV35" s="10">
        <v>0.37204800000000005</v>
      </c>
      <c r="AW35" s="10">
        <v>7.2702039999999997</v>
      </c>
      <c r="AX35" s="10">
        <v>0.89939699999999989</v>
      </c>
      <c r="AY35" s="10">
        <v>32.214325000000002</v>
      </c>
      <c r="AZ35" s="10">
        <v>5.6326000000000001E-2</v>
      </c>
      <c r="BA35" s="10">
        <v>7.3589717404972808</v>
      </c>
      <c r="BB35" s="10">
        <v>25.062727000000006</v>
      </c>
      <c r="BC35" s="10">
        <v>2.8892796590916259</v>
      </c>
      <c r="BD35" s="10">
        <v>4.622852</v>
      </c>
      <c r="BE35" s="10">
        <v>0.57270399999999999</v>
      </c>
      <c r="BF35" s="10">
        <v>0.58570999999999995</v>
      </c>
      <c r="BG35" s="10">
        <v>17.737028885915798</v>
      </c>
      <c r="BH35" s="10">
        <v>3.4202120000000003</v>
      </c>
      <c r="BI35" s="10">
        <v>4.5990580000000003</v>
      </c>
      <c r="BJ35" s="10">
        <v>16.203706856296503</v>
      </c>
      <c r="BK35" s="10">
        <v>9.0493749999999995</v>
      </c>
      <c r="BL35" s="10">
        <v>22.680705</v>
      </c>
      <c r="BM35" s="10">
        <v>31.485159000000003</v>
      </c>
      <c r="BN35" s="10">
        <v>4.5851509999999998</v>
      </c>
      <c r="BO35" s="10">
        <v>1.1562439999999998</v>
      </c>
      <c r="BP35" s="10">
        <v>24.67553139210548</v>
      </c>
      <c r="BQ35" s="10">
        <v>3.2320824077116992</v>
      </c>
      <c r="BS35" s="10">
        <v>1.2786649999999957</v>
      </c>
      <c r="BT35" s="10">
        <v>8.9204730000001646</v>
      </c>
      <c r="BU35" s="10">
        <v>0.19245000000001566</v>
      </c>
      <c r="BV35" s="10">
        <v>66.660506000000169</v>
      </c>
      <c r="BW35" s="10">
        <v>2.7167999999999956E-2</v>
      </c>
      <c r="BX35" s="10">
        <v>1.1671837223557135</v>
      </c>
      <c r="BY35" s="10">
        <v>68.867369000000039</v>
      </c>
      <c r="BZ35" s="10">
        <v>0.90212801951157306</v>
      </c>
      <c r="CA35" s="10">
        <v>9.7487909999999918</v>
      </c>
      <c r="CB35" s="10">
        <v>3.1943079999999942</v>
      </c>
      <c r="CC35" s="10">
        <v>0.93565300000000806</v>
      </c>
      <c r="CD35" s="10">
        <v>38.312632584511313</v>
      </c>
      <c r="CE35" s="10">
        <v>7.6731209999999725</v>
      </c>
      <c r="CF35" s="10">
        <v>4.0542259999999457</v>
      </c>
      <c r="CG35" s="10">
        <v>36.147897497162688</v>
      </c>
      <c r="CH35" s="10">
        <v>8.5880860000000023</v>
      </c>
      <c r="CI35" s="10">
        <v>1.3809339999999999</v>
      </c>
      <c r="CJ35" s="10">
        <v>127.441169</v>
      </c>
      <c r="CK35" s="10">
        <v>10.785238999999999</v>
      </c>
      <c r="CL35" s="10">
        <v>8.9544389999999954</v>
      </c>
      <c r="CM35" s="10">
        <v>0.40803977734634955</v>
      </c>
      <c r="CN35" s="10">
        <v>0.28006310371161369</v>
      </c>
      <c r="CP35" s="10">
        <v>24.035903999999999</v>
      </c>
      <c r="CQ35" s="10">
        <v>764.35125300000004</v>
      </c>
      <c r="CR35" s="10">
        <v>99.395633000000004</v>
      </c>
      <c r="CS35" s="10">
        <v>1945.4203369999998</v>
      </c>
      <c r="CT35" s="10">
        <v>9.8256110000000003</v>
      </c>
      <c r="CU35" s="10">
        <v>53.448700947890565</v>
      </c>
      <c r="CV35" s="10">
        <v>363.84628800000007</v>
      </c>
      <c r="CW35" s="10">
        <v>8.747435953388905</v>
      </c>
      <c r="CX35" s="10">
        <v>112.584620582</v>
      </c>
      <c r="CY35" s="10">
        <v>44.207594999999998</v>
      </c>
      <c r="CZ35" s="10">
        <v>35.290995000000002</v>
      </c>
      <c r="DA35" s="10">
        <v>781.38720097782425</v>
      </c>
      <c r="DB35" s="10">
        <v>115.66394999999999</v>
      </c>
      <c r="DC35" s="10">
        <v>190.27995699999997</v>
      </c>
      <c r="DD35" s="10">
        <v>129.09996069290085</v>
      </c>
      <c r="DE35" s="10">
        <v>182.78349299999999</v>
      </c>
      <c r="DF35" s="10">
        <v>43.488678</v>
      </c>
      <c r="DG35" s="10">
        <v>542.52247499999999</v>
      </c>
      <c r="DH35" s="10">
        <v>90.998801</v>
      </c>
      <c r="DI35" s="10">
        <v>178.02787299999997</v>
      </c>
      <c r="DJ35" s="10">
        <v>117.36810485525004</v>
      </c>
      <c r="DK35" s="36">
        <v>53.131501877346686</v>
      </c>
    </row>
    <row r="36" spans="1:115">
      <c r="A36" s="2">
        <v>41153</v>
      </c>
      <c r="B36" s="10">
        <v>18.112250000000003</v>
      </c>
      <c r="C36" s="10">
        <v>608.68807600000002</v>
      </c>
      <c r="D36" s="10">
        <v>87.33531499999998</v>
      </c>
      <c r="E36" s="10">
        <v>1734.5326689999999</v>
      </c>
      <c r="F36" s="10">
        <v>1.3252500000000007</v>
      </c>
      <c r="G36" s="10">
        <v>49.949004226697099</v>
      </c>
      <c r="H36" s="10">
        <v>59.440590000000029</v>
      </c>
      <c r="I36" s="10">
        <v>4.8816739387332699</v>
      </c>
      <c r="J36" s="10">
        <v>8.9896778889999958</v>
      </c>
      <c r="K36" s="10">
        <v>18.763165000000004</v>
      </c>
      <c r="L36" s="10">
        <v>28.700876000000004</v>
      </c>
      <c r="M36" s="10">
        <v>618.35154521201048</v>
      </c>
      <c r="N36" s="10">
        <v>82.216691999999981</v>
      </c>
      <c r="O36" s="10">
        <v>160.14128800000006</v>
      </c>
      <c r="P36" s="10">
        <v>77.374832351602947</v>
      </c>
      <c r="Q36" s="10">
        <v>61.888700999999983</v>
      </c>
      <c r="R36" s="10">
        <v>7.9384650000000025</v>
      </c>
      <c r="S36" s="10">
        <v>86.350054000000043</v>
      </c>
      <c r="T36" s="10">
        <v>65.794956000000013</v>
      </c>
      <c r="U36" s="10">
        <v>140.58895000000001</v>
      </c>
      <c r="V36" s="10">
        <v>30.750863930787901</v>
      </c>
      <c r="W36" s="10">
        <v>19.480526562001319</v>
      </c>
      <c r="Y36" s="10">
        <v>3.5555260000000004</v>
      </c>
      <c r="Z36" s="10">
        <v>154.919861</v>
      </c>
      <c r="AA36" s="10">
        <v>17.669013000000003</v>
      </c>
      <c r="AB36" s="10">
        <v>145.38646599999998</v>
      </c>
      <c r="AC36" s="10">
        <v>11.427922000000001</v>
      </c>
      <c r="AD36" s="10">
        <v>1.2151194254777418</v>
      </c>
      <c r="AE36" s="10">
        <v>202.52430500000003</v>
      </c>
      <c r="AF36" s="10">
        <v>0.38169974819395669</v>
      </c>
      <c r="AG36" s="10">
        <v>94.251379999999983</v>
      </c>
      <c r="AH36" s="10">
        <v>17.365645000000001</v>
      </c>
      <c r="AI36" s="10">
        <v>4.7791709999999998</v>
      </c>
      <c r="AJ36" s="10">
        <v>145.61029460512546</v>
      </c>
      <c r="AK36" s="10">
        <v>29.293494999999993</v>
      </c>
      <c r="AL36" s="10">
        <v>21.102096000000003</v>
      </c>
      <c r="AM36" s="10">
        <v>5.2374939854538436</v>
      </c>
      <c r="AN36" s="10">
        <v>125.439858</v>
      </c>
      <c r="AO36" s="10">
        <v>14.023064000000002</v>
      </c>
      <c r="AP36" s="10">
        <v>295.50814400000002</v>
      </c>
      <c r="AQ36" s="10">
        <v>12.277551000000001</v>
      </c>
      <c r="AR36" s="10">
        <v>24.700278999999995</v>
      </c>
      <c r="AS36" s="10">
        <v>64.597208245614851</v>
      </c>
      <c r="AT36" s="10">
        <v>28.660662789362569</v>
      </c>
      <c r="AV36" s="10">
        <v>0.35710499999999995</v>
      </c>
      <c r="AW36" s="10">
        <v>6.2414369999999995</v>
      </c>
      <c r="AX36" s="10">
        <v>0.37942700000000001</v>
      </c>
      <c r="AY36" s="10">
        <v>25.093555000000002</v>
      </c>
      <c r="AZ36" s="10">
        <v>5.1424000000000004E-2</v>
      </c>
      <c r="BA36" s="10">
        <v>6.0941505431502421</v>
      </c>
      <c r="BB36" s="10">
        <v>23.468218</v>
      </c>
      <c r="BC36" s="10">
        <v>3.0222892253670448</v>
      </c>
      <c r="BD36" s="10">
        <v>4.9786189999999984</v>
      </c>
      <c r="BE36" s="10">
        <v>0.64700300000000011</v>
      </c>
      <c r="BF36" s="10">
        <v>0.42656200000000005</v>
      </c>
      <c r="BG36" s="10">
        <v>16.07611044296462</v>
      </c>
      <c r="BH36" s="10">
        <v>3.2181669999999998</v>
      </c>
      <c r="BI36" s="10">
        <v>4.1381630000000005</v>
      </c>
      <c r="BJ36" s="10">
        <v>17.640278727607395</v>
      </c>
      <c r="BK36" s="10">
        <v>11.867946999999999</v>
      </c>
      <c r="BL36" s="10">
        <v>29.217122</v>
      </c>
      <c r="BM36" s="10">
        <v>29.240908000000001</v>
      </c>
      <c r="BN36" s="10">
        <v>4.3739790000000003</v>
      </c>
      <c r="BO36" s="10">
        <v>1.122576</v>
      </c>
      <c r="BP36" s="10">
        <v>24.697816652857526</v>
      </c>
      <c r="BQ36" s="10">
        <v>3.4249097032723683</v>
      </c>
      <c r="BS36" s="10">
        <v>1.6675869999999982</v>
      </c>
      <c r="BT36" s="10">
        <v>8.9905260000000364</v>
      </c>
      <c r="BU36" s="10">
        <v>0.39827600000000601</v>
      </c>
      <c r="BV36" s="10">
        <v>69.425294000000207</v>
      </c>
      <c r="BW36" s="10">
        <v>3.4954999999999091E-2</v>
      </c>
      <c r="BX36" s="10">
        <v>1.3616781757662544</v>
      </c>
      <c r="BY36" s="10">
        <v>64.496520999999944</v>
      </c>
      <c r="BZ36" s="10">
        <v>0.93366455040591223</v>
      </c>
      <c r="CA36" s="10">
        <v>11.376454000000006</v>
      </c>
      <c r="CB36" s="10">
        <v>3.6044909999999972</v>
      </c>
      <c r="CC36" s="10">
        <v>0.79374299999999787</v>
      </c>
      <c r="CD36" s="10">
        <v>42.888448876123846</v>
      </c>
      <c r="CE36" s="10">
        <v>8.2378820000000363</v>
      </c>
      <c r="CF36" s="10">
        <v>4.3990149999999684</v>
      </c>
      <c r="CG36" s="10">
        <v>36.801213853340947</v>
      </c>
      <c r="CH36" s="10">
        <v>18.719717000000031</v>
      </c>
      <c r="CI36" s="10">
        <v>1.3785019999999975</v>
      </c>
      <c r="CJ36" s="10">
        <v>146.63434499999988</v>
      </c>
      <c r="CK36" s="10">
        <v>10.665321999999996</v>
      </c>
      <c r="CL36" s="10">
        <v>6.4492969999999818</v>
      </c>
      <c r="CM36" s="10">
        <v>1.419088143851539</v>
      </c>
      <c r="CN36" s="10">
        <v>0.36316001920605023</v>
      </c>
      <c r="CP36" s="10">
        <v>23.692468000000002</v>
      </c>
      <c r="CQ36" s="10">
        <v>778.83990000000006</v>
      </c>
      <c r="CR36" s="10">
        <v>105.78203099999999</v>
      </c>
      <c r="CS36" s="10">
        <v>1974.4379840000001</v>
      </c>
      <c r="CT36" s="10">
        <v>12.839551</v>
      </c>
      <c r="CU36" s="10">
        <v>58.619952371091337</v>
      </c>
      <c r="CV36" s="10">
        <v>349.92963400000002</v>
      </c>
      <c r="CW36" s="10">
        <v>9.2193274627001838</v>
      </c>
      <c r="CX36" s="10">
        <v>119.59613088899998</v>
      </c>
      <c r="CY36" s="10">
        <v>40.380304000000002</v>
      </c>
      <c r="CZ36" s="10">
        <v>34.700352000000002</v>
      </c>
      <c r="DA36" s="10">
        <v>822.9263991362244</v>
      </c>
      <c r="DB36" s="10">
        <v>122.96623600000001</v>
      </c>
      <c r="DC36" s="10">
        <v>189.78056200000003</v>
      </c>
      <c r="DD36" s="10">
        <v>137.05381891800513</v>
      </c>
      <c r="DE36" s="10">
        <v>217.916223</v>
      </c>
      <c r="DF36" s="10">
        <v>52.557153</v>
      </c>
      <c r="DG36" s="10">
        <v>557.73345099999995</v>
      </c>
      <c r="DH36" s="10">
        <v>93.111808000000011</v>
      </c>
      <c r="DI36" s="10">
        <v>172.86110199999999</v>
      </c>
      <c r="DJ36" s="10">
        <v>121.46497697311182</v>
      </c>
      <c r="DK36" s="36">
        <v>51.92925907384231</v>
      </c>
    </row>
    <row r="37" spans="1:115">
      <c r="A37" s="2">
        <v>41244</v>
      </c>
      <c r="B37" s="10">
        <v>16.441083000000003</v>
      </c>
      <c r="C37" s="10">
        <v>602.25343899999996</v>
      </c>
      <c r="D37" s="10">
        <v>82.198102999999989</v>
      </c>
      <c r="E37" s="10">
        <v>1776.7187839999999</v>
      </c>
      <c r="F37" s="10">
        <v>1.3155749999999997</v>
      </c>
      <c r="G37" s="10">
        <v>47.86541389431509</v>
      </c>
      <c r="H37" s="10">
        <v>63.438329999999979</v>
      </c>
      <c r="I37" s="10">
        <v>4.4194616351674192</v>
      </c>
      <c r="J37" s="10">
        <v>11.339177043000007</v>
      </c>
      <c r="K37" s="10">
        <v>22.081223999999999</v>
      </c>
      <c r="L37" s="10">
        <v>30.447095000000001</v>
      </c>
      <c r="M37" s="10">
        <v>650.76518825795438</v>
      </c>
      <c r="N37" s="10">
        <v>80.020176000000006</v>
      </c>
      <c r="O37" s="10">
        <v>164.75573599999998</v>
      </c>
      <c r="P37" s="10">
        <v>75.837471279176583</v>
      </c>
      <c r="Q37" s="10">
        <v>83.621604000000005</v>
      </c>
      <c r="R37" s="10">
        <v>7.9411120000000039</v>
      </c>
      <c r="S37" s="10">
        <v>85.35762299999999</v>
      </c>
      <c r="T37" s="10">
        <v>75.487364000000014</v>
      </c>
      <c r="U37" s="10">
        <v>149.43185499999998</v>
      </c>
      <c r="V37" s="10">
        <v>34.955957812833645</v>
      </c>
      <c r="W37" s="10">
        <v>20.460280650954157</v>
      </c>
      <c r="Y37" s="10">
        <v>2.965233</v>
      </c>
      <c r="Z37" s="10">
        <v>163.00667200000001</v>
      </c>
      <c r="AA37" s="10">
        <v>19.217500999999999</v>
      </c>
      <c r="AB37" s="10">
        <v>135.63957099999999</v>
      </c>
      <c r="AC37" s="10">
        <v>12.630246999999999</v>
      </c>
      <c r="AD37" s="10">
        <v>1.9090994595521154</v>
      </c>
      <c r="AE37" s="10">
        <v>217.15558399999998</v>
      </c>
      <c r="AF37" s="10">
        <v>0.30558033351463504</v>
      </c>
      <c r="AG37" s="10">
        <v>93.371344000000008</v>
      </c>
      <c r="AH37" s="10">
        <v>17.809753999999998</v>
      </c>
      <c r="AI37" s="10">
        <v>4.7535500000000006</v>
      </c>
      <c r="AJ37" s="10">
        <v>133.50412598901906</v>
      </c>
      <c r="AK37" s="10">
        <v>28.772312000000007</v>
      </c>
      <c r="AL37" s="10">
        <v>24.032667999999997</v>
      </c>
      <c r="AM37" s="10">
        <v>5.3868136101506661</v>
      </c>
      <c r="AN37" s="10">
        <v>129.676377</v>
      </c>
      <c r="AO37" s="10">
        <v>13.174743000000001</v>
      </c>
      <c r="AP37" s="10">
        <v>322.35787999999991</v>
      </c>
      <c r="AQ37" s="10">
        <v>12.599993000000001</v>
      </c>
      <c r="AR37" s="10">
        <v>26.437086000000001</v>
      </c>
      <c r="AS37" s="10">
        <v>71.178851316397171</v>
      </c>
      <c r="AT37" s="10">
        <v>26.730316492812186</v>
      </c>
      <c r="AV37" s="10">
        <v>0.35620299999999999</v>
      </c>
      <c r="AW37" s="10">
        <v>5.533436</v>
      </c>
      <c r="AX37" s="10">
        <v>0.34765499999999988</v>
      </c>
      <c r="AY37" s="10">
        <v>28.928778999999999</v>
      </c>
      <c r="AZ37" s="10">
        <v>2.8962999999999996E-2</v>
      </c>
      <c r="BA37" s="10">
        <v>6.193807790467603</v>
      </c>
      <c r="BB37" s="10">
        <v>20.753183999999997</v>
      </c>
      <c r="BC37" s="10">
        <v>2.8221297972714607</v>
      </c>
      <c r="BD37" s="10">
        <v>5.3599219999999992</v>
      </c>
      <c r="BE37" s="10">
        <v>1.1597609999999998</v>
      </c>
      <c r="BF37" s="10">
        <v>0.46960199999999991</v>
      </c>
      <c r="BG37" s="10">
        <v>16.777302508801284</v>
      </c>
      <c r="BH37" s="10">
        <v>3.1634140000000004</v>
      </c>
      <c r="BI37" s="10">
        <v>4.2411089999999998</v>
      </c>
      <c r="BJ37" s="10">
        <v>17.281104452385719</v>
      </c>
      <c r="BK37" s="10">
        <v>14.109467000000002</v>
      </c>
      <c r="BL37" s="10">
        <v>22.166250999999999</v>
      </c>
      <c r="BM37" s="10">
        <v>27.900275999999998</v>
      </c>
      <c r="BN37" s="10">
        <v>4.2969479999999995</v>
      </c>
      <c r="BO37" s="10">
        <v>1.1997309999999999</v>
      </c>
      <c r="BP37" s="10">
        <v>26.431705107738722</v>
      </c>
      <c r="BQ37" s="10">
        <v>3.1836333077607337</v>
      </c>
      <c r="BS37" s="10">
        <v>1.8376639999999986</v>
      </c>
      <c r="BT37" s="10">
        <v>8.517590999999948</v>
      </c>
      <c r="BU37" s="10">
        <v>0.51681300000001662</v>
      </c>
      <c r="BV37" s="10">
        <v>77.684724000000216</v>
      </c>
      <c r="BW37" s="10">
        <v>1.5170000000000426E-2</v>
      </c>
      <c r="BX37" s="10">
        <v>1.3110281078299773</v>
      </c>
      <c r="BY37" s="10">
        <v>62.181860000000064</v>
      </c>
      <c r="BZ37" s="10">
        <v>0.84417390914719226</v>
      </c>
      <c r="CA37" s="10">
        <v>13.224259000000002</v>
      </c>
      <c r="CB37" s="10">
        <v>5.1783059999999885</v>
      </c>
      <c r="CC37" s="10">
        <v>0.78508399999999967</v>
      </c>
      <c r="CD37" s="10">
        <v>37.966927051436073</v>
      </c>
      <c r="CE37" s="10">
        <v>8.8020869999999967</v>
      </c>
      <c r="CF37" s="10">
        <v>3.064968999999989</v>
      </c>
      <c r="CG37" s="10">
        <v>34.418611796133064</v>
      </c>
      <c r="CH37" s="10">
        <v>15.340040000000037</v>
      </c>
      <c r="CI37" s="10">
        <v>1.3441349999999979</v>
      </c>
      <c r="CJ37" s="10">
        <v>129.22352600000008</v>
      </c>
      <c r="CK37" s="10">
        <v>11.379736999999988</v>
      </c>
      <c r="CL37" s="10">
        <v>8.9384120000000067</v>
      </c>
      <c r="CM37" s="10">
        <v>1.6867424728788762</v>
      </c>
      <c r="CN37" s="10">
        <v>0.32852674496853407</v>
      </c>
      <c r="CP37" s="10">
        <v>21.600183000000001</v>
      </c>
      <c r="CQ37" s="10">
        <v>779.31113799999991</v>
      </c>
      <c r="CR37" s="10">
        <v>102.280072</v>
      </c>
      <c r="CS37" s="10">
        <v>2018.9718580000001</v>
      </c>
      <c r="CT37" s="10">
        <v>13.989954999999998</v>
      </c>
      <c r="CU37" s="10">
        <v>57.279349252164785</v>
      </c>
      <c r="CV37" s="10">
        <v>363.52895799999999</v>
      </c>
      <c r="CW37" s="10">
        <v>8.3913456751007072</v>
      </c>
      <c r="CX37" s="10">
        <v>123.29470204300002</v>
      </c>
      <c r="CY37" s="10">
        <v>46.229044999999985</v>
      </c>
      <c r="CZ37" s="10">
        <v>36.455331000000001</v>
      </c>
      <c r="DA37" s="10">
        <v>839.01354380721079</v>
      </c>
      <c r="DB37" s="10">
        <v>120.75798900000001</v>
      </c>
      <c r="DC37" s="10">
        <v>196.09448199999997</v>
      </c>
      <c r="DD37" s="10">
        <v>132.92400113784603</v>
      </c>
      <c r="DE37" s="10">
        <v>242.74748800000003</v>
      </c>
      <c r="DF37" s="10">
        <v>44.626241</v>
      </c>
      <c r="DG37" s="10">
        <v>564.83930499999997</v>
      </c>
      <c r="DH37" s="10">
        <v>103.764042</v>
      </c>
      <c r="DI37" s="10">
        <v>186.00708399999999</v>
      </c>
      <c r="DJ37" s="10">
        <v>134.25325670984842</v>
      </c>
      <c r="DK37" s="36">
        <v>50.702757196495611</v>
      </c>
    </row>
    <row r="38" spans="1:115">
      <c r="A38" s="2">
        <v>41334</v>
      </c>
      <c r="B38" s="10">
        <v>18.866136999999998</v>
      </c>
      <c r="C38" s="10">
        <v>624.08737299999996</v>
      </c>
      <c r="D38" s="10">
        <v>90.320274999999995</v>
      </c>
      <c r="E38" s="10">
        <v>1878.6363659999997</v>
      </c>
      <c r="F38" s="10">
        <v>1.5798839999999998</v>
      </c>
      <c r="G38" s="10">
        <v>43.881317145097704</v>
      </c>
      <c r="H38" s="10">
        <v>66.017243999999977</v>
      </c>
      <c r="I38" s="10">
        <v>2.5386031165976859</v>
      </c>
      <c r="J38" s="10">
        <v>12.329214513000011</v>
      </c>
      <c r="K38" s="10">
        <v>23.981797</v>
      </c>
      <c r="L38" s="10">
        <v>30.868259999999992</v>
      </c>
      <c r="M38" s="10">
        <v>637.64438395140144</v>
      </c>
      <c r="N38" s="10">
        <v>74.379390000000015</v>
      </c>
      <c r="O38" s="10">
        <v>174.32469</v>
      </c>
      <c r="P38" s="10">
        <v>84.646812366140935</v>
      </c>
      <c r="Q38" s="10">
        <v>85.924943999999996</v>
      </c>
      <c r="R38" s="10">
        <v>6.9068930000000002</v>
      </c>
      <c r="S38" s="10">
        <v>90.641312999999997</v>
      </c>
      <c r="T38" s="10">
        <v>70.182989000000006</v>
      </c>
      <c r="U38" s="10">
        <v>168.39612800000003</v>
      </c>
      <c r="V38" s="10">
        <v>38.862552328245663</v>
      </c>
      <c r="W38" s="10">
        <v>20.599788027991373</v>
      </c>
      <c r="Y38" s="10">
        <v>2.9823010000000001</v>
      </c>
      <c r="Z38" s="10">
        <v>180.34640200000001</v>
      </c>
      <c r="AA38" s="10">
        <v>18.538338999999997</v>
      </c>
      <c r="AB38" s="10">
        <v>191.01108799999997</v>
      </c>
      <c r="AC38" s="10">
        <v>13.582470000000002</v>
      </c>
      <c r="AD38" s="10">
        <v>2.1474563039640913</v>
      </c>
      <c r="AE38" s="10">
        <v>210.85306600000004</v>
      </c>
      <c r="AF38" s="10">
        <v>0.26023383191049265</v>
      </c>
      <c r="AG38" s="10">
        <v>95.926850999999999</v>
      </c>
      <c r="AH38" s="10">
        <v>19.762446999999998</v>
      </c>
      <c r="AI38" s="10">
        <v>4.6850649999999998</v>
      </c>
      <c r="AJ38" s="10">
        <v>141.6993367515872</v>
      </c>
      <c r="AK38" s="10">
        <v>29.505134000000009</v>
      </c>
      <c r="AL38" s="10">
        <v>23.642228999999997</v>
      </c>
      <c r="AM38" s="10">
        <v>5.6863595850804378</v>
      </c>
      <c r="AN38" s="10">
        <v>137.37136800000002</v>
      </c>
      <c r="AO38" s="10">
        <v>14.670352000000001</v>
      </c>
      <c r="AP38" s="10">
        <v>321.37187400000005</v>
      </c>
      <c r="AQ38" s="10">
        <v>15.082406000000001</v>
      </c>
      <c r="AR38" s="10">
        <v>28.060652000000001</v>
      </c>
      <c r="AS38" s="10">
        <v>80.512970748197844</v>
      </c>
      <c r="AT38" s="10">
        <v>25.288652665129813</v>
      </c>
      <c r="AV38" s="10">
        <v>0.38263700000000006</v>
      </c>
      <c r="AW38" s="10">
        <v>5.5765310000000001</v>
      </c>
      <c r="AX38" s="10">
        <v>0.5304279999999999</v>
      </c>
      <c r="AY38" s="10">
        <v>36.360560000000007</v>
      </c>
      <c r="AZ38" s="10">
        <v>6.6188000000000011E-2</v>
      </c>
      <c r="BA38" s="10">
        <v>6.631437627583467</v>
      </c>
      <c r="BB38" s="10">
        <v>23.170170000000002</v>
      </c>
      <c r="BC38" s="10">
        <v>1.4428436922161973</v>
      </c>
      <c r="BD38" s="10">
        <v>4.1982150000000011</v>
      </c>
      <c r="BE38" s="10">
        <v>0.31178299999999998</v>
      </c>
      <c r="BF38" s="10">
        <v>0.71904200000000018</v>
      </c>
      <c r="BG38" s="10">
        <v>20.860787845706149</v>
      </c>
      <c r="BH38" s="10">
        <v>3.0864020000000005</v>
      </c>
      <c r="BI38" s="10">
        <v>3.519943</v>
      </c>
      <c r="BJ38" s="10">
        <v>17.154405410556965</v>
      </c>
      <c r="BK38" s="10">
        <v>15.203038999999999</v>
      </c>
      <c r="BL38" s="10">
        <v>25.69707</v>
      </c>
      <c r="BM38" s="10">
        <v>32.451070000000001</v>
      </c>
      <c r="BN38" s="10">
        <v>4.1382059999999994</v>
      </c>
      <c r="BO38" s="10">
        <v>1.062138</v>
      </c>
      <c r="BP38" s="10">
        <v>29.320598879815712</v>
      </c>
      <c r="BQ38" s="10">
        <v>3.6850767836754823</v>
      </c>
      <c r="BS38" s="10">
        <v>2.4002980000000016</v>
      </c>
      <c r="BT38" s="10">
        <v>8.6084809999999159</v>
      </c>
      <c r="BU38" s="10">
        <v>0.44875500000001689</v>
      </c>
      <c r="BV38" s="10">
        <v>87.427846999999772</v>
      </c>
      <c r="BW38" s="10">
        <v>3.9071000000000203E-2</v>
      </c>
      <c r="BX38" s="10">
        <v>1.1306916734543853</v>
      </c>
      <c r="BY38" s="10">
        <v>57.794684999999916</v>
      </c>
      <c r="BZ38" s="10">
        <v>0.36566684832179908</v>
      </c>
      <c r="CA38" s="10">
        <v>11.753563999999987</v>
      </c>
      <c r="CB38" s="10">
        <v>4.3438890000000132</v>
      </c>
      <c r="CC38" s="10">
        <v>0.83673200000000825</v>
      </c>
      <c r="CD38" s="10">
        <v>34.453668033071033</v>
      </c>
      <c r="CE38" s="10">
        <v>8.4902130000000078</v>
      </c>
      <c r="CF38" s="10">
        <v>2.6015930000000096</v>
      </c>
      <c r="CG38" s="10">
        <v>33.918390974139442</v>
      </c>
      <c r="CH38" s="10">
        <v>24.449642000000033</v>
      </c>
      <c r="CI38" s="10">
        <v>1.0975150000000049</v>
      </c>
      <c r="CJ38" s="10">
        <v>133.71655299999992</v>
      </c>
      <c r="CK38" s="10">
        <v>11.659685999999997</v>
      </c>
      <c r="CL38" s="10">
        <v>9.4300989999999629</v>
      </c>
      <c r="CM38" s="10">
        <v>0.59078187272233862</v>
      </c>
      <c r="CN38" s="10">
        <v>0.46448377476778369</v>
      </c>
      <c r="CP38" s="10">
        <v>24.631373</v>
      </c>
      <c r="CQ38" s="10">
        <v>818.61878699999988</v>
      </c>
      <c r="CR38" s="10">
        <v>109.83779700000001</v>
      </c>
      <c r="CS38" s="10">
        <v>2193.4358609999995</v>
      </c>
      <c r="CT38" s="10">
        <v>15.267613000000003</v>
      </c>
      <c r="CU38" s="10">
        <v>53.790902750099647</v>
      </c>
      <c r="CV38" s="10">
        <v>357.83516499999996</v>
      </c>
      <c r="CW38" s="10">
        <v>4.607347489046175</v>
      </c>
      <c r="CX38" s="10">
        <v>124.207844513</v>
      </c>
      <c r="CY38" s="10">
        <v>48.399916000000012</v>
      </c>
      <c r="CZ38" s="10">
        <v>37.109099000000001</v>
      </c>
      <c r="DA38" s="10">
        <v>834.65817658176582</v>
      </c>
      <c r="DB38" s="10">
        <v>115.46113900000003</v>
      </c>
      <c r="DC38" s="10">
        <v>204.08845500000001</v>
      </c>
      <c r="DD38" s="10">
        <v>141.40596833591778</v>
      </c>
      <c r="DE38" s="10">
        <v>262.94899300000003</v>
      </c>
      <c r="DF38" s="10">
        <v>48.371830000000003</v>
      </c>
      <c r="DG38" s="10">
        <v>578.18080999999995</v>
      </c>
      <c r="DH38" s="10">
        <v>101.063287</v>
      </c>
      <c r="DI38" s="10">
        <v>206.949017</v>
      </c>
      <c r="DJ38" s="10">
        <v>149.28690382898156</v>
      </c>
      <c r="DK38" s="36">
        <v>50.038001251564452</v>
      </c>
    </row>
    <row r="39" spans="1:115">
      <c r="A39" s="2">
        <v>41426</v>
      </c>
      <c r="B39" s="10">
        <v>17.640118999999999</v>
      </c>
      <c r="C39" s="10">
        <v>587.342491</v>
      </c>
      <c r="D39" s="10">
        <v>88.130009999999999</v>
      </c>
      <c r="E39" s="10">
        <v>1865.4418509999998</v>
      </c>
      <c r="F39" s="10">
        <v>1.9654429999999994</v>
      </c>
      <c r="G39" s="10">
        <v>46.563672031971791</v>
      </c>
      <c r="H39" s="10">
        <v>66.726638000000037</v>
      </c>
      <c r="I39" s="10">
        <v>2.5262045341139943</v>
      </c>
      <c r="J39" s="10">
        <v>9.9209695820000032</v>
      </c>
      <c r="K39" s="10">
        <v>22.976070999999997</v>
      </c>
      <c r="L39" s="10">
        <v>31.472622999999999</v>
      </c>
      <c r="M39" s="10">
        <v>637.85353918039016</v>
      </c>
      <c r="N39" s="10">
        <v>69.361054999999993</v>
      </c>
      <c r="O39" s="10">
        <v>170.456433</v>
      </c>
      <c r="P39" s="10">
        <v>88.328828205475418</v>
      </c>
      <c r="Q39" s="10">
        <v>82.893989999999988</v>
      </c>
      <c r="R39" s="10">
        <v>8.0209940000000071</v>
      </c>
      <c r="S39" s="10">
        <v>93.126277999999942</v>
      </c>
      <c r="T39" s="10">
        <v>67.470799</v>
      </c>
      <c r="U39" s="10">
        <v>146.67566399999995</v>
      </c>
      <c r="V39" s="10">
        <v>42.423619783395203</v>
      </c>
      <c r="W39" s="10">
        <v>22.719330513206177</v>
      </c>
      <c r="Y39" s="10">
        <v>3.1180509999999999</v>
      </c>
      <c r="Z39" s="10">
        <v>171.01067500000002</v>
      </c>
      <c r="AA39" s="10">
        <v>17.286829000000001</v>
      </c>
      <c r="AB39" s="10">
        <v>219.22328299999998</v>
      </c>
      <c r="AC39" s="10">
        <v>16.659956000000005</v>
      </c>
      <c r="AD39" s="10">
        <v>1.623183348506573</v>
      </c>
      <c r="AE39" s="10">
        <v>218.16422600000001</v>
      </c>
      <c r="AF39" s="10">
        <v>0.20720141809536571</v>
      </c>
      <c r="AG39" s="10">
        <v>101.17456399999999</v>
      </c>
      <c r="AH39" s="10">
        <v>21.639278000000001</v>
      </c>
      <c r="AI39" s="10">
        <v>4.7030449999999995</v>
      </c>
      <c r="AJ39" s="10">
        <v>142.66898757744573</v>
      </c>
      <c r="AK39" s="10">
        <v>37.738302999999995</v>
      </c>
      <c r="AL39" s="10">
        <v>23.284208</v>
      </c>
      <c r="AM39" s="10">
        <v>5.5861838503679158</v>
      </c>
      <c r="AN39" s="10">
        <v>133.53339100000002</v>
      </c>
      <c r="AO39" s="10">
        <v>14.479383</v>
      </c>
      <c r="AP39" s="10">
        <v>313.26627600000006</v>
      </c>
      <c r="AQ39" s="10">
        <v>13.144801000000003</v>
      </c>
      <c r="AR39" s="10">
        <v>30.985004999999997</v>
      </c>
      <c r="AS39" s="10">
        <v>84.466193733977619</v>
      </c>
      <c r="AT39" s="10">
        <v>25.374006658896878</v>
      </c>
      <c r="AV39" s="10">
        <v>0.45245600000000002</v>
      </c>
      <c r="AW39" s="10">
        <v>4.8107059999999997</v>
      </c>
      <c r="AX39" s="10">
        <v>0.49112700000000009</v>
      </c>
      <c r="AY39" s="10">
        <v>36.943860000000001</v>
      </c>
      <c r="AZ39" s="10">
        <v>0.112622</v>
      </c>
      <c r="BA39" s="10">
        <v>7.6981645685385161</v>
      </c>
      <c r="BB39" s="10">
        <v>15.804518000000003</v>
      </c>
      <c r="BC39" s="10">
        <v>1.3398687415221011</v>
      </c>
      <c r="BD39" s="10">
        <v>5.0035799999999995</v>
      </c>
      <c r="BE39" s="10">
        <v>0.74273</v>
      </c>
      <c r="BF39" s="10">
        <v>0.48370199999999991</v>
      </c>
      <c r="BG39" s="10">
        <v>22.393607039528444</v>
      </c>
      <c r="BH39" s="10">
        <v>3.4075660000000001</v>
      </c>
      <c r="BI39" s="10">
        <v>3.3180990000000001</v>
      </c>
      <c r="BJ39" s="10">
        <v>19.386112169671343</v>
      </c>
      <c r="BK39" s="10">
        <v>16.419401000000001</v>
      </c>
      <c r="BL39" s="10">
        <v>24.727799999999998</v>
      </c>
      <c r="BM39" s="10">
        <v>30.436490000000006</v>
      </c>
      <c r="BN39" s="10">
        <v>4.3067200000000012</v>
      </c>
      <c r="BO39" s="10">
        <v>1.3569580000000001</v>
      </c>
      <c r="BP39" s="10">
        <v>32.99165570382317</v>
      </c>
      <c r="BQ39" s="10">
        <v>3.1140272492632217</v>
      </c>
      <c r="BS39" s="10">
        <v>2.6523399999999979</v>
      </c>
      <c r="BT39" s="10">
        <v>7.9384010000000664</v>
      </c>
      <c r="BU39" s="10">
        <v>1.102737000000007</v>
      </c>
      <c r="BV39" s="10">
        <v>85.489567999999878</v>
      </c>
      <c r="BW39" s="10">
        <v>6.0083999999994475E-2</v>
      </c>
      <c r="BX39" s="10">
        <v>1.2081205176934802</v>
      </c>
      <c r="BY39" s="10">
        <v>51.837410999999975</v>
      </c>
      <c r="BZ39" s="10">
        <v>0.35770947816702603</v>
      </c>
      <c r="CA39" s="10">
        <v>10.915084000000022</v>
      </c>
      <c r="CB39" s="10">
        <v>3.8053000000000008</v>
      </c>
      <c r="CC39" s="10">
        <v>0.79568500000000353</v>
      </c>
      <c r="CD39" s="10">
        <v>29.54743888214519</v>
      </c>
      <c r="CE39" s="10">
        <v>8.414105000000017</v>
      </c>
      <c r="CF39" s="10">
        <v>2.141806999999968</v>
      </c>
      <c r="CG39" s="10">
        <v>33.763719766558076</v>
      </c>
      <c r="CH39" s="10">
        <v>20.315295000000013</v>
      </c>
      <c r="CI39" s="10">
        <v>1.293495999999994</v>
      </c>
      <c r="CJ39" s="10">
        <v>129.0634750000001</v>
      </c>
      <c r="CK39" s="10">
        <v>11.61601300000002</v>
      </c>
      <c r="CL39" s="10">
        <v>10.621242000000047</v>
      </c>
      <c r="CM39" s="10">
        <v>1.2636101744079866</v>
      </c>
      <c r="CN39" s="10">
        <v>0.64854296286402224</v>
      </c>
      <c r="CP39" s="10">
        <v>23.862965999999997</v>
      </c>
      <c r="CQ39" s="10">
        <v>771.10227300000008</v>
      </c>
      <c r="CR39" s="10">
        <v>107.01070300000001</v>
      </c>
      <c r="CS39" s="10">
        <v>2207.0985619999997</v>
      </c>
      <c r="CT39" s="10">
        <v>18.798105</v>
      </c>
      <c r="CU39" s="10">
        <v>57.093140466710359</v>
      </c>
      <c r="CV39" s="10">
        <v>352.53279300000003</v>
      </c>
      <c r="CW39" s="10">
        <v>4.430984171898487</v>
      </c>
      <c r="CX39" s="10">
        <v>127.01419758200001</v>
      </c>
      <c r="CY39" s="10">
        <v>49.163378999999999</v>
      </c>
      <c r="CZ39" s="10">
        <v>37.455055000000002</v>
      </c>
      <c r="DA39" s="10">
        <v>832.46357267950953</v>
      </c>
      <c r="DB39" s="10">
        <v>118.921029</v>
      </c>
      <c r="DC39" s="10">
        <v>199.20054699999997</v>
      </c>
      <c r="DD39" s="10">
        <v>147.06484399207275</v>
      </c>
      <c r="DE39" s="10">
        <v>253.16207700000001</v>
      </c>
      <c r="DF39" s="10">
        <v>48.521673</v>
      </c>
      <c r="DG39" s="10">
        <v>565.89251900000011</v>
      </c>
      <c r="DH39" s="10">
        <v>96.538333000000023</v>
      </c>
      <c r="DI39" s="10">
        <v>189.638869</v>
      </c>
      <c r="DJ39" s="10">
        <v>161.14507939560397</v>
      </c>
      <c r="DK39" s="36">
        <v>51.855907384230299</v>
      </c>
    </row>
    <row r="40" spans="1:115">
      <c r="A40" s="2">
        <v>41518</v>
      </c>
      <c r="B40" s="10">
        <v>17.792360000000002</v>
      </c>
      <c r="C40" s="10">
        <v>584.60188099999993</v>
      </c>
      <c r="D40" s="10">
        <v>89.563662000000008</v>
      </c>
      <c r="E40" s="10">
        <v>1899.4682670000004</v>
      </c>
      <c r="F40" s="10">
        <v>1.9598249999999995</v>
      </c>
      <c r="G40" s="10">
        <v>48.374110101941149</v>
      </c>
      <c r="H40" s="10">
        <v>71.273464000000004</v>
      </c>
      <c r="I40" s="10">
        <v>2.5202285488126073</v>
      </c>
      <c r="J40" s="10">
        <v>7.1237958290000014</v>
      </c>
      <c r="K40" s="10">
        <v>18.154626</v>
      </c>
      <c r="L40" s="10">
        <v>32.119578000000004</v>
      </c>
      <c r="M40" s="10">
        <v>691.86710472819846</v>
      </c>
      <c r="N40" s="10">
        <v>67.000477000000004</v>
      </c>
      <c r="O40" s="10">
        <v>167.24099900000002</v>
      </c>
      <c r="P40" s="10">
        <v>84.670509289287025</v>
      </c>
      <c r="Q40" s="10">
        <v>87.520395000000008</v>
      </c>
      <c r="R40" s="10">
        <v>8.176206999999998</v>
      </c>
      <c r="S40" s="10">
        <v>105.58889299999998</v>
      </c>
      <c r="T40" s="10">
        <v>66.68392399999999</v>
      </c>
      <c r="U40" s="10">
        <v>136.55016500000002</v>
      </c>
      <c r="V40" s="10">
        <v>37.707310434302642</v>
      </c>
      <c r="W40" s="10">
        <v>22.70837178797251</v>
      </c>
      <c r="Y40" s="10">
        <v>3.2717680000000002</v>
      </c>
      <c r="Z40" s="10">
        <v>171.04699999999997</v>
      </c>
      <c r="AA40" s="10">
        <v>17.549004</v>
      </c>
      <c r="AB40" s="10">
        <v>218.73257900000002</v>
      </c>
      <c r="AC40" s="10">
        <v>17.020950000000006</v>
      </c>
      <c r="AD40" s="10">
        <v>1.92745981228604</v>
      </c>
      <c r="AE40" s="10">
        <v>239.52638199999998</v>
      </c>
      <c r="AF40" s="10">
        <v>0.22006945341823092</v>
      </c>
      <c r="AG40" s="10">
        <v>102.514692</v>
      </c>
      <c r="AH40" s="10">
        <v>25.285115000000001</v>
      </c>
      <c r="AI40" s="10">
        <v>3.9663879999999994</v>
      </c>
      <c r="AJ40" s="10">
        <v>146.16832344965908</v>
      </c>
      <c r="AK40" s="10">
        <v>40.042632999999995</v>
      </c>
      <c r="AL40" s="10">
        <v>21.133123000000001</v>
      </c>
      <c r="AM40" s="10">
        <v>5.717083631131521</v>
      </c>
      <c r="AN40" s="10">
        <v>134.15035500000002</v>
      </c>
      <c r="AO40" s="10">
        <v>15.748760000000003</v>
      </c>
      <c r="AP40" s="10">
        <v>323.07923599999998</v>
      </c>
      <c r="AQ40" s="10">
        <v>11.116125</v>
      </c>
      <c r="AR40" s="10">
        <v>29.621014999999996</v>
      </c>
      <c r="AS40" s="10">
        <v>84.147859557786177</v>
      </c>
      <c r="AT40" s="10">
        <v>26.999439117489572</v>
      </c>
      <c r="AV40" s="10">
        <v>0.48622199999999999</v>
      </c>
      <c r="AW40" s="10">
        <v>7.3446619999999996</v>
      </c>
      <c r="AX40" s="10">
        <v>0.59003499999999998</v>
      </c>
      <c r="AY40" s="10">
        <v>36.272634999999994</v>
      </c>
      <c r="AZ40" s="10">
        <v>0.17472900000000002</v>
      </c>
      <c r="BA40" s="10">
        <v>7.6080184882952642</v>
      </c>
      <c r="BB40" s="10">
        <v>23.965474</v>
      </c>
      <c r="BC40" s="10">
        <v>1.2742968853883603</v>
      </c>
      <c r="BD40" s="10">
        <v>4.4982939999999996</v>
      </c>
      <c r="BE40" s="10">
        <v>0.31254599999999993</v>
      </c>
      <c r="BF40" s="10">
        <v>0.47035899999999997</v>
      </c>
      <c r="BG40" s="10">
        <v>21.555582090142142</v>
      </c>
      <c r="BH40" s="10">
        <v>3.8127429999999998</v>
      </c>
      <c r="BI40" s="10">
        <v>3.5505680000000006</v>
      </c>
      <c r="BJ40" s="10">
        <v>20.605990904508335</v>
      </c>
      <c r="BK40" s="10">
        <v>15.281974999999999</v>
      </c>
      <c r="BL40" s="10">
        <v>24.988790000000005</v>
      </c>
      <c r="BM40" s="10">
        <v>32.048507000000001</v>
      </c>
      <c r="BN40" s="10">
        <v>4.125146</v>
      </c>
      <c r="BO40" s="10">
        <v>1.3163919999999998</v>
      </c>
      <c r="BP40" s="10">
        <v>36.598104224673257</v>
      </c>
      <c r="BQ40" s="10">
        <v>2.8034460242815156</v>
      </c>
      <c r="BS40" s="10">
        <v>2.8937079999999993</v>
      </c>
      <c r="BT40" s="10">
        <v>8.221041999999926</v>
      </c>
      <c r="BU40" s="10">
        <v>1.5010489999999916</v>
      </c>
      <c r="BV40" s="10">
        <v>98.85236099999976</v>
      </c>
      <c r="BW40" s="10">
        <v>0.10020299999999616</v>
      </c>
      <c r="BX40" s="10">
        <v>1.3294165308248784</v>
      </c>
      <c r="BY40" s="10">
        <v>54.865009000000043</v>
      </c>
      <c r="BZ40" s="10">
        <v>0.29328532589749456</v>
      </c>
      <c r="CA40" s="10">
        <v>10.060564999999984</v>
      </c>
      <c r="CB40" s="10">
        <v>3.2095079999999938</v>
      </c>
      <c r="CC40" s="10">
        <v>0.77540599999999427</v>
      </c>
      <c r="CD40" s="10">
        <v>32.776161966112085</v>
      </c>
      <c r="CE40" s="10">
        <v>8.785364999999997</v>
      </c>
      <c r="CF40" s="10">
        <v>2.3209469999999981</v>
      </c>
      <c r="CG40" s="10">
        <v>34.477214482051025</v>
      </c>
      <c r="CH40" s="10">
        <v>19.935661999999997</v>
      </c>
      <c r="CI40" s="10">
        <v>1.1329119999999868</v>
      </c>
      <c r="CJ40" s="10">
        <v>124.383252</v>
      </c>
      <c r="CK40" s="10">
        <v>12.241550000000014</v>
      </c>
      <c r="CL40" s="10">
        <v>8.1756969999999676</v>
      </c>
      <c r="CM40" s="10">
        <v>1.2315069786458324</v>
      </c>
      <c r="CN40" s="10">
        <v>0.37981190630145267</v>
      </c>
      <c r="CP40" s="10">
        <v>24.444058000000002</v>
      </c>
      <c r="CQ40" s="10">
        <v>771.21458499999983</v>
      </c>
      <c r="CR40" s="10">
        <v>109.20375</v>
      </c>
      <c r="CS40" s="10">
        <v>2253.3258420000002</v>
      </c>
      <c r="CT40" s="10">
        <v>19.255707000000001</v>
      </c>
      <c r="CU40" s="10">
        <v>59.239004933347331</v>
      </c>
      <c r="CV40" s="10">
        <v>389.63032900000002</v>
      </c>
      <c r="CW40" s="10">
        <v>4.3078802135166931</v>
      </c>
      <c r="CX40" s="10">
        <v>124.19734682899998</v>
      </c>
      <c r="CY40" s="10">
        <v>46.961794999999995</v>
      </c>
      <c r="CZ40" s="10">
        <v>37.331730999999998</v>
      </c>
      <c r="DA40" s="10">
        <v>892.36717223411176</v>
      </c>
      <c r="DB40" s="10">
        <v>119.64121799999999</v>
      </c>
      <c r="DC40" s="10">
        <v>194.24563700000002</v>
      </c>
      <c r="DD40" s="10">
        <v>145.47079830697791</v>
      </c>
      <c r="DE40" s="10">
        <v>256.88838700000002</v>
      </c>
      <c r="DF40" s="10">
        <v>50.046668999999994</v>
      </c>
      <c r="DG40" s="10">
        <v>585.09988799999996</v>
      </c>
      <c r="DH40" s="10">
        <v>94.166745000000006</v>
      </c>
      <c r="DI40" s="10">
        <v>175.66326899999999</v>
      </c>
      <c r="DJ40" s="10">
        <v>159.68478119540791</v>
      </c>
      <c r="DK40" s="36">
        <v>52.891068836045051</v>
      </c>
    </row>
    <row r="41" spans="1:115">
      <c r="A41" s="2">
        <v>41609</v>
      </c>
      <c r="B41" s="10">
        <v>14.760665999999999</v>
      </c>
      <c r="C41" s="10">
        <v>575.74556900000005</v>
      </c>
      <c r="D41" s="10">
        <v>85.230359999999976</v>
      </c>
      <c r="E41" s="10">
        <v>2008.0743729999999</v>
      </c>
      <c r="F41" s="10">
        <v>2.0965069999999981</v>
      </c>
      <c r="G41" s="10">
        <v>47.728807130036266</v>
      </c>
      <c r="H41" s="10">
        <v>82.930672000000044</v>
      </c>
      <c r="I41" s="10">
        <v>-0.13962681468902599</v>
      </c>
      <c r="J41" s="10">
        <v>15.079447062999996</v>
      </c>
      <c r="K41" s="10">
        <v>22.936658999999995</v>
      </c>
      <c r="L41" s="10">
        <v>31.600570000000001</v>
      </c>
      <c r="M41" s="10">
        <v>711.36668583116727</v>
      </c>
      <c r="N41" s="10">
        <v>68.150556999999992</v>
      </c>
      <c r="O41" s="10">
        <v>183.32834700000001</v>
      </c>
      <c r="P41" s="10">
        <v>89.666161186115474</v>
      </c>
      <c r="Q41" s="10">
        <v>90.641793000000021</v>
      </c>
      <c r="R41" s="10">
        <v>9.9886210000000002</v>
      </c>
      <c r="S41" s="10">
        <v>105.20962700000004</v>
      </c>
      <c r="T41" s="10">
        <v>63.630078000000005</v>
      </c>
      <c r="U41" s="10">
        <v>134.56887499999999</v>
      </c>
      <c r="V41" s="10">
        <v>39.972336537882484</v>
      </c>
      <c r="W41" s="10">
        <v>18.849320994703405</v>
      </c>
      <c r="Y41" s="10">
        <v>2.7379870000000004</v>
      </c>
      <c r="Z41" s="10">
        <v>168.36902499999999</v>
      </c>
      <c r="AA41" s="10">
        <v>18.055579999999999</v>
      </c>
      <c r="AB41" s="10">
        <v>241.628998</v>
      </c>
      <c r="AC41" s="10">
        <v>16.785491</v>
      </c>
      <c r="AD41" s="10">
        <v>1.8324571129994029</v>
      </c>
      <c r="AE41" s="10">
        <v>263.177842</v>
      </c>
      <c r="AF41" s="10">
        <v>-1.4658550184650955E-2</v>
      </c>
      <c r="AG41" s="10">
        <v>99.563253000000003</v>
      </c>
      <c r="AH41" s="10">
        <v>24.898904999999999</v>
      </c>
      <c r="AI41" s="10">
        <v>3.9136670000000002</v>
      </c>
      <c r="AJ41" s="10">
        <v>146.13219962734084</v>
      </c>
      <c r="AK41" s="10">
        <v>41.942646999999994</v>
      </c>
      <c r="AL41" s="10">
        <v>22.740693</v>
      </c>
      <c r="AM41" s="10">
        <v>4.40799071242522</v>
      </c>
      <c r="AN41" s="10">
        <v>134.24379899999997</v>
      </c>
      <c r="AO41" s="10">
        <v>15.621129000000002</v>
      </c>
      <c r="AP41" s="10">
        <v>359.77951700000006</v>
      </c>
      <c r="AQ41" s="10">
        <v>11.032489999999997</v>
      </c>
      <c r="AR41" s="10">
        <v>34.371555999999998</v>
      </c>
      <c r="AS41" s="10">
        <v>88.796401766471377</v>
      </c>
      <c r="AT41" s="10">
        <v>30.311970326704635</v>
      </c>
      <c r="AV41" s="10">
        <v>0.24734600000000004</v>
      </c>
      <c r="AW41" s="10">
        <v>6.4750330000000007</v>
      </c>
      <c r="AX41" s="10">
        <v>0.40540199999999998</v>
      </c>
      <c r="AY41" s="10">
        <v>44.210594</v>
      </c>
      <c r="AZ41" s="10">
        <v>2.2135999999999999E-2</v>
      </c>
      <c r="BA41" s="10">
        <v>9.6751647826761822</v>
      </c>
      <c r="BB41" s="10">
        <v>32.060135000000002</v>
      </c>
      <c r="BC41" s="10">
        <v>-5.3490168833893896E-2</v>
      </c>
      <c r="BD41" s="10">
        <v>4.7254759999999996</v>
      </c>
      <c r="BE41" s="10">
        <v>0.63335900000000012</v>
      </c>
      <c r="BF41" s="10">
        <v>0.64751399999999992</v>
      </c>
      <c r="BG41" s="10">
        <v>25.214010044750932</v>
      </c>
      <c r="BH41" s="10">
        <v>4.1041899999999991</v>
      </c>
      <c r="BI41" s="10">
        <v>1.6832749999999999</v>
      </c>
      <c r="BJ41" s="10">
        <v>20.766110391228995</v>
      </c>
      <c r="BK41" s="10">
        <v>13.915759000000001</v>
      </c>
      <c r="BL41" s="10">
        <v>17.710628</v>
      </c>
      <c r="BM41" s="10">
        <v>35.482028000000007</v>
      </c>
      <c r="BN41" s="10">
        <v>4.882579999999999</v>
      </c>
      <c r="BO41" s="10">
        <v>1.4630510000000003</v>
      </c>
      <c r="BP41" s="10">
        <v>38.624963408907732</v>
      </c>
      <c r="BQ41" s="10">
        <v>3.6018623444909781</v>
      </c>
      <c r="BS41" s="10">
        <v>3.3026100000000036</v>
      </c>
      <c r="BT41" s="10">
        <v>6.9736499999999308</v>
      </c>
      <c r="BU41" s="10">
        <v>1.8303990000000163</v>
      </c>
      <c r="BV41" s="10">
        <v>106.0522100000001</v>
      </c>
      <c r="BW41" s="10">
        <v>1.5670000000011404E-3</v>
      </c>
      <c r="BX41" s="10">
        <v>1.1448919755950921</v>
      </c>
      <c r="BY41" s="10">
        <v>55.159241000000065</v>
      </c>
      <c r="BZ41" s="10">
        <v>-1.2468357422392003E-2</v>
      </c>
      <c r="CA41" s="10">
        <v>7.3812620000000075</v>
      </c>
      <c r="CB41" s="10">
        <v>1.2300430000000113</v>
      </c>
      <c r="CC41" s="10">
        <v>0.73867399999999717</v>
      </c>
      <c r="CD41" s="10">
        <v>29.222863450691836</v>
      </c>
      <c r="CE41" s="10">
        <v>8.5951929999999983</v>
      </c>
      <c r="CF41" s="10">
        <v>1.1190689999999697</v>
      </c>
      <c r="CG41" s="10">
        <v>36.348526373875885</v>
      </c>
      <c r="CH41" s="10">
        <v>18.486187000000008</v>
      </c>
      <c r="CI41" s="10">
        <v>1.1856169999999935</v>
      </c>
      <c r="CJ41" s="10">
        <v>125.63562599999989</v>
      </c>
      <c r="CK41" s="10">
        <v>13.838447999999998</v>
      </c>
      <c r="CL41" s="10">
        <v>7.3388789999999986</v>
      </c>
      <c r="CM41" s="10">
        <v>2.93970131691718</v>
      </c>
      <c r="CN41" s="10">
        <v>0.44690515763039729</v>
      </c>
      <c r="CP41" s="10">
        <v>21.048609000000003</v>
      </c>
      <c r="CQ41" s="10">
        <v>757.56327699999997</v>
      </c>
      <c r="CR41" s="10">
        <v>105.52174099999999</v>
      </c>
      <c r="CS41" s="10">
        <v>2399.966175</v>
      </c>
      <c r="CT41" s="10">
        <v>18.905701000000001</v>
      </c>
      <c r="CU41" s="10">
        <v>60.381321001306944</v>
      </c>
      <c r="CV41" s="10">
        <v>433.32789000000008</v>
      </c>
      <c r="CW41" s="10">
        <v>-0.22024389112996284</v>
      </c>
      <c r="CX41" s="10">
        <v>126.749438063</v>
      </c>
      <c r="CY41" s="10">
        <v>49.698966000000006</v>
      </c>
      <c r="CZ41" s="10">
        <v>36.900424999999998</v>
      </c>
      <c r="DA41" s="10">
        <v>911.93575895395088</v>
      </c>
      <c r="DB41" s="10">
        <v>122.79258699999998</v>
      </c>
      <c r="DC41" s="10">
        <v>208.87138399999998</v>
      </c>
      <c r="DD41" s="10">
        <v>151.18878866364557</v>
      </c>
      <c r="DE41" s="10">
        <v>257.28753799999998</v>
      </c>
      <c r="DF41" s="10">
        <v>44.505994999999999</v>
      </c>
      <c r="DG41" s="10">
        <v>626.10679800000003</v>
      </c>
      <c r="DH41" s="10">
        <v>93.383595999999997</v>
      </c>
      <c r="DI41" s="10">
        <v>177.74236099999999</v>
      </c>
      <c r="DJ41" s="10">
        <v>170.33340303017877</v>
      </c>
      <c r="DK41" s="36">
        <v>53.210058823529415</v>
      </c>
    </row>
    <row r="42" spans="1:115">
      <c r="A42" s="2">
        <v>41699</v>
      </c>
      <c r="B42" s="10">
        <v>16.931354000000002</v>
      </c>
      <c r="C42" s="10">
        <v>620.29697899999996</v>
      </c>
      <c r="D42" s="10">
        <v>84.900853000000026</v>
      </c>
      <c r="E42" s="10">
        <v>2120.1187910000003</v>
      </c>
      <c r="F42" s="10">
        <v>2.3233449999999989</v>
      </c>
      <c r="G42" s="10">
        <v>49.890392330895594</v>
      </c>
      <c r="H42" s="10">
        <v>86.555816000000007</v>
      </c>
      <c r="I42" s="10">
        <v>1.0253660544630308</v>
      </c>
      <c r="J42" s="10">
        <v>18.970209942000007</v>
      </c>
      <c r="K42" s="10">
        <v>25.571099000000004</v>
      </c>
      <c r="L42" s="10">
        <v>30.568572</v>
      </c>
      <c r="M42" s="10">
        <v>715.36122829843941</v>
      </c>
      <c r="N42" s="10">
        <v>66.375474999999994</v>
      </c>
      <c r="O42" s="10">
        <v>181.005121</v>
      </c>
      <c r="P42" s="10">
        <v>77.597964507530918</v>
      </c>
      <c r="Q42" s="10">
        <v>87.051444999999987</v>
      </c>
      <c r="R42" s="10">
        <v>10.227756999999999</v>
      </c>
      <c r="S42" s="10">
        <v>110.50884699999999</v>
      </c>
      <c r="T42" s="10">
        <v>62.839700999999984</v>
      </c>
      <c r="U42" s="10">
        <v>136.20007099999998</v>
      </c>
      <c r="V42" s="10">
        <v>36.197547531144174</v>
      </c>
      <c r="W42" s="10">
        <v>14.018659859497502</v>
      </c>
      <c r="Y42" s="10">
        <v>3.7506979999999999</v>
      </c>
      <c r="Z42" s="10">
        <v>167.10827499999999</v>
      </c>
      <c r="AA42" s="10">
        <v>18.733318000000008</v>
      </c>
      <c r="AB42" s="10">
        <v>289.02230100000003</v>
      </c>
      <c r="AC42" s="10">
        <v>16.406281</v>
      </c>
      <c r="AD42" s="10">
        <v>2.1860073047364175</v>
      </c>
      <c r="AE42" s="10">
        <v>307.983136</v>
      </c>
      <c r="AF42" s="10">
        <v>0.11849749936725386</v>
      </c>
      <c r="AG42" s="10">
        <v>93.447095999999988</v>
      </c>
      <c r="AH42" s="10">
        <v>25.718377</v>
      </c>
      <c r="AI42" s="10">
        <v>4.2583599999999997</v>
      </c>
      <c r="AJ42" s="10">
        <v>151.18220677904202</v>
      </c>
      <c r="AK42" s="10">
        <v>44.304186999999999</v>
      </c>
      <c r="AL42" s="10">
        <v>23.363042</v>
      </c>
      <c r="AM42" s="10">
        <v>2.7616022350175786</v>
      </c>
      <c r="AN42" s="10">
        <v>140.03266000000002</v>
      </c>
      <c r="AO42" s="10">
        <v>14.513663999999999</v>
      </c>
      <c r="AP42" s="10">
        <v>368.0753400000001</v>
      </c>
      <c r="AQ42" s="10">
        <v>11.254556999999998</v>
      </c>
      <c r="AR42" s="10">
        <v>35.579422999999998</v>
      </c>
      <c r="AS42" s="10">
        <v>87.768055069510936</v>
      </c>
      <c r="AT42" s="10">
        <v>26.49980104729762</v>
      </c>
      <c r="AV42" s="10">
        <v>0.22484000000000004</v>
      </c>
      <c r="AW42" s="10">
        <v>9.0301300000000015</v>
      </c>
      <c r="AX42" s="10">
        <v>0.58591500000000007</v>
      </c>
      <c r="AY42" s="10">
        <v>47.295099</v>
      </c>
      <c r="AZ42" s="10">
        <v>2.4908E-2</v>
      </c>
      <c r="BA42" s="10">
        <v>9.7180412575987347</v>
      </c>
      <c r="BB42" s="10">
        <v>31.508977000000002</v>
      </c>
      <c r="BC42" s="10">
        <v>0.45478463708872041</v>
      </c>
      <c r="BD42" s="10">
        <v>4.9368029999999994</v>
      </c>
      <c r="BE42" s="10">
        <v>0.66943699999999995</v>
      </c>
      <c r="BF42" s="10">
        <v>0.76850399999999996</v>
      </c>
      <c r="BG42" s="10">
        <v>26.661553066505835</v>
      </c>
      <c r="BH42" s="10">
        <v>4.1223860000000005</v>
      </c>
      <c r="BI42" s="10">
        <v>2.6662310000000002</v>
      </c>
      <c r="BJ42" s="10">
        <v>21.522815651108832</v>
      </c>
      <c r="BK42" s="10">
        <v>12.310926000000002</v>
      </c>
      <c r="BL42" s="10">
        <v>17.630289000000001</v>
      </c>
      <c r="BM42" s="10">
        <v>40.767631000000002</v>
      </c>
      <c r="BN42" s="10">
        <v>4.4512600000000004</v>
      </c>
      <c r="BO42" s="10">
        <v>1.7084440000000003</v>
      </c>
      <c r="BP42" s="10">
        <v>38.907358082310893</v>
      </c>
      <c r="BQ42" s="10">
        <v>3.6998374177850337</v>
      </c>
      <c r="BS42" s="10">
        <v>2.162786000000001</v>
      </c>
      <c r="BT42" s="10">
        <v>7.3885850000000755</v>
      </c>
      <c r="BU42" s="10">
        <v>2.1574539999999907</v>
      </c>
      <c r="BV42" s="10">
        <v>121.49097299999937</v>
      </c>
      <c r="BW42" s="10">
        <v>1.5089999999985809E-3</v>
      </c>
      <c r="BX42" s="10">
        <v>0.81376974945051828</v>
      </c>
      <c r="BY42" s="10">
        <v>59.874511000000055</v>
      </c>
      <c r="BZ42" s="10">
        <v>7.9657834687583029E-2</v>
      </c>
      <c r="CA42" s="10">
        <v>6.955759999999982</v>
      </c>
      <c r="CB42" s="10">
        <v>1.2662649999999958</v>
      </c>
      <c r="CC42" s="10">
        <v>0.68562899999999882</v>
      </c>
      <c r="CD42" s="10">
        <v>29.72569655592795</v>
      </c>
      <c r="CE42" s="10">
        <v>8.3517569999999974</v>
      </c>
      <c r="CF42" s="10">
        <v>1.2635309999999893</v>
      </c>
      <c r="CG42" s="10">
        <v>34.025435313306602</v>
      </c>
      <c r="CH42" s="10">
        <v>19.005060000000007</v>
      </c>
      <c r="CI42" s="10">
        <v>0.96889600000000442</v>
      </c>
      <c r="CJ42" s="10">
        <v>133.07104099999987</v>
      </c>
      <c r="CK42" s="10">
        <v>14.944993000000014</v>
      </c>
      <c r="CL42" s="10">
        <v>5.0104770000000158</v>
      </c>
      <c r="CM42" s="10">
        <v>2.8708937764964162</v>
      </c>
      <c r="CN42" s="10">
        <v>0.23079482610479474</v>
      </c>
      <c r="CP42" s="10">
        <v>23.069678000000003</v>
      </c>
      <c r="CQ42" s="10">
        <v>803.82396900000003</v>
      </c>
      <c r="CR42" s="10">
        <v>106.37754000000002</v>
      </c>
      <c r="CS42" s="10">
        <v>2577.9271639999997</v>
      </c>
      <c r="CT42" s="10">
        <v>18.756042999999998</v>
      </c>
      <c r="CU42" s="10">
        <v>62.608210642681264</v>
      </c>
      <c r="CV42" s="10">
        <v>485.92244000000005</v>
      </c>
      <c r="CW42" s="10">
        <v>1.678306025606588</v>
      </c>
      <c r="CX42" s="10">
        <v>124.30986894199998</v>
      </c>
      <c r="CY42" s="10">
        <v>53.225178</v>
      </c>
      <c r="CZ42" s="10">
        <v>36.281064999999998</v>
      </c>
      <c r="DA42" s="10">
        <v>922.93068469991522</v>
      </c>
      <c r="DB42" s="10">
        <v>123.15380499999999</v>
      </c>
      <c r="DC42" s="10">
        <v>208.29792499999999</v>
      </c>
      <c r="DD42" s="10">
        <v>135.90781770696393</v>
      </c>
      <c r="DE42" s="10">
        <v>258.40009100000003</v>
      </c>
      <c r="DF42" s="10">
        <v>43.340606000000001</v>
      </c>
      <c r="DG42" s="10">
        <v>652.4228589999999</v>
      </c>
      <c r="DH42" s="10">
        <v>93.490510999999998</v>
      </c>
      <c r="DI42" s="10">
        <v>178.49841499999999</v>
      </c>
      <c r="DJ42" s="10">
        <v>165.74385445946243</v>
      </c>
      <c r="DK42" s="36">
        <v>44.449093150684952</v>
      </c>
    </row>
    <row r="43" spans="1:115">
      <c r="A43" s="2">
        <v>41791</v>
      </c>
      <c r="B43" s="10">
        <v>21.102469999999997</v>
      </c>
      <c r="C43" s="10">
        <v>673.52421600000002</v>
      </c>
      <c r="D43" s="10">
        <v>92.247254000000012</v>
      </c>
      <c r="E43" s="10">
        <v>2194.4299329999999</v>
      </c>
      <c r="F43" s="10">
        <v>2.8017500000000011</v>
      </c>
      <c r="G43" s="10">
        <v>50.305674261863253</v>
      </c>
      <c r="H43" s="10">
        <v>82.468486000000013</v>
      </c>
      <c r="I43" s="10">
        <v>1.1161270009772475</v>
      </c>
      <c r="J43" s="10">
        <v>14.181936931999996</v>
      </c>
      <c r="K43" s="10">
        <v>27.275385000000007</v>
      </c>
      <c r="L43" s="10">
        <v>30.529034000000006</v>
      </c>
      <c r="M43" s="10">
        <v>756.06252078997318</v>
      </c>
      <c r="N43" s="10">
        <v>67.677202999999992</v>
      </c>
      <c r="O43" s="10">
        <v>185.10014199999995</v>
      </c>
      <c r="P43" s="10">
        <v>78.234917004077275</v>
      </c>
      <c r="Q43" s="10">
        <v>93.860835999999978</v>
      </c>
      <c r="R43" s="10">
        <v>9.2155709999999988</v>
      </c>
      <c r="S43" s="10">
        <v>111.38326899999994</v>
      </c>
      <c r="T43" s="10">
        <v>66.03070000000001</v>
      </c>
      <c r="U43" s="10">
        <v>139.20398200000002</v>
      </c>
      <c r="V43" s="10">
        <v>41.403002156301724</v>
      </c>
      <c r="W43" s="10">
        <v>14.93337901148695</v>
      </c>
      <c r="Y43" s="10">
        <v>3.6661910000000004</v>
      </c>
      <c r="Z43" s="10">
        <v>177.21124900000004</v>
      </c>
      <c r="AA43" s="10">
        <v>17.235372000000002</v>
      </c>
      <c r="AB43" s="10">
        <v>298.80424699999998</v>
      </c>
      <c r="AC43" s="10">
        <v>15.788304999999998</v>
      </c>
      <c r="AD43" s="10">
        <v>2.7536000149663171</v>
      </c>
      <c r="AE43" s="10">
        <v>300.05774500000001</v>
      </c>
      <c r="AF43" s="10">
        <v>0.15612583468720639</v>
      </c>
      <c r="AG43" s="10">
        <v>94.954271000000006</v>
      </c>
      <c r="AH43" s="10">
        <v>26.454154999999997</v>
      </c>
      <c r="AI43" s="10">
        <v>5.5781070000000001</v>
      </c>
      <c r="AJ43" s="10">
        <v>157.83740032190931</v>
      </c>
      <c r="AK43" s="10">
        <v>42.707501000000001</v>
      </c>
      <c r="AL43" s="10">
        <v>24.568022999999997</v>
      </c>
      <c r="AM43" s="10">
        <v>2.8938747855614064</v>
      </c>
      <c r="AN43" s="10">
        <v>131.859497</v>
      </c>
      <c r="AO43" s="10">
        <v>15.596302000000001</v>
      </c>
      <c r="AP43" s="10">
        <v>383.09550999999999</v>
      </c>
      <c r="AQ43" s="10">
        <v>12.358400999999999</v>
      </c>
      <c r="AR43" s="10">
        <v>36.626037000000011</v>
      </c>
      <c r="AS43" s="10">
        <v>95.651377008214652</v>
      </c>
      <c r="AT43" s="10">
        <v>23.305122925924323</v>
      </c>
      <c r="AV43" s="10">
        <v>0.236875</v>
      </c>
      <c r="AW43" s="10">
        <v>8.2883270000000007</v>
      </c>
      <c r="AX43" s="10">
        <v>0.60861599999999993</v>
      </c>
      <c r="AY43" s="10">
        <v>60.358243999999985</v>
      </c>
      <c r="AZ43" s="10">
        <v>1.6154000000000002E-2</v>
      </c>
      <c r="BA43" s="10">
        <v>10.391775263107602</v>
      </c>
      <c r="BB43" s="10">
        <v>26.344689999999996</v>
      </c>
      <c r="BC43" s="10">
        <v>0.50095305353577657</v>
      </c>
      <c r="BD43" s="10">
        <v>4.4947020000000002</v>
      </c>
      <c r="BE43" s="10">
        <v>0.72497699999999998</v>
      </c>
      <c r="BF43" s="10">
        <v>0.56503700000000012</v>
      </c>
      <c r="BG43" s="10">
        <v>25.925064848592992</v>
      </c>
      <c r="BH43" s="10">
        <v>4.8475079999999995</v>
      </c>
      <c r="BI43" s="10">
        <v>2.4628420000000002</v>
      </c>
      <c r="BJ43" s="10">
        <v>22.102579446314522</v>
      </c>
      <c r="BK43" s="10">
        <v>12.575966000000001</v>
      </c>
      <c r="BL43" s="10">
        <v>16.016093000000001</v>
      </c>
      <c r="BM43" s="10">
        <v>42.140249000000004</v>
      </c>
      <c r="BN43" s="10">
        <v>4.2954080000000001</v>
      </c>
      <c r="BO43" s="10">
        <v>2.0535230000000007</v>
      </c>
      <c r="BP43" s="10">
        <v>39.322743836496024</v>
      </c>
      <c r="BQ43" s="10">
        <v>4.1365360006323302</v>
      </c>
      <c r="BS43" s="10">
        <v>2.9851930000000011</v>
      </c>
      <c r="BT43" s="10">
        <v>7.7523590000000784</v>
      </c>
      <c r="BU43" s="10">
        <v>2.2802539999999794</v>
      </c>
      <c r="BV43" s="10">
        <v>131.14357400000026</v>
      </c>
      <c r="BW43" s="10">
        <v>4.740000000007516E-4</v>
      </c>
      <c r="BX43" s="10">
        <v>0.71780618145587205</v>
      </c>
      <c r="BY43" s="10">
        <v>65.862592999999904</v>
      </c>
      <c r="BZ43" s="10">
        <v>7.9917872522129452E-2</v>
      </c>
      <c r="CA43" s="10">
        <v>6.9706030000000005</v>
      </c>
      <c r="CB43" s="10">
        <v>1.0679009999999982</v>
      </c>
      <c r="CC43" s="10">
        <v>0.69337799999999128</v>
      </c>
      <c r="CD43" s="10">
        <v>31.537338609597445</v>
      </c>
      <c r="CE43" s="10">
        <v>8.3433120000000098</v>
      </c>
      <c r="CF43" s="10">
        <v>1.4667840000000272</v>
      </c>
      <c r="CG43" s="10">
        <v>34.939796683188305</v>
      </c>
      <c r="CH43" s="10">
        <v>20.511968000000017</v>
      </c>
      <c r="CI43" s="10">
        <v>1.0348119999999916</v>
      </c>
      <c r="CJ43" s="10">
        <v>144.72851600000004</v>
      </c>
      <c r="CK43" s="10">
        <v>15.241548999999987</v>
      </c>
      <c r="CL43" s="10">
        <v>5.8776530000000076</v>
      </c>
      <c r="CM43" s="10">
        <v>2.9249018283545141</v>
      </c>
      <c r="CN43" s="10">
        <v>0.23544937160106638</v>
      </c>
      <c r="CP43" s="10">
        <v>27.990728999999998</v>
      </c>
      <c r="CQ43" s="10">
        <v>866.77615100000014</v>
      </c>
      <c r="CR43" s="10">
        <v>112.37149599999999</v>
      </c>
      <c r="CS43" s="10">
        <v>2684.7359980000001</v>
      </c>
      <c r="CT43" s="10">
        <v>18.606683</v>
      </c>
      <c r="CU43" s="10">
        <v>64.168855721393044</v>
      </c>
      <c r="CV43" s="10">
        <v>474.73351399999996</v>
      </c>
      <c r="CW43" s="10">
        <v>1.8531237617223599</v>
      </c>
      <c r="CX43" s="10">
        <v>120.60151293200001</v>
      </c>
      <c r="CY43" s="10">
        <v>55.522418000000002</v>
      </c>
      <c r="CZ43" s="10">
        <v>37.365555999999998</v>
      </c>
      <c r="DA43" s="10">
        <v>971.36232457007293</v>
      </c>
      <c r="DB43" s="10">
        <v>123.575524</v>
      </c>
      <c r="DC43" s="10">
        <v>213.59779099999997</v>
      </c>
      <c r="DD43" s="10">
        <v>138.17116791914151</v>
      </c>
      <c r="DE43" s="10">
        <v>258.808267</v>
      </c>
      <c r="DF43" s="10">
        <v>41.862777999999992</v>
      </c>
      <c r="DG43" s="10">
        <v>681.34754399999997</v>
      </c>
      <c r="DH43" s="10">
        <v>97.926057999999998</v>
      </c>
      <c r="DI43" s="10">
        <v>183.76119500000004</v>
      </c>
      <c r="DJ43" s="10">
        <v>179.30202482936693</v>
      </c>
      <c r="DK43" s="36">
        <v>42.610487309644668</v>
      </c>
    </row>
    <row r="44" spans="1:115">
      <c r="A44" s="2">
        <v>41883</v>
      </c>
      <c r="B44" s="10">
        <v>24.872679000000002</v>
      </c>
      <c r="C44" s="10">
        <v>617.58099600000003</v>
      </c>
      <c r="D44" s="10">
        <v>88.222075000000004</v>
      </c>
      <c r="E44" s="10">
        <v>2308.8007799999996</v>
      </c>
      <c r="F44" s="10">
        <v>2.7066718518518496</v>
      </c>
      <c r="G44" s="10">
        <v>45.842973383127912</v>
      </c>
      <c r="H44" s="10">
        <v>73.736949999999936</v>
      </c>
      <c r="I44" s="10">
        <v>6.2502122314685655</v>
      </c>
      <c r="J44" s="10">
        <v>20.817818149999997</v>
      </c>
      <c r="K44" s="10">
        <v>26.417376999999998</v>
      </c>
      <c r="L44" s="10">
        <v>30.171810999999998</v>
      </c>
      <c r="M44" s="10">
        <v>745.1088463631969</v>
      </c>
      <c r="N44" s="10">
        <v>77.902670000000001</v>
      </c>
      <c r="O44" s="10">
        <v>180.08201300000002</v>
      </c>
      <c r="P44" s="10">
        <v>76.441111301370199</v>
      </c>
      <c r="Q44" s="10">
        <v>86.351967999999999</v>
      </c>
      <c r="R44" s="10">
        <v>9.3892100000000021</v>
      </c>
      <c r="S44" s="10">
        <v>114.28018400000001</v>
      </c>
      <c r="T44" s="10">
        <v>62.020157000000019</v>
      </c>
      <c r="U44" s="10">
        <v>135.20960600000001</v>
      </c>
      <c r="V44" s="10">
        <v>40.114320223431406</v>
      </c>
      <c r="W44" s="10">
        <v>16.254861093782132</v>
      </c>
      <c r="Y44" s="10">
        <v>3.8146399999999998</v>
      </c>
      <c r="Z44" s="10">
        <v>186.78078399999995</v>
      </c>
      <c r="AA44" s="10">
        <v>17.141224999999999</v>
      </c>
      <c r="AB44" s="10">
        <v>298.54411599999997</v>
      </c>
      <c r="AC44" s="10">
        <v>15.235044148148152</v>
      </c>
      <c r="AD44" s="10">
        <v>3.8782297807892463</v>
      </c>
      <c r="AE44" s="10">
        <v>289.87140699999998</v>
      </c>
      <c r="AF44" s="10">
        <v>2.8401991632733461</v>
      </c>
      <c r="AG44" s="10">
        <v>91.695009999999996</v>
      </c>
      <c r="AH44" s="10">
        <v>29.483044999999994</v>
      </c>
      <c r="AI44" s="10">
        <v>5.8720330000000009</v>
      </c>
      <c r="AJ44" s="10">
        <v>152.98406492183318</v>
      </c>
      <c r="AK44" s="10">
        <v>46.725421999999988</v>
      </c>
      <c r="AL44" s="10">
        <v>22.960117000000004</v>
      </c>
      <c r="AM44" s="10">
        <v>4.0047861429323079</v>
      </c>
      <c r="AN44" s="10">
        <v>126.15828699999999</v>
      </c>
      <c r="AO44" s="10">
        <v>16.731822000000001</v>
      </c>
      <c r="AP44" s="10">
        <v>378.52275199999997</v>
      </c>
      <c r="AQ44" s="10">
        <v>12.643667000000001</v>
      </c>
      <c r="AR44" s="10">
        <v>35.352139999999999</v>
      </c>
      <c r="AS44" s="10">
        <v>103.68301643719995</v>
      </c>
      <c r="AT44" s="10">
        <v>21.401491306451415</v>
      </c>
      <c r="AV44" s="10">
        <v>0.21969600000000003</v>
      </c>
      <c r="AW44" s="10">
        <v>6.9540800000000011</v>
      </c>
      <c r="AX44" s="10">
        <v>0.40974400000000005</v>
      </c>
      <c r="AY44" s="10">
        <v>58.274359999999987</v>
      </c>
      <c r="AZ44" s="10">
        <v>1.7488E-2</v>
      </c>
      <c r="BA44" s="10">
        <v>9.8353092789708061</v>
      </c>
      <c r="BB44" s="10">
        <v>22.341685999999999</v>
      </c>
      <c r="BC44" s="10">
        <v>7.953405752158317</v>
      </c>
      <c r="BD44" s="10">
        <v>3.958164</v>
      </c>
      <c r="BE44" s="10">
        <v>0.83473900000000001</v>
      </c>
      <c r="BF44" s="10">
        <v>0.69057000000000002</v>
      </c>
      <c r="BG44" s="10">
        <v>25.798149858474218</v>
      </c>
      <c r="BH44" s="10">
        <v>5.1413359999999999</v>
      </c>
      <c r="BI44" s="10">
        <v>2.3764769999999995</v>
      </c>
      <c r="BJ44" s="10">
        <v>21.424207093049855</v>
      </c>
      <c r="BK44" s="10">
        <v>10.970992000000001</v>
      </c>
      <c r="BL44" s="10">
        <v>15.594827999999996</v>
      </c>
      <c r="BM44" s="10">
        <v>36.847509000000002</v>
      </c>
      <c r="BN44" s="10">
        <v>4.7644250000000001</v>
      </c>
      <c r="BO44" s="10">
        <v>1.88</v>
      </c>
      <c r="BP44" s="10">
        <v>39.5192907227474</v>
      </c>
      <c r="BQ44" s="10">
        <v>3.8880002475486286</v>
      </c>
      <c r="BS44" s="10">
        <v>3.9900110000000026</v>
      </c>
      <c r="BT44" s="10">
        <v>6.9290720000000796</v>
      </c>
      <c r="BU44" s="10">
        <v>2.2077069999999956</v>
      </c>
      <c r="BV44" s="10">
        <v>147.47649799999994</v>
      </c>
      <c r="BW44" s="10">
        <v>3.1130000000009796E-3</v>
      </c>
      <c r="BX44" s="10">
        <v>0.64483291015280741</v>
      </c>
      <c r="BY44" s="10">
        <v>52.109117000000069</v>
      </c>
      <c r="BZ44" s="10">
        <v>1.1338844808075139</v>
      </c>
      <c r="CA44" s="10">
        <v>6.354493999999999</v>
      </c>
      <c r="CB44" s="10">
        <v>1.3243660000000039</v>
      </c>
      <c r="CC44" s="10">
        <v>1.0023050000000016</v>
      </c>
      <c r="CD44" s="10">
        <v>26.792316415252245</v>
      </c>
      <c r="CE44" s="10">
        <v>9.1022450000000283</v>
      </c>
      <c r="CF44" s="10">
        <v>1.2433069999999464</v>
      </c>
      <c r="CG44" s="10">
        <v>30.348073972337414</v>
      </c>
      <c r="CH44" s="10">
        <v>19.463424000000039</v>
      </c>
      <c r="CI44" s="10">
        <v>0.98559899999999701</v>
      </c>
      <c r="CJ44" s="10">
        <v>137.64045800000014</v>
      </c>
      <c r="CK44" s="10">
        <v>14.385561999999997</v>
      </c>
      <c r="CL44" s="10">
        <v>4.0678470000000173</v>
      </c>
      <c r="CM44" s="10">
        <v>3.2260788136274101</v>
      </c>
      <c r="CN44" s="10">
        <v>0.19905893522939522</v>
      </c>
      <c r="CP44" s="10">
        <v>32.897026000000004</v>
      </c>
      <c r="CQ44" s="10">
        <v>818.24493200000006</v>
      </c>
      <c r="CR44" s="10">
        <v>107.980751</v>
      </c>
      <c r="CS44" s="10">
        <v>2813.0957539999995</v>
      </c>
      <c r="CT44" s="10">
        <v>17.962317000000002</v>
      </c>
      <c r="CU44" s="10">
        <v>60.201345353040772</v>
      </c>
      <c r="CV44" s="10">
        <v>438.05915999999996</v>
      </c>
      <c r="CW44" s="10">
        <v>18.177701627707744</v>
      </c>
      <c r="CX44" s="10">
        <v>122.82548614999999</v>
      </c>
      <c r="CY44" s="10">
        <v>58.059526999999996</v>
      </c>
      <c r="CZ44" s="10">
        <v>37.736719000000001</v>
      </c>
      <c r="DA44" s="10">
        <v>950.68337755875655</v>
      </c>
      <c r="DB44" s="10">
        <v>138.87167300000002</v>
      </c>
      <c r="DC44" s="10">
        <v>206.66191399999997</v>
      </c>
      <c r="DD44" s="10">
        <v>132.21817850968978</v>
      </c>
      <c r="DE44" s="10">
        <v>242.94467100000003</v>
      </c>
      <c r="DF44" s="10">
        <v>42.701459</v>
      </c>
      <c r="DG44" s="10">
        <v>667.29090300000007</v>
      </c>
      <c r="DH44" s="10">
        <v>93.813811000000015</v>
      </c>
      <c r="DI44" s="10">
        <v>176.50959300000002</v>
      </c>
      <c r="DJ44" s="10">
        <v>186.54270619700617</v>
      </c>
      <c r="DK44" s="36">
        <v>41.743411583011572</v>
      </c>
    </row>
    <row r="45" spans="1:115">
      <c r="A45" s="2">
        <v>41974</v>
      </c>
      <c r="B45" s="10">
        <v>27.085724000000006</v>
      </c>
      <c r="C45" s="10">
        <v>586.55359199999998</v>
      </c>
      <c r="D45" s="10">
        <v>82.28863299999999</v>
      </c>
      <c r="E45" s="10">
        <v>2407.4824060000001</v>
      </c>
      <c r="F45" s="10">
        <v>2.4706428475891919</v>
      </c>
      <c r="G45" s="10">
        <v>41.995453567799856</v>
      </c>
      <c r="H45" s="10">
        <v>76.920101000000017</v>
      </c>
      <c r="I45" s="10">
        <v>5.588651666728512</v>
      </c>
      <c r="J45" s="10">
        <v>20.783048519999998</v>
      </c>
      <c r="K45" s="10">
        <v>32.871338000000002</v>
      </c>
      <c r="L45" s="10">
        <v>28.010474000000002</v>
      </c>
      <c r="M45" s="10">
        <v>748.01066588255537</v>
      </c>
      <c r="N45" s="10">
        <v>79.826840999999988</v>
      </c>
      <c r="O45" s="10">
        <v>175.33864000000003</v>
      </c>
      <c r="P45" s="10">
        <v>61.821409176378374</v>
      </c>
      <c r="Q45" s="10">
        <v>61.323426999999995</v>
      </c>
      <c r="R45" s="10">
        <v>9.3869429999999952</v>
      </c>
      <c r="S45" s="10">
        <v>110.30803999999993</v>
      </c>
      <c r="T45" s="10">
        <v>61.56308600000002</v>
      </c>
      <c r="U45" s="10">
        <v>135.50073900000004</v>
      </c>
      <c r="V45" s="10">
        <v>39.556728992996831</v>
      </c>
      <c r="W45" s="10">
        <v>14.457515136394859</v>
      </c>
      <c r="Y45" s="10">
        <v>3.032362</v>
      </c>
      <c r="Z45" s="10">
        <v>194.462851</v>
      </c>
      <c r="AA45" s="10">
        <v>18.213267999999999</v>
      </c>
      <c r="AB45" s="10">
        <v>281.77675699999998</v>
      </c>
      <c r="AC45" s="10">
        <v>13.916331152410811</v>
      </c>
      <c r="AD45" s="10">
        <v>3.4396594210662768</v>
      </c>
      <c r="AE45" s="10">
        <v>286.20781100000005</v>
      </c>
      <c r="AF45" s="10">
        <v>4.269878025780196</v>
      </c>
      <c r="AG45" s="10">
        <v>89.729153000000011</v>
      </c>
      <c r="AH45" s="10">
        <v>32.106551000000003</v>
      </c>
      <c r="AI45" s="10">
        <v>5.3406940000000001</v>
      </c>
      <c r="AJ45" s="10">
        <v>158.98268834308601</v>
      </c>
      <c r="AK45" s="10">
        <v>49.565229000000002</v>
      </c>
      <c r="AL45" s="10">
        <v>24.831315999999998</v>
      </c>
      <c r="AM45" s="10">
        <v>4.0219952883990011</v>
      </c>
      <c r="AN45" s="10">
        <v>117.606675</v>
      </c>
      <c r="AO45" s="10">
        <v>18.141103999999999</v>
      </c>
      <c r="AP45" s="10">
        <v>356.33137300000004</v>
      </c>
      <c r="AQ45" s="10">
        <v>14.497684000000001</v>
      </c>
      <c r="AR45" s="10">
        <v>36.637975000000004</v>
      </c>
      <c r="AS45" s="10">
        <v>110.85193036670593</v>
      </c>
      <c r="AT45" s="10">
        <v>16.943333183657941</v>
      </c>
      <c r="AV45" s="10">
        <v>0.21387300000000001</v>
      </c>
      <c r="AW45" s="10">
        <v>6.6147379999999991</v>
      </c>
      <c r="AX45" s="10">
        <v>0.38873899999999995</v>
      </c>
      <c r="AY45" s="10">
        <v>27.694414999999999</v>
      </c>
      <c r="AZ45" s="10">
        <v>2.2171000000000003E-2</v>
      </c>
      <c r="BA45" s="10">
        <v>10.361264780850814</v>
      </c>
      <c r="BB45" s="10">
        <v>21.466088000000003</v>
      </c>
      <c r="BC45" s="10">
        <v>6.8888448707289971</v>
      </c>
      <c r="BD45" s="10">
        <v>3.7650029999999997</v>
      </c>
      <c r="BE45" s="10">
        <v>0.65590000000000004</v>
      </c>
      <c r="BF45" s="10">
        <v>0.87976399999999988</v>
      </c>
      <c r="BG45" s="10">
        <v>23.57038243137643</v>
      </c>
      <c r="BH45" s="10">
        <v>4.7848900000000008</v>
      </c>
      <c r="BI45" s="10">
        <v>2.1226879999999997</v>
      </c>
      <c r="BJ45" s="10">
        <v>20.640211894453259</v>
      </c>
      <c r="BK45" s="10">
        <v>11.236623999999999</v>
      </c>
      <c r="BL45" s="10">
        <v>12.56521</v>
      </c>
      <c r="BM45" s="10">
        <v>29.987527999999998</v>
      </c>
      <c r="BN45" s="10">
        <v>4.3977069999999996</v>
      </c>
      <c r="BO45" s="10">
        <v>1.2947529999999998</v>
      </c>
      <c r="BP45" s="10">
        <v>38.171551975163275</v>
      </c>
      <c r="BQ45" s="10">
        <v>3.6069197204327197</v>
      </c>
      <c r="BS45" s="10">
        <v>5.0950090000000028</v>
      </c>
      <c r="BT45" s="10">
        <v>6.4835520000001345</v>
      </c>
      <c r="BU45" s="10">
        <v>2.1508740000000026</v>
      </c>
      <c r="BV45" s="10">
        <v>74.943388999999627</v>
      </c>
      <c r="BW45" s="10">
        <v>2.1886999999999705E-2</v>
      </c>
      <c r="BX45" s="10">
        <v>0.69941797347303947</v>
      </c>
      <c r="BY45" s="10">
        <v>55.423384000000013</v>
      </c>
      <c r="BZ45" s="10">
        <v>0.76005414050172959</v>
      </c>
      <c r="CA45" s="10">
        <v>5.4449989999999886</v>
      </c>
      <c r="CB45" s="10">
        <v>0.79351400000000438</v>
      </c>
      <c r="CC45" s="10">
        <v>0.61727299999999807</v>
      </c>
      <c r="CD45" s="10">
        <v>22.303269619703968</v>
      </c>
      <c r="CE45" s="10">
        <v>7.5695970000000052</v>
      </c>
      <c r="CF45" s="10">
        <v>1.0244039999999761</v>
      </c>
      <c r="CG45" s="10">
        <v>29.552252710112413</v>
      </c>
      <c r="CH45" s="10">
        <v>16.397653999999996</v>
      </c>
      <c r="CI45" s="10">
        <v>0.96028400000000147</v>
      </c>
      <c r="CJ45" s="10">
        <v>129.39016300000009</v>
      </c>
      <c r="CK45" s="10">
        <v>13.376562000000003</v>
      </c>
      <c r="CL45" s="10">
        <v>2.6223799999999855</v>
      </c>
      <c r="CM45" s="10">
        <v>2.5682892656237684</v>
      </c>
      <c r="CN45" s="10">
        <v>6.6446924638130067E-2</v>
      </c>
      <c r="CP45" s="10">
        <v>35.426968000000009</v>
      </c>
      <c r="CQ45" s="10">
        <v>794.11473300000011</v>
      </c>
      <c r="CR45" s="10">
        <v>103.04151399999999</v>
      </c>
      <c r="CS45" s="10">
        <v>2791.8969669999997</v>
      </c>
      <c r="CT45" s="10">
        <v>16.431032000000002</v>
      </c>
      <c r="CU45" s="10">
        <v>56.495795743189987</v>
      </c>
      <c r="CV45" s="10">
        <v>440.01738400000011</v>
      </c>
      <c r="CW45" s="10">
        <v>17.507428703739436</v>
      </c>
      <c r="CX45" s="10">
        <v>119.72220351999999</v>
      </c>
      <c r="CY45" s="10">
        <v>66.427303000000009</v>
      </c>
      <c r="CZ45" s="10">
        <v>34.848205</v>
      </c>
      <c r="DA45" s="10">
        <v>952.86700627672178</v>
      </c>
      <c r="DB45" s="10">
        <v>141.746557</v>
      </c>
      <c r="DC45" s="10">
        <v>203.317048</v>
      </c>
      <c r="DD45" s="10">
        <v>116.03586906934305</v>
      </c>
      <c r="DE45" s="10">
        <v>206.56437999999997</v>
      </c>
      <c r="DF45" s="10">
        <v>41.053540999999996</v>
      </c>
      <c r="DG45" s="10">
        <v>626.01710400000002</v>
      </c>
      <c r="DH45" s="10">
        <v>93.835039000000023</v>
      </c>
      <c r="DI45" s="10">
        <v>176.05584700000003</v>
      </c>
      <c r="DJ45" s="10">
        <v>191.1485006004898</v>
      </c>
      <c r="DK45" s="36">
        <v>35.074214965123652</v>
      </c>
    </row>
    <row r="46" spans="1:115">
      <c r="A46" s="2">
        <v>42064</v>
      </c>
      <c r="B46" s="10">
        <v>31.411021000000002</v>
      </c>
      <c r="C46" s="10">
        <v>490.97245499999991</v>
      </c>
      <c r="D46" s="10">
        <v>84.141170999999972</v>
      </c>
      <c r="E46" s="10">
        <v>2581.7778239999998</v>
      </c>
      <c r="F46" s="10">
        <v>2.047165314945286</v>
      </c>
      <c r="G46" s="10">
        <v>35.869920574708772</v>
      </c>
      <c r="H46" s="10">
        <v>76.720651999999987</v>
      </c>
      <c r="I46" s="10">
        <v>5.1550054390381597</v>
      </c>
      <c r="J46" s="10">
        <v>29.388372699999991</v>
      </c>
      <c r="K46" s="10">
        <v>32.965432</v>
      </c>
      <c r="L46" s="10">
        <v>26.752973999999995</v>
      </c>
      <c r="M46" s="10">
        <v>763.30189660008477</v>
      </c>
      <c r="N46" s="10">
        <v>65.434047000000007</v>
      </c>
      <c r="O46" s="10">
        <v>167.987348</v>
      </c>
      <c r="P46" s="10">
        <v>60.648795988292569</v>
      </c>
      <c r="Q46" s="10">
        <v>62.446493999999994</v>
      </c>
      <c r="R46" s="10">
        <v>8.0690120000000061</v>
      </c>
      <c r="S46" s="10">
        <v>104.23992800000003</v>
      </c>
      <c r="T46" s="10">
        <v>67.600470000000016</v>
      </c>
      <c r="U46" s="10">
        <v>131.12043800000001</v>
      </c>
      <c r="V46" s="10">
        <v>34.640247487838771</v>
      </c>
      <c r="W46" s="10">
        <v>10.865534931833473</v>
      </c>
      <c r="Y46" s="10">
        <v>3.1202590000000003</v>
      </c>
      <c r="Z46" s="10">
        <v>190.70119800000003</v>
      </c>
      <c r="AA46" s="10">
        <v>16.535609000000001</v>
      </c>
      <c r="AB46" s="10">
        <v>282.89262100000002</v>
      </c>
      <c r="AC46" s="10">
        <v>13.949770685054716</v>
      </c>
      <c r="AD46" s="10">
        <v>4.2852136835893813</v>
      </c>
      <c r="AE46" s="10">
        <v>286.892852</v>
      </c>
      <c r="AF46" s="10">
        <v>4.4535211612533656</v>
      </c>
      <c r="AG46" s="10">
        <v>92.589937999999989</v>
      </c>
      <c r="AH46" s="10">
        <v>31.285736</v>
      </c>
      <c r="AI46" s="10">
        <v>5.2533490000000009</v>
      </c>
      <c r="AJ46" s="10">
        <v>158.42486492345853</v>
      </c>
      <c r="AK46" s="10">
        <v>46.293189000000005</v>
      </c>
      <c r="AL46" s="10">
        <v>24.843963999999996</v>
      </c>
      <c r="AM46" s="10">
        <v>6.2834709919626599</v>
      </c>
      <c r="AN46" s="10">
        <v>110.41634599999998</v>
      </c>
      <c r="AO46" s="10">
        <v>26.103532999999999</v>
      </c>
      <c r="AP46" s="10">
        <v>355.41947599999997</v>
      </c>
      <c r="AQ46" s="10">
        <v>15.556174</v>
      </c>
      <c r="AR46" s="10">
        <v>31.651896000000001</v>
      </c>
      <c r="AS46" s="10">
        <v>114.68162534159298</v>
      </c>
      <c r="AT46" s="10">
        <v>13.455790346869298</v>
      </c>
      <c r="AV46" s="10">
        <v>0.19169100000000003</v>
      </c>
      <c r="AW46" s="10">
        <v>5.1170929999999997</v>
      </c>
      <c r="AX46" s="10">
        <v>0.30480800000000002</v>
      </c>
      <c r="AY46" s="10">
        <v>23.801807</v>
      </c>
      <c r="AZ46" s="10">
        <v>2.0581000000000002E-2</v>
      </c>
      <c r="BA46" s="10">
        <v>8.6954759930049494</v>
      </c>
      <c r="BB46" s="10">
        <v>15.941511000000002</v>
      </c>
      <c r="BC46" s="10">
        <v>5.997582655360203</v>
      </c>
      <c r="BD46" s="10">
        <v>3.2365239999999993</v>
      </c>
      <c r="BE46" s="10">
        <v>0.55654599999999999</v>
      </c>
      <c r="BF46" s="10">
        <v>1.081817</v>
      </c>
      <c r="BG46" s="10">
        <v>21.44854331544586</v>
      </c>
      <c r="BH46" s="10">
        <v>4.9715550000000004</v>
      </c>
      <c r="BI46" s="10">
        <v>2.0126310000000003</v>
      </c>
      <c r="BJ46" s="10">
        <v>18.223588149768027</v>
      </c>
      <c r="BK46" s="10">
        <v>9.7037530000000025</v>
      </c>
      <c r="BL46" s="10">
        <v>11.785075999999998</v>
      </c>
      <c r="BM46" s="10">
        <v>24.249838</v>
      </c>
      <c r="BN46" s="10">
        <v>4.1701629999999996</v>
      </c>
      <c r="BO46" s="10">
        <v>1.1319129999999999</v>
      </c>
      <c r="BP46" s="10">
        <v>35.92368171831594</v>
      </c>
      <c r="BQ46" s="10">
        <v>2.7369671619269411</v>
      </c>
      <c r="BS46" s="10">
        <v>5.4030090000000035</v>
      </c>
      <c r="BT46" s="10">
        <v>5.8151320000000171</v>
      </c>
      <c r="BU46" s="10">
        <v>2.4416250000000317</v>
      </c>
      <c r="BV46" s="10">
        <v>70.251227000000426</v>
      </c>
      <c r="BW46" s="10">
        <v>3.0609999999988285E-3</v>
      </c>
      <c r="BX46" s="10">
        <v>0.57728000117872824</v>
      </c>
      <c r="BY46" s="10">
        <v>56.146436000000037</v>
      </c>
      <c r="BZ46" s="10">
        <v>0.41274784623398286</v>
      </c>
      <c r="CA46" s="10">
        <v>5.6931189999999994</v>
      </c>
      <c r="CB46" s="10">
        <v>0.82078599999998847</v>
      </c>
      <c r="CC46" s="10">
        <v>0.55764900000000495</v>
      </c>
      <c r="CD46" s="10">
        <v>21.802072357946386</v>
      </c>
      <c r="CE46" s="10">
        <v>7.8654669999999971</v>
      </c>
      <c r="CF46" s="10">
        <v>0.98622499999996416</v>
      </c>
      <c r="CG46" s="10">
        <v>27.274833394566912</v>
      </c>
      <c r="CH46" s="10">
        <v>15.346296000000027</v>
      </c>
      <c r="CI46" s="10">
        <v>0.80244600000000155</v>
      </c>
      <c r="CJ46" s="10">
        <v>123.88514699999992</v>
      </c>
      <c r="CK46" s="10">
        <v>13.294272999999993</v>
      </c>
      <c r="CL46" s="10">
        <v>2.8447540000000133</v>
      </c>
      <c r="CM46" s="10">
        <v>2.793116482471838</v>
      </c>
      <c r="CN46" s="10">
        <v>0.18583895868768785</v>
      </c>
      <c r="CP46" s="10">
        <v>40.125980000000006</v>
      </c>
      <c r="CQ46" s="10">
        <v>692.60587799999996</v>
      </c>
      <c r="CR46" s="10">
        <v>103.423213</v>
      </c>
      <c r="CS46" s="10">
        <v>2958.7234790000002</v>
      </c>
      <c r="CT46" s="10">
        <v>16.020578</v>
      </c>
      <c r="CU46" s="10">
        <v>49.427890252481831</v>
      </c>
      <c r="CV46" s="10">
        <v>435.70145100000002</v>
      </c>
      <c r="CW46" s="10">
        <v>16.018857101885711</v>
      </c>
      <c r="CX46" s="10">
        <v>130.90795369999998</v>
      </c>
      <c r="CY46" s="10">
        <v>65.628499999999988</v>
      </c>
      <c r="CZ46" s="10">
        <v>33.645789000000001</v>
      </c>
      <c r="DA46" s="10">
        <v>964.97737719693555</v>
      </c>
      <c r="DB46" s="10">
        <v>124.56425800000001</v>
      </c>
      <c r="DC46" s="10">
        <v>195.83016799999996</v>
      </c>
      <c r="DD46" s="10">
        <v>112.43068852459017</v>
      </c>
      <c r="DE46" s="10">
        <v>197.91288900000001</v>
      </c>
      <c r="DF46" s="10">
        <v>46.760067000000006</v>
      </c>
      <c r="DG46" s="10">
        <v>607.79438899999991</v>
      </c>
      <c r="DH46" s="10">
        <v>100.62108000000001</v>
      </c>
      <c r="DI46" s="10">
        <v>166.74900100000002</v>
      </c>
      <c r="DJ46" s="10">
        <v>188.03867103021952</v>
      </c>
      <c r="DK46" s="36">
        <v>27.2441313993174</v>
      </c>
    </row>
    <row r="47" spans="1:115">
      <c r="A47" s="2">
        <v>42156</v>
      </c>
      <c r="B47" s="10">
        <v>33.425327999999993</v>
      </c>
      <c r="C47" s="10">
        <v>525.46018000000004</v>
      </c>
      <c r="D47" s="10">
        <v>86.328956000000019</v>
      </c>
      <c r="E47" s="10">
        <v>2798.7952329999998</v>
      </c>
      <c r="F47" s="10">
        <v>2.2925877657021876</v>
      </c>
      <c r="G47" s="10">
        <v>38.252777211571107</v>
      </c>
      <c r="H47" s="10">
        <v>78.311178000000012</v>
      </c>
      <c r="I47" s="10">
        <v>5.3862417290390985</v>
      </c>
      <c r="J47" s="10">
        <v>20.504237461000006</v>
      </c>
      <c r="K47" s="10">
        <v>27.300531999999997</v>
      </c>
      <c r="L47" s="10">
        <v>28.397699000000003</v>
      </c>
      <c r="M47" s="10">
        <v>787.67328733800343</v>
      </c>
      <c r="N47" s="10">
        <v>52.779633000000004</v>
      </c>
      <c r="O47" s="10">
        <v>166.05153099999998</v>
      </c>
      <c r="P47" s="10">
        <v>53.997870816026897</v>
      </c>
      <c r="Q47" s="10">
        <v>66.71995699999998</v>
      </c>
      <c r="R47" s="10">
        <v>8.9101929999999978</v>
      </c>
      <c r="S47" s="10">
        <v>113.10914199999999</v>
      </c>
      <c r="T47" s="10">
        <v>68.764518999999979</v>
      </c>
      <c r="U47" s="10">
        <v>132.10897499999999</v>
      </c>
      <c r="V47" s="10">
        <v>32.140198967597691</v>
      </c>
      <c r="W47" s="10">
        <v>10.32460107693249</v>
      </c>
      <c r="Y47" s="10">
        <v>3.8386209999999994</v>
      </c>
      <c r="Z47" s="10">
        <v>183.286112</v>
      </c>
      <c r="AA47" s="10">
        <v>16.265446000000001</v>
      </c>
      <c r="AB47" s="10">
        <v>302.92783999999995</v>
      </c>
      <c r="AC47" s="10">
        <v>13.986345234297815</v>
      </c>
      <c r="AD47" s="10">
        <v>3.797846942431403</v>
      </c>
      <c r="AE47" s="10">
        <v>289.661271</v>
      </c>
      <c r="AF47" s="10">
        <v>4.212441084054352</v>
      </c>
      <c r="AG47" s="10">
        <v>95.750725000000003</v>
      </c>
      <c r="AH47" s="10">
        <v>33.105043999999999</v>
      </c>
      <c r="AI47" s="10">
        <v>5.1268800000000008</v>
      </c>
      <c r="AJ47" s="10">
        <v>164.97950731690929</v>
      </c>
      <c r="AK47" s="10">
        <v>47.875698999999997</v>
      </c>
      <c r="AL47" s="10">
        <v>21.582568999999999</v>
      </c>
      <c r="AM47" s="10">
        <v>8.3753331255716166</v>
      </c>
      <c r="AN47" s="10">
        <v>104.91397999999998</v>
      </c>
      <c r="AO47" s="10">
        <v>20.343471999999998</v>
      </c>
      <c r="AP47" s="10">
        <v>338.60248300000001</v>
      </c>
      <c r="AQ47" s="10">
        <v>14.230026000000001</v>
      </c>
      <c r="AR47" s="10">
        <v>34.008130000000001</v>
      </c>
      <c r="AS47" s="10">
        <v>118.46318333952955</v>
      </c>
      <c r="AT47" s="10">
        <v>16.366463757153117</v>
      </c>
      <c r="AV47" s="10">
        <v>0.22247599999999998</v>
      </c>
      <c r="AW47" s="10">
        <v>6.2549080000000004</v>
      </c>
      <c r="AX47" s="10">
        <v>0.26715699999999998</v>
      </c>
      <c r="AY47" s="10">
        <v>25.502452999999999</v>
      </c>
      <c r="AZ47" s="10">
        <v>2.7042E-2</v>
      </c>
      <c r="BA47" s="10">
        <v>9.7712764926373286</v>
      </c>
      <c r="BB47" s="10">
        <v>15.54186</v>
      </c>
      <c r="BC47" s="10">
        <v>5.773254468524077</v>
      </c>
      <c r="BD47" s="10">
        <v>3.5657590000000003</v>
      </c>
      <c r="BE47" s="10">
        <v>0.48968300000000009</v>
      </c>
      <c r="BF47" s="10">
        <v>0.97164299999999992</v>
      </c>
      <c r="BG47" s="10">
        <v>20.186536048410225</v>
      </c>
      <c r="BH47" s="10">
        <v>4.583429999999999</v>
      </c>
      <c r="BI47" s="10">
        <v>2.3167269999999998</v>
      </c>
      <c r="BJ47" s="10">
        <v>20.271409598888255</v>
      </c>
      <c r="BK47" s="10">
        <v>9.4121749999999977</v>
      </c>
      <c r="BL47" s="10">
        <v>9.793963999999999</v>
      </c>
      <c r="BM47" s="10">
        <v>27.554017999999999</v>
      </c>
      <c r="BN47" s="10">
        <v>4.1670720000000001</v>
      </c>
      <c r="BO47" s="10">
        <v>0.92758900000000011</v>
      </c>
      <c r="BP47" s="10">
        <v>44.197713596365936</v>
      </c>
      <c r="BQ47" s="10">
        <v>2.5818361802047978</v>
      </c>
      <c r="BS47" s="10">
        <v>5.1100100000000062</v>
      </c>
      <c r="BT47" s="10">
        <v>5.9591069999999036</v>
      </c>
      <c r="BU47" s="10">
        <v>2.4859629999999777</v>
      </c>
      <c r="BV47" s="10">
        <v>73.407269000000213</v>
      </c>
      <c r="BW47" s="10">
        <v>2.4579000000000805E-2</v>
      </c>
      <c r="BX47" s="10">
        <v>0.61047295175009886</v>
      </c>
      <c r="BY47" s="10">
        <v>56.920857999999939</v>
      </c>
      <c r="BZ47" s="10">
        <v>0.16121921705621212</v>
      </c>
      <c r="CA47" s="10">
        <v>5.5578860000000105</v>
      </c>
      <c r="CB47" s="10">
        <v>0.89128900000000688</v>
      </c>
      <c r="CC47" s="10">
        <v>0.59812899999999958</v>
      </c>
      <c r="CD47" s="10">
        <v>22.259010847550947</v>
      </c>
      <c r="CE47" s="10">
        <v>8.983315999999995</v>
      </c>
      <c r="CF47" s="10">
        <v>1.0021440000000372</v>
      </c>
      <c r="CG47" s="10">
        <v>26.038611323372969</v>
      </c>
      <c r="CH47" s="10">
        <v>16.590089000000027</v>
      </c>
      <c r="CI47" s="10">
        <v>1.2471050000000012</v>
      </c>
      <c r="CJ47" s="10">
        <v>119.302699</v>
      </c>
      <c r="CK47" s="10">
        <v>15.252255000000016</v>
      </c>
      <c r="CL47" s="10">
        <v>2.8658090000000174</v>
      </c>
      <c r="CM47" s="10">
        <v>2.4731593127823501</v>
      </c>
      <c r="CN47" s="10">
        <v>6.0307834425097795E-2</v>
      </c>
      <c r="CP47" s="10">
        <v>42.596435</v>
      </c>
      <c r="CQ47" s="10">
        <v>720.96030699999994</v>
      </c>
      <c r="CR47" s="10">
        <v>105.347522</v>
      </c>
      <c r="CS47" s="10">
        <v>3200.632795</v>
      </c>
      <c r="CT47" s="10">
        <v>16.330554000000003</v>
      </c>
      <c r="CU47" s="10">
        <v>52.432373598389937</v>
      </c>
      <c r="CV47" s="10">
        <v>440.43516699999998</v>
      </c>
      <c r="CW47" s="10">
        <v>15.53315649867374</v>
      </c>
      <c r="CX47" s="10">
        <v>125.37860746100002</v>
      </c>
      <c r="CY47" s="10">
        <v>61.786548000000003</v>
      </c>
      <c r="CZ47" s="10">
        <v>35.094351000000003</v>
      </c>
      <c r="DA47" s="10">
        <v>995.0983415508739</v>
      </c>
      <c r="DB47" s="10">
        <v>114.222078</v>
      </c>
      <c r="DC47" s="10">
        <v>190.95297100000002</v>
      </c>
      <c r="DD47" s="10">
        <v>108.68322486385973</v>
      </c>
      <c r="DE47" s="10">
        <v>197.63620099999997</v>
      </c>
      <c r="DF47" s="10">
        <v>40.294733999999998</v>
      </c>
      <c r="DG47" s="10">
        <v>598.56834200000003</v>
      </c>
      <c r="DH47" s="10">
        <v>102.413872</v>
      </c>
      <c r="DI47" s="10">
        <v>169.91050300000001</v>
      </c>
      <c r="DJ47" s="10">
        <v>197.27425521627552</v>
      </c>
      <c r="DK47" s="36">
        <v>29.333208848715504</v>
      </c>
    </row>
    <row r="48" spans="1:115">
      <c r="A48" s="2">
        <v>42248</v>
      </c>
      <c r="B48" s="10">
        <v>31.966029999999996</v>
      </c>
      <c r="C48" s="10">
        <v>417.53816499999999</v>
      </c>
      <c r="D48" s="10">
        <v>80.117990999999989</v>
      </c>
      <c r="E48" s="10">
        <v>2988.2165289999998</v>
      </c>
      <c r="F48" s="10">
        <v>3.182608301684533</v>
      </c>
      <c r="G48" s="10">
        <v>40.432423382504233</v>
      </c>
      <c r="H48" s="10">
        <v>78.695791000000028</v>
      </c>
      <c r="I48" s="10">
        <v>5.4965453567846838</v>
      </c>
      <c r="J48" s="10">
        <v>16.437181828000003</v>
      </c>
      <c r="K48" s="10">
        <v>29.020033999999992</v>
      </c>
      <c r="L48" s="10">
        <v>28.135539999999995</v>
      </c>
      <c r="M48" s="10">
        <v>757.44010646523327</v>
      </c>
      <c r="N48" s="10">
        <v>44.324472000000007</v>
      </c>
      <c r="O48" s="10">
        <v>155.150128</v>
      </c>
      <c r="P48" s="10">
        <v>61.679187294849022</v>
      </c>
      <c r="Q48" s="10">
        <v>59.75885599999998</v>
      </c>
      <c r="R48" s="10">
        <v>7.9952740000000038</v>
      </c>
      <c r="S48" s="10">
        <v>104.769874</v>
      </c>
      <c r="T48" s="10">
        <v>61.234968000000002</v>
      </c>
      <c r="U48" s="10">
        <v>118.55243800000002</v>
      </c>
      <c r="V48" s="10">
        <v>30.381271011469103</v>
      </c>
      <c r="W48" s="10">
        <v>10.047087626910688</v>
      </c>
      <c r="Y48" s="10">
        <v>3.8032740000000005</v>
      </c>
      <c r="Z48" s="10">
        <v>181.72112399999997</v>
      </c>
      <c r="AA48" s="10">
        <v>16.443035999999996</v>
      </c>
      <c r="AB48" s="10">
        <v>284.18269299999997</v>
      </c>
      <c r="AC48" s="10">
        <v>14.767393654415519</v>
      </c>
      <c r="AD48" s="10">
        <v>3.5999067686886277</v>
      </c>
      <c r="AE48" s="10">
        <v>258.234691</v>
      </c>
      <c r="AF48" s="10">
        <v>4.1551091294490359</v>
      </c>
      <c r="AG48" s="10">
        <v>90.971468999999999</v>
      </c>
      <c r="AH48" s="10">
        <v>31.502096999999999</v>
      </c>
      <c r="AI48" s="10">
        <v>4.7422520000000006</v>
      </c>
      <c r="AJ48" s="10">
        <v>156.50536782184798</v>
      </c>
      <c r="AK48" s="10">
        <v>46.182937000000003</v>
      </c>
      <c r="AL48" s="10">
        <v>22.895658999999995</v>
      </c>
      <c r="AM48" s="10">
        <v>6.9351827215383146</v>
      </c>
      <c r="AN48" s="10">
        <v>101.99991299999996</v>
      </c>
      <c r="AO48" s="10">
        <v>23.400263999999996</v>
      </c>
      <c r="AP48" s="10">
        <v>328.90355799999998</v>
      </c>
      <c r="AQ48" s="10">
        <v>14.426905000000001</v>
      </c>
      <c r="AR48" s="10">
        <v>32.827836000000005</v>
      </c>
      <c r="AS48" s="10">
        <v>112.53104727196823</v>
      </c>
      <c r="AT48" s="10">
        <v>13.129260412624411</v>
      </c>
      <c r="AV48" s="10">
        <v>0.204511</v>
      </c>
      <c r="AW48" s="10">
        <v>5.2304560000000002</v>
      </c>
      <c r="AX48" s="10">
        <v>0.27248499999999998</v>
      </c>
      <c r="AY48" s="10">
        <v>20.524596000000003</v>
      </c>
      <c r="AZ48" s="10">
        <v>2.8854000000000001E-2</v>
      </c>
      <c r="BA48" s="10">
        <v>10.074979762499565</v>
      </c>
      <c r="BB48" s="10">
        <v>17.173314000000001</v>
      </c>
      <c r="BC48" s="10">
        <v>5.588732129610305</v>
      </c>
      <c r="BD48" s="10">
        <v>3.2575290000000008</v>
      </c>
      <c r="BE48" s="10">
        <v>0.58771200000000001</v>
      </c>
      <c r="BF48" s="10">
        <v>0.60192500000000004</v>
      </c>
      <c r="BG48" s="10">
        <v>22.352941634699878</v>
      </c>
      <c r="BH48" s="10">
        <v>4.7816020000000012</v>
      </c>
      <c r="BI48" s="10">
        <v>1.9389110000000001</v>
      </c>
      <c r="BJ48" s="10">
        <v>20.031699177973817</v>
      </c>
      <c r="BK48" s="10">
        <v>9.4207710000000002</v>
      </c>
      <c r="BL48" s="10">
        <v>9.054532</v>
      </c>
      <c r="BM48" s="10">
        <v>24.007217999999995</v>
      </c>
      <c r="BN48" s="10">
        <v>4.002656</v>
      </c>
      <c r="BO48" s="10">
        <v>0.97423300000000002</v>
      </c>
      <c r="BP48" s="10">
        <v>43.498276205738321</v>
      </c>
      <c r="BQ48" s="10">
        <v>2.7183549931318525</v>
      </c>
      <c r="BS48" s="10">
        <v>4.825029000000006</v>
      </c>
      <c r="BT48" s="10">
        <v>4.969584000000058</v>
      </c>
      <c r="BU48" s="10">
        <v>2.6909150000000035</v>
      </c>
      <c r="BV48" s="10">
        <v>67.716254000000362</v>
      </c>
      <c r="BW48" s="10">
        <v>5.1970438999466191E-3</v>
      </c>
      <c r="BX48" s="10">
        <v>0.47465662384982465</v>
      </c>
      <c r="BY48" s="10">
        <v>45.276208999999938</v>
      </c>
      <c r="BZ48" s="10">
        <v>0.10596708420973044</v>
      </c>
      <c r="CA48" s="10">
        <v>5.261060000000005</v>
      </c>
      <c r="CB48" s="10">
        <v>0.82881099999999086</v>
      </c>
      <c r="CC48" s="10">
        <v>0.50854900000000702</v>
      </c>
      <c r="CD48" s="10">
        <v>20.685301280614819</v>
      </c>
      <c r="CE48" s="10">
        <v>7.686069999999992</v>
      </c>
      <c r="CF48" s="10">
        <v>0.95143899999998371</v>
      </c>
      <c r="CG48" s="10">
        <v>23.201682037296425</v>
      </c>
      <c r="CH48" s="10">
        <v>14.035972000000017</v>
      </c>
      <c r="CI48" s="10">
        <v>1.0753570000000021</v>
      </c>
      <c r="CJ48" s="10">
        <v>95.970716999999951</v>
      </c>
      <c r="CK48" s="10">
        <v>14.775769000000009</v>
      </c>
      <c r="CL48" s="10">
        <v>2.6656699999999613</v>
      </c>
      <c r="CM48" s="10">
        <v>1.2242407892997846</v>
      </c>
      <c r="CN48" s="10">
        <v>3.7530130361373093E-2</v>
      </c>
      <c r="CP48" s="10">
        <v>40.798844000000003</v>
      </c>
      <c r="CQ48" s="10">
        <v>609.45932900000003</v>
      </c>
      <c r="CR48" s="10">
        <v>99.524426999999989</v>
      </c>
      <c r="CS48" s="10">
        <v>3360.6400720000001</v>
      </c>
      <c r="CT48" s="10">
        <v>17.984052999999999</v>
      </c>
      <c r="CU48" s="10">
        <v>54.58196653754225</v>
      </c>
      <c r="CV48" s="10">
        <v>399.38000499999998</v>
      </c>
      <c r="CW48" s="10">
        <v>15.346353700053756</v>
      </c>
      <c r="CX48" s="10">
        <v>115.92723982800001</v>
      </c>
      <c r="CY48" s="10">
        <v>61.938653999999985</v>
      </c>
      <c r="CZ48" s="10">
        <v>33.988266000000003</v>
      </c>
      <c r="DA48" s="10">
        <v>956.98371720239595</v>
      </c>
      <c r="DB48" s="10">
        <v>102.975081</v>
      </c>
      <c r="DC48" s="10">
        <v>180.93613699999997</v>
      </c>
      <c r="DD48" s="10">
        <v>111.84775123165758</v>
      </c>
      <c r="DE48" s="10">
        <v>185.21551199999996</v>
      </c>
      <c r="DF48" s="10">
        <v>41.525427000000001</v>
      </c>
      <c r="DG48" s="10">
        <v>553.65136699999994</v>
      </c>
      <c r="DH48" s="10">
        <v>94.440298000000013</v>
      </c>
      <c r="DI48" s="10">
        <v>155.02017699999999</v>
      </c>
      <c r="DJ48" s="10">
        <v>187.63483527847544</v>
      </c>
      <c r="DK48" s="36">
        <v>25.932233163028325</v>
      </c>
    </row>
    <row r="49" spans="1:115">
      <c r="A49" s="2">
        <v>42339</v>
      </c>
      <c r="B49" s="10">
        <v>25.888670999999999</v>
      </c>
      <c r="C49" s="10">
        <v>444.52845700000006</v>
      </c>
      <c r="D49" s="10">
        <v>75.777235999999988</v>
      </c>
      <c r="E49" s="10">
        <v>3067.486363</v>
      </c>
      <c r="F49" s="10">
        <v>2.6814513897763574</v>
      </c>
      <c r="G49" s="10">
        <v>45.66127573520572</v>
      </c>
      <c r="H49" s="10">
        <v>92.872340000000037</v>
      </c>
      <c r="I49" s="10">
        <v>4.5928110385294287</v>
      </c>
      <c r="J49" s="10">
        <v>17.906082659999999</v>
      </c>
      <c r="K49" s="10">
        <v>28.734262000000005</v>
      </c>
      <c r="L49" s="10">
        <v>28.123019999999993</v>
      </c>
      <c r="M49" s="10">
        <v>773.65974489410519</v>
      </c>
      <c r="N49" s="10">
        <v>46.635434000000004</v>
      </c>
      <c r="O49" s="10">
        <v>153.377815</v>
      </c>
      <c r="P49" s="10">
        <v>60.090120753836111</v>
      </c>
      <c r="Q49" s="10">
        <v>55.600307999999998</v>
      </c>
      <c r="R49" s="10">
        <v>5.797269</v>
      </c>
      <c r="S49" s="10">
        <v>107.63344399999998</v>
      </c>
      <c r="T49" s="10">
        <v>53.101532999999996</v>
      </c>
      <c r="U49" s="10">
        <v>118.408056</v>
      </c>
      <c r="V49" s="10">
        <v>32.067120886251253</v>
      </c>
      <c r="W49" s="10">
        <v>5.8214194074798931</v>
      </c>
      <c r="Y49" s="10">
        <v>3.7215789999999997</v>
      </c>
      <c r="Z49" s="10">
        <v>166.33773100000002</v>
      </c>
      <c r="AA49" s="10">
        <v>19.497643999999994</v>
      </c>
      <c r="AB49" s="10">
        <v>287.50898000000001</v>
      </c>
      <c r="AC49" s="10">
        <v>15.692331255591052</v>
      </c>
      <c r="AD49" s="10">
        <v>2.5500938218705063</v>
      </c>
      <c r="AE49" s="10">
        <v>292.14093399999996</v>
      </c>
      <c r="AF49" s="10">
        <v>4.3663465649600024</v>
      </c>
      <c r="AG49" s="10">
        <v>92.299419</v>
      </c>
      <c r="AH49" s="10">
        <v>33.863923000000007</v>
      </c>
      <c r="AI49" s="10">
        <v>5.386963999999999</v>
      </c>
      <c r="AJ49" s="10">
        <v>160.10518107759856</v>
      </c>
      <c r="AK49" s="10">
        <v>42.941404000000006</v>
      </c>
      <c r="AL49" s="10">
        <v>24.476844999999997</v>
      </c>
      <c r="AM49" s="10">
        <v>5.4271558682569347</v>
      </c>
      <c r="AN49" s="10">
        <v>103.06215899999999</v>
      </c>
      <c r="AO49" s="10">
        <v>18.355501000000004</v>
      </c>
      <c r="AP49" s="10">
        <v>350.74388599999997</v>
      </c>
      <c r="AQ49" s="10">
        <v>18.264621999999999</v>
      </c>
      <c r="AR49" s="10">
        <v>32.669309000000005</v>
      </c>
      <c r="AS49" s="10">
        <v>113.58040825519485</v>
      </c>
      <c r="AT49" s="10">
        <v>18.032583365319148</v>
      </c>
      <c r="AV49" s="10">
        <v>0.22386699999999998</v>
      </c>
      <c r="AW49" s="10">
        <v>4.751074</v>
      </c>
      <c r="AX49" s="10">
        <v>0.37715599999999994</v>
      </c>
      <c r="AY49" s="10">
        <v>19.906023999999999</v>
      </c>
      <c r="AZ49" s="10">
        <v>2.9077000000000002E-2</v>
      </c>
      <c r="BA49" s="10">
        <v>8.5583243414766006</v>
      </c>
      <c r="BB49" s="10">
        <v>14.815562000000002</v>
      </c>
      <c r="BC49" s="10">
        <v>5.1842788366557322</v>
      </c>
      <c r="BD49" s="10">
        <v>3.3800379999999994</v>
      </c>
      <c r="BE49" s="10">
        <v>0.50593900000000003</v>
      </c>
      <c r="BF49" s="10">
        <v>0.36790400000000001</v>
      </c>
      <c r="BG49" s="10">
        <v>20.640695232381855</v>
      </c>
      <c r="BH49" s="10">
        <v>4.7193740000000002</v>
      </c>
      <c r="BI49" s="10">
        <v>2.0054049999999997</v>
      </c>
      <c r="BJ49" s="10">
        <v>18.262745363476718</v>
      </c>
      <c r="BK49" s="10">
        <v>7.8885699999999996</v>
      </c>
      <c r="BL49" s="10">
        <v>6.7876300000000018</v>
      </c>
      <c r="BM49" s="10">
        <v>21.839062000000002</v>
      </c>
      <c r="BN49" s="10">
        <v>3.9156489999999997</v>
      </c>
      <c r="BO49" s="10">
        <v>0.9588540000000001</v>
      </c>
      <c r="BP49" s="10">
        <v>41.834850898676365</v>
      </c>
      <c r="BQ49" s="10">
        <v>2.9622577742740854</v>
      </c>
      <c r="BS49" s="10">
        <v>1.7131560000000021</v>
      </c>
      <c r="BT49" s="10">
        <v>4.848859999999962</v>
      </c>
      <c r="BU49" s="10">
        <v>2.7677350000000156</v>
      </c>
      <c r="BV49" s="10">
        <v>77.396449999999675</v>
      </c>
      <c r="BW49" s="10">
        <v>7.8863546325900376E-3</v>
      </c>
      <c r="BX49" s="10">
        <v>0.66557036184032725</v>
      </c>
      <c r="BY49" s="10">
        <v>47.389444999999967</v>
      </c>
      <c r="BZ49" s="10">
        <v>4.3145564529853075E-2</v>
      </c>
      <c r="CA49" s="10">
        <v>4.13722700000001</v>
      </c>
      <c r="CB49" s="10">
        <v>0.91536399999998752</v>
      </c>
      <c r="CC49" s="10">
        <v>0.54327900000000473</v>
      </c>
      <c r="CD49" s="10">
        <v>18.119496066703395</v>
      </c>
      <c r="CE49" s="10">
        <v>7.3246240000000018</v>
      </c>
      <c r="CF49" s="10">
        <v>0.83941699999996544</v>
      </c>
      <c r="CG49" s="10">
        <v>20.978635828892806</v>
      </c>
      <c r="CH49" s="10">
        <v>14.901687000000026</v>
      </c>
      <c r="CI49" s="10">
        <v>1.0824729999999985</v>
      </c>
      <c r="CJ49" s="10">
        <v>90.622462999999996</v>
      </c>
      <c r="CK49" s="10">
        <v>15.108157000000004</v>
      </c>
      <c r="CL49" s="10">
        <v>2.4814569999999869</v>
      </c>
      <c r="CM49" s="10">
        <v>1.2227398829068221</v>
      </c>
      <c r="CN49" s="10">
        <v>0.16356278626020826</v>
      </c>
      <c r="CP49" s="10">
        <v>31.547273000000001</v>
      </c>
      <c r="CQ49" s="10">
        <v>620.46612200000004</v>
      </c>
      <c r="CR49" s="10">
        <v>98.419770999999997</v>
      </c>
      <c r="CS49" s="10">
        <v>3452.2978169999997</v>
      </c>
      <c r="CT49" s="10">
        <v>18.410746</v>
      </c>
      <c r="CU49" s="10">
        <v>57.435264260393154</v>
      </c>
      <c r="CV49" s="10">
        <v>447.21828099999999</v>
      </c>
      <c r="CW49" s="10">
        <v>14.186582004675017</v>
      </c>
      <c r="CX49" s="10">
        <v>117.72276666</v>
      </c>
      <c r="CY49" s="10">
        <v>64.019487999999996</v>
      </c>
      <c r="CZ49" s="10">
        <v>34.421166999999997</v>
      </c>
      <c r="DA49" s="10">
        <v>972.525117270789</v>
      </c>
      <c r="DB49" s="10">
        <v>101.62083600000001</v>
      </c>
      <c r="DC49" s="10">
        <v>180.69948199999996</v>
      </c>
      <c r="DD49" s="10">
        <v>104.75865781446257</v>
      </c>
      <c r="DE49" s="10">
        <v>181.45272400000002</v>
      </c>
      <c r="DF49" s="10">
        <v>32.022873000000004</v>
      </c>
      <c r="DG49" s="10">
        <v>570.83885499999997</v>
      </c>
      <c r="DH49" s="10">
        <v>90.389961</v>
      </c>
      <c r="DI49" s="10">
        <v>154.51767599999999</v>
      </c>
      <c r="DJ49" s="10">
        <v>188.70511992302929</v>
      </c>
      <c r="DK49" s="36">
        <v>26.979823333333336</v>
      </c>
    </row>
    <row r="50" spans="1:115">
      <c r="A50" s="2">
        <v>42430</v>
      </c>
      <c r="B50" s="10">
        <v>31.643848870514947</v>
      </c>
      <c r="C50" s="10">
        <v>496.18647200000009</v>
      </c>
      <c r="D50" s="10">
        <v>81.125152999999997</v>
      </c>
      <c r="E50" s="10">
        <v>3265.9417539999999</v>
      </c>
      <c r="F50" s="10">
        <v>2.735512774646089</v>
      </c>
      <c r="G50" s="10">
        <v>51.360626802341741</v>
      </c>
      <c r="H50" s="10">
        <v>94.555560999999983</v>
      </c>
      <c r="I50" s="10">
        <v>4.3276757872824128</v>
      </c>
      <c r="J50" s="10">
        <v>19.478669030000002</v>
      </c>
      <c r="K50" s="10">
        <v>38.517669000000005</v>
      </c>
      <c r="L50" s="10">
        <v>31.172649999999997</v>
      </c>
      <c r="M50" s="10">
        <v>824.27073172549035</v>
      </c>
      <c r="N50" s="10">
        <v>48.066508000000006</v>
      </c>
      <c r="O50" s="10">
        <v>155.22364400000001</v>
      </c>
      <c r="P50" s="10">
        <v>59.956453209124966</v>
      </c>
      <c r="Q50" s="10">
        <v>59.995426999999992</v>
      </c>
      <c r="R50" s="10">
        <v>5.9739039999999966</v>
      </c>
      <c r="S50" s="10">
        <v>111.53146699999998</v>
      </c>
      <c r="T50" s="10">
        <v>54.662007999999993</v>
      </c>
      <c r="U50" s="10">
        <v>138.798034</v>
      </c>
      <c r="V50" s="10">
        <v>34.265066914966745</v>
      </c>
      <c r="W50" s="10">
        <v>4.718372366857233</v>
      </c>
      <c r="Y50" s="10">
        <v>6.2329256658478824</v>
      </c>
      <c r="Z50" s="10">
        <v>159.91402200000002</v>
      </c>
      <c r="AA50" s="10">
        <v>19.174812000000003</v>
      </c>
      <c r="AB50" s="10">
        <v>293.61494099999999</v>
      </c>
      <c r="AC50" s="10">
        <v>15.651920225353907</v>
      </c>
      <c r="AD50" s="10">
        <v>3.5026472825888226</v>
      </c>
      <c r="AE50" s="10">
        <v>265.6903069999999</v>
      </c>
      <c r="AF50" s="10">
        <v>4.8146546194157036</v>
      </c>
      <c r="AG50" s="10">
        <v>88.578845999999999</v>
      </c>
      <c r="AH50" s="10">
        <v>34.921492999999998</v>
      </c>
      <c r="AI50" s="10">
        <v>4.873518999999999</v>
      </c>
      <c r="AJ50" s="10">
        <v>157.28557604372116</v>
      </c>
      <c r="AK50" s="10">
        <v>44.030446000000005</v>
      </c>
      <c r="AL50" s="10">
        <v>22.137788999999998</v>
      </c>
      <c r="AM50" s="10">
        <v>12.249913325946521</v>
      </c>
      <c r="AN50" s="10">
        <v>101.324327</v>
      </c>
      <c r="AO50" s="10">
        <v>19.297702000000001</v>
      </c>
      <c r="AP50" s="10">
        <v>337.79571599999997</v>
      </c>
      <c r="AQ50" s="10">
        <v>15.590592000000001</v>
      </c>
      <c r="AR50" s="10">
        <v>32.471352000000003</v>
      </c>
      <c r="AS50" s="10">
        <v>114.95092303479018</v>
      </c>
      <c r="AT50" s="10">
        <v>16.988126184293581</v>
      </c>
      <c r="AV50" s="10">
        <v>0.22931946363716116</v>
      </c>
      <c r="AW50" s="10">
        <v>4.7137610000000008</v>
      </c>
      <c r="AX50" s="10">
        <v>0.36430000000000007</v>
      </c>
      <c r="AY50" s="10">
        <v>22.046245999999996</v>
      </c>
      <c r="AZ50" s="10">
        <v>4.223699999999999E-2</v>
      </c>
      <c r="BA50" s="10">
        <v>9.1398656610946531</v>
      </c>
      <c r="BB50" s="10">
        <v>16.482382999999999</v>
      </c>
      <c r="BC50" s="10">
        <v>4.9589783446385596</v>
      </c>
      <c r="BD50" s="10">
        <v>3.7456799999999997</v>
      </c>
      <c r="BE50" s="10">
        <v>0.320822</v>
      </c>
      <c r="BF50" s="10">
        <v>0.25992099999999996</v>
      </c>
      <c r="BG50" s="10">
        <v>22.313994754740715</v>
      </c>
      <c r="BH50" s="10">
        <v>4.7364490000000004</v>
      </c>
      <c r="BI50" s="10">
        <v>2.0162490000000002</v>
      </c>
      <c r="BJ50" s="10">
        <v>17.972616669795144</v>
      </c>
      <c r="BK50" s="10">
        <v>7.4181249999999999</v>
      </c>
      <c r="BL50" s="10">
        <v>5.9468149999999982</v>
      </c>
      <c r="BM50" s="10">
        <v>24.619150000000001</v>
      </c>
      <c r="BN50" s="10">
        <v>4.1440700000000001</v>
      </c>
      <c r="BO50" s="10">
        <v>1.133885</v>
      </c>
      <c r="BP50" s="10">
        <v>42.899216212798279</v>
      </c>
      <c r="BQ50" s="10">
        <v>2.6960866126732772</v>
      </c>
      <c r="BS50" s="10">
        <v>4.6083000000010754E-2</v>
      </c>
      <c r="BT50" s="10">
        <v>4.4510579999998798</v>
      </c>
      <c r="BU50" s="10">
        <v>2.7319559999999825</v>
      </c>
      <c r="BV50" s="10">
        <v>67.627091999999891</v>
      </c>
      <c r="BW50" s="10">
        <v>4.5590000000022904E-3</v>
      </c>
      <c r="BX50" s="10">
        <v>0.56359847849808808</v>
      </c>
      <c r="BY50" s="10">
        <v>43.123907000000003</v>
      </c>
      <c r="BZ50" s="10">
        <v>0.12000568724332794</v>
      </c>
      <c r="CA50" s="10">
        <v>3.9781489999999953</v>
      </c>
      <c r="CB50" s="10">
        <v>0.74293600000000004</v>
      </c>
      <c r="CC50" s="10">
        <v>0.51328899999999444</v>
      </c>
      <c r="CD50" s="10">
        <v>17.32138964920043</v>
      </c>
      <c r="CE50" s="10">
        <v>7.2758820000000028</v>
      </c>
      <c r="CF50" s="10">
        <v>0.88949999999995732</v>
      </c>
      <c r="CG50" s="10">
        <v>18.16020274884449</v>
      </c>
      <c r="CH50" s="10">
        <v>11.066693999999988</v>
      </c>
      <c r="CI50" s="10">
        <v>0.92149999999999022</v>
      </c>
      <c r="CJ50" s="10">
        <v>91.16654300000009</v>
      </c>
      <c r="CK50" s="10">
        <v>16.112736000000005</v>
      </c>
      <c r="CL50" s="10">
        <v>2.2906210000000007</v>
      </c>
      <c r="CM50" s="10">
        <v>1.2947904875973109</v>
      </c>
      <c r="CN50" s="10">
        <v>0.16245030528346005</v>
      </c>
      <c r="CP50" s="10">
        <v>38.152177000000002</v>
      </c>
      <c r="CQ50" s="10">
        <v>665.26531299999999</v>
      </c>
      <c r="CR50" s="10">
        <v>103.39622099999998</v>
      </c>
      <c r="CS50" s="10">
        <v>3649.2300329999998</v>
      </c>
      <c r="CT50" s="10">
        <v>18.434228999999998</v>
      </c>
      <c r="CU50" s="10">
        <v>64.566738224523306</v>
      </c>
      <c r="CV50" s="10">
        <v>419.85215799999992</v>
      </c>
      <c r="CW50" s="10">
        <v>14.221314438580004</v>
      </c>
      <c r="CX50" s="10">
        <v>115.78134403</v>
      </c>
      <c r="CY50" s="10">
        <v>74.502920000000003</v>
      </c>
      <c r="CZ50" s="10">
        <v>36.819378999999991</v>
      </c>
      <c r="DA50" s="10">
        <v>1021.1916921731527</v>
      </c>
      <c r="DB50" s="10">
        <v>104.10928500000001</v>
      </c>
      <c r="DC50" s="10">
        <v>180.26718199999996</v>
      </c>
      <c r="DD50" s="10">
        <v>108.33918595371112</v>
      </c>
      <c r="DE50" s="10">
        <v>179.80457299999998</v>
      </c>
      <c r="DF50" s="10">
        <v>32.139920999999987</v>
      </c>
      <c r="DG50" s="10">
        <v>565.11287600000003</v>
      </c>
      <c r="DH50" s="10">
        <v>90.509405999999998</v>
      </c>
      <c r="DI50" s="10">
        <v>174.69389200000001</v>
      </c>
      <c r="DJ50" s="10">
        <v>193.40999665015252</v>
      </c>
      <c r="DK50" s="36">
        <v>24.565035469107549</v>
      </c>
    </row>
    <row r="51" spans="1:115">
      <c r="A51" s="2">
        <v>42522</v>
      </c>
      <c r="B51" s="10">
        <v>33.836234000000005</v>
      </c>
      <c r="C51" s="10">
        <v>566.13025300000004</v>
      </c>
      <c r="D51" s="10">
        <v>86.575559999999982</v>
      </c>
      <c r="E51" s="10">
        <v>3387.5588740000007</v>
      </c>
      <c r="F51" s="10">
        <v>1.9828246414528474</v>
      </c>
      <c r="G51" s="10">
        <v>51.514608754337843</v>
      </c>
      <c r="H51" s="10">
        <v>103.48179400000002</v>
      </c>
      <c r="I51" s="10">
        <v>3.6381883560242572</v>
      </c>
      <c r="J51" s="10">
        <v>18.135491069999997</v>
      </c>
      <c r="K51" s="10">
        <v>40.251472</v>
      </c>
      <c r="L51" s="10">
        <v>30.080037000000001</v>
      </c>
      <c r="M51" s="10">
        <v>829.04364123027085</v>
      </c>
      <c r="N51" s="10">
        <v>42.746504999999999</v>
      </c>
      <c r="O51" s="10">
        <v>149.83434200000002</v>
      </c>
      <c r="P51" s="10">
        <v>49.806830748103032</v>
      </c>
      <c r="Q51" s="10">
        <v>65.077556000000001</v>
      </c>
      <c r="R51" s="10">
        <v>6.6014690000000016</v>
      </c>
      <c r="S51" s="10">
        <v>114.54165400000002</v>
      </c>
      <c r="T51" s="10">
        <v>57.985164000000005</v>
      </c>
      <c r="U51" s="10">
        <v>134.43849499999999</v>
      </c>
      <c r="V51" s="10">
        <v>34.057495028969882</v>
      </c>
      <c r="W51" s="10">
        <v>3.967898937807504</v>
      </c>
      <c r="Y51" s="10">
        <v>6.1236960000000007</v>
      </c>
      <c r="Z51" s="10">
        <v>160.30283900000001</v>
      </c>
      <c r="AA51" s="10">
        <v>18.576673000000003</v>
      </c>
      <c r="AB51" s="10">
        <v>348.96733100000006</v>
      </c>
      <c r="AC51" s="10">
        <v>16.231769112740199</v>
      </c>
      <c r="AD51" s="10">
        <v>2.5506114608981898</v>
      </c>
      <c r="AE51" s="10">
        <v>269.63612499999999</v>
      </c>
      <c r="AF51" s="10">
        <v>4.7534487071589195</v>
      </c>
      <c r="AG51" s="10">
        <v>81.318794000000011</v>
      </c>
      <c r="AH51" s="10">
        <v>35.150339000000002</v>
      </c>
      <c r="AI51" s="10">
        <v>4.4668449999999993</v>
      </c>
      <c r="AJ51" s="10">
        <v>165.27936181890161</v>
      </c>
      <c r="AK51" s="10">
        <v>44.990404999999988</v>
      </c>
      <c r="AL51" s="10">
        <v>23.610392000000001</v>
      </c>
      <c r="AM51" s="10">
        <v>19.040325548897226</v>
      </c>
      <c r="AN51" s="10">
        <v>96.536803000000006</v>
      </c>
      <c r="AO51" s="10">
        <v>19.598236</v>
      </c>
      <c r="AP51" s="10">
        <v>326.10715399999998</v>
      </c>
      <c r="AQ51" s="10">
        <v>14.039961999999997</v>
      </c>
      <c r="AR51" s="10">
        <v>33.162012000000004</v>
      </c>
      <c r="AS51" s="10">
        <v>118.05751405487037</v>
      </c>
      <c r="AT51" s="10">
        <v>17.01809113709789</v>
      </c>
      <c r="AV51" s="10">
        <v>0.21725100000000006</v>
      </c>
      <c r="AW51" s="10">
        <v>4.0492229999999996</v>
      </c>
      <c r="AX51" s="10">
        <v>0.14468200000000001</v>
      </c>
      <c r="AY51" s="10">
        <v>31.667624000000004</v>
      </c>
      <c r="AZ51" s="10">
        <v>4.8384000000000003E-2</v>
      </c>
      <c r="BA51" s="10">
        <v>11.484580059340001</v>
      </c>
      <c r="BB51" s="10">
        <v>20.556339999999999</v>
      </c>
      <c r="BC51" s="10">
        <v>4.7872603186273217</v>
      </c>
      <c r="BD51" s="10">
        <v>3.4697510000000005</v>
      </c>
      <c r="BE51" s="10">
        <v>0.32452400000000003</v>
      </c>
      <c r="BF51" s="10">
        <v>0.23214099999999996</v>
      </c>
      <c r="BG51" s="10">
        <v>22.007295230457956</v>
      </c>
      <c r="BH51" s="10">
        <v>4.9477089999999997</v>
      </c>
      <c r="BI51" s="10">
        <v>2.0612089999999998</v>
      </c>
      <c r="BJ51" s="10">
        <v>15.889704500603784</v>
      </c>
      <c r="BK51" s="10">
        <v>7.350547999999999</v>
      </c>
      <c r="BL51" s="10">
        <v>4.4300649999999999</v>
      </c>
      <c r="BM51" s="10">
        <v>24.365364000000003</v>
      </c>
      <c r="BN51" s="10">
        <v>3.9056089999999997</v>
      </c>
      <c r="BO51" s="10">
        <v>1.0947239999999998</v>
      </c>
      <c r="BP51" s="10">
        <v>43.948036764284815</v>
      </c>
      <c r="BQ51" s="10">
        <v>2.8139960673797701</v>
      </c>
      <c r="BS51" s="10">
        <v>2.7241139999999922</v>
      </c>
      <c r="BT51" s="10">
        <v>4.0138089999999647</v>
      </c>
      <c r="BU51" s="10">
        <v>2.8861510000000119</v>
      </c>
      <c r="BV51" s="10">
        <v>64.271086000000125</v>
      </c>
      <c r="BW51" s="10">
        <v>1.434824580694858E-2</v>
      </c>
      <c r="BX51" s="10">
        <v>0.68099414281031656</v>
      </c>
      <c r="BY51" s="10">
        <v>46.831600000000016</v>
      </c>
      <c r="BZ51" s="10">
        <v>5.125492745116933E-2</v>
      </c>
      <c r="CA51" s="10">
        <v>3.5533909999999782</v>
      </c>
      <c r="CB51" s="10">
        <v>0.84335000000000471</v>
      </c>
      <c r="CC51" s="10">
        <v>0.54377700000000084</v>
      </c>
      <c r="CD51" s="10">
        <v>15.654768572253445</v>
      </c>
      <c r="CE51" s="10">
        <v>8.7354740000000071</v>
      </c>
      <c r="CF51" s="10">
        <v>0.99852999999996861</v>
      </c>
      <c r="CG51" s="10">
        <v>19.499000820866925</v>
      </c>
      <c r="CH51" s="10">
        <v>10.788338000000014</v>
      </c>
      <c r="CI51" s="10">
        <v>1.4248099999999999</v>
      </c>
      <c r="CJ51" s="10">
        <v>96.728009999999983</v>
      </c>
      <c r="CK51" s="10">
        <v>14.944443000000005</v>
      </c>
      <c r="CL51" s="10">
        <v>3.0155750000000263</v>
      </c>
      <c r="CM51" s="10">
        <v>1.3696866979697759</v>
      </c>
      <c r="CN51" s="10">
        <v>0.18839615147740441</v>
      </c>
      <c r="CP51" s="10">
        <v>42.901294999999998</v>
      </c>
      <c r="CQ51" s="10">
        <v>734.49612400000001</v>
      </c>
      <c r="CR51" s="10">
        <v>108.183066</v>
      </c>
      <c r="CS51" s="10">
        <v>3832.4649150000009</v>
      </c>
      <c r="CT51" s="10">
        <v>18.277325999999995</v>
      </c>
      <c r="CU51" s="10">
        <v>66.230794417386349</v>
      </c>
      <c r="CV51" s="10">
        <v>440.50585900000004</v>
      </c>
      <c r="CW51" s="10">
        <v>13.230152309261667</v>
      </c>
      <c r="CX51" s="10">
        <v>106.47742706999999</v>
      </c>
      <c r="CY51" s="10">
        <v>76.569685000000007</v>
      </c>
      <c r="CZ51" s="10">
        <v>35.322800000000001</v>
      </c>
      <c r="DA51" s="10">
        <v>1031.9850668518839</v>
      </c>
      <c r="DB51" s="10">
        <v>101.42009299999999</v>
      </c>
      <c r="DC51" s="10">
        <v>176.50447299999999</v>
      </c>
      <c r="DD51" s="10">
        <v>104.23586161847096</v>
      </c>
      <c r="DE51" s="10">
        <v>179.75324500000002</v>
      </c>
      <c r="DF51" s="10">
        <v>32.054580000000001</v>
      </c>
      <c r="DG51" s="10">
        <v>561.74218199999996</v>
      </c>
      <c r="DH51" s="10">
        <v>90.875178000000005</v>
      </c>
      <c r="DI51" s="10">
        <v>171.71080600000002</v>
      </c>
      <c r="DJ51" s="10">
        <v>197.43273254609485</v>
      </c>
      <c r="DK51" s="36">
        <v>23.988382293762569</v>
      </c>
    </row>
    <row r="52" spans="1:115">
      <c r="A52" s="2">
        <v>42614</v>
      </c>
      <c r="B52" s="10">
        <v>40.671016000000002</v>
      </c>
      <c r="C52" s="10">
        <v>570.63181199999997</v>
      </c>
      <c r="D52" s="10">
        <v>92.643951000000015</v>
      </c>
      <c r="E52" s="10">
        <v>3510.2528329999996</v>
      </c>
      <c r="F52" s="10">
        <v>1.9947711382258253</v>
      </c>
      <c r="G52" s="10">
        <v>48.671643461250206</v>
      </c>
      <c r="H52" s="10">
        <v>111.96733700000003</v>
      </c>
      <c r="I52" s="10">
        <v>3.5933172189310763</v>
      </c>
      <c r="J52" s="10">
        <v>23.815610000000003</v>
      </c>
      <c r="K52" s="10">
        <v>44.484950000000005</v>
      </c>
      <c r="L52" s="10">
        <v>31.130641999999995</v>
      </c>
      <c r="M52" s="10">
        <v>884.10563521941435</v>
      </c>
      <c r="N52" s="10">
        <v>39.073860999999994</v>
      </c>
      <c r="O52" s="10">
        <v>143.36828100000002</v>
      </c>
      <c r="P52" s="10">
        <v>50.859336095242213</v>
      </c>
      <c r="Q52" s="10">
        <v>65.653414999999995</v>
      </c>
      <c r="R52" s="10">
        <v>7.7029869999999985</v>
      </c>
      <c r="S52" s="10">
        <v>122.87456000000006</v>
      </c>
      <c r="T52" s="10">
        <v>63.021397999999991</v>
      </c>
      <c r="U52" s="10">
        <v>132.41482500000001</v>
      </c>
      <c r="V52" s="10">
        <v>33.28080526934</v>
      </c>
      <c r="W52" s="10">
        <v>2.965814498880424</v>
      </c>
      <c r="Y52" s="10">
        <v>3.7684480000000007</v>
      </c>
      <c r="Z52" s="10">
        <v>163.99047400000001</v>
      </c>
      <c r="AA52" s="10">
        <v>17.496891999999999</v>
      </c>
      <c r="AB52" s="10">
        <v>384.64772099999993</v>
      </c>
      <c r="AC52" s="10">
        <v>16.354095861774173</v>
      </c>
      <c r="AD52" s="10">
        <v>2.8490317263362011</v>
      </c>
      <c r="AE52" s="10">
        <v>262.71808999999996</v>
      </c>
      <c r="AF52" s="10">
        <v>4.5762712136105366</v>
      </c>
      <c r="AG52" s="10">
        <v>82.710558999999989</v>
      </c>
      <c r="AH52" s="10">
        <v>35.943925999999998</v>
      </c>
      <c r="AI52" s="10">
        <v>4.4986989999999993</v>
      </c>
      <c r="AJ52" s="10">
        <v>167.03648748510494</v>
      </c>
      <c r="AK52" s="10">
        <v>43.509343999999999</v>
      </c>
      <c r="AL52" s="10">
        <v>25.332692000000002</v>
      </c>
      <c r="AM52" s="10">
        <v>20.57474991297633</v>
      </c>
      <c r="AN52" s="10">
        <v>94.860056</v>
      </c>
      <c r="AO52" s="10">
        <v>21.701145999999998</v>
      </c>
      <c r="AP52" s="10">
        <v>327.82625099999996</v>
      </c>
      <c r="AQ52" s="10">
        <v>14.974734000000002</v>
      </c>
      <c r="AR52" s="10">
        <v>31.891150000000003</v>
      </c>
      <c r="AS52" s="10">
        <v>117.21251525995459</v>
      </c>
      <c r="AT52" s="10">
        <v>15.951974422615901</v>
      </c>
      <c r="AV52" s="10">
        <v>0.20554100000000003</v>
      </c>
      <c r="AW52" s="10">
        <v>3.7391699999999997</v>
      </c>
      <c r="AX52" s="10">
        <v>0.28320600000000001</v>
      </c>
      <c r="AY52" s="10">
        <v>41.792079000000001</v>
      </c>
      <c r="AZ52" s="10">
        <v>3.2022000000000002E-2</v>
      </c>
      <c r="BA52" s="10">
        <v>11.882280887499624</v>
      </c>
      <c r="BB52" s="10">
        <v>20.158393999999998</v>
      </c>
      <c r="BC52" s="10">
        <v>4.3305543812790388</v>
      </c>
      <c r="BD52" s="10">
        <v>3.463346</v>
      </c>
      <c r="BE52" s="10">
        <v>0.32225999999999999</v>
      </c>
      <c r="BF52" s="10">
        <v>0.20208600000000002</v>
      </c>
      <c r="BG52" s="10">
        <v>24.044024433412684</v>
      </c>
      <c r="BH52" s="10">
        <v>4.648950000000001</v>
      </c>
      <c r="BI52" s="10">
        <v>2.1721080000000001</v>
      </c>
      <c r="BJ52" s="10">
        <v>14.748429320239538</v>
      </c>
      <c r="BK52" s="10">
        <v>6.9883550000000003</v>
      </c>
      <c r="BL52" s="10">
        <v>4.0719019999999997</v>
      </c>
      <c r="BM52" s="10">
        <v>25.134042000000004</v>
      </c>
      <c r="BN52" s="10">
        <v>4.1927380000000003</v>
      </c>
      <c r="BO52" s="10">
        <v>0.89358799999999983</v>
      </c>
      <c r="BP52" s="10">
        <v>42.415702915150888</v>
      </c>
      <c r="BQ52" s="10">
        <v>2.6754030692011095</v>
      </c>
      <c r="BS52" s="10">
        <v>3.4360750000000047</v>
      </c>
      <c r="BT52" s="10">
        <v>3.5399999999999654</v>
      </c>
      <c r="BU52" s="10">
        <v>2.8477089999999912</v>
      </c>
      <c r="BV52" s="10">
        <v>65.399766000000625</v>
      </c>
      <c r="BW52" s="10">
        <v>2.1210000000002546E-3</v>
      </c>
      <c r="BX52" s="10">
        <v>1.1635040653517965</v>
      </c>
      <c r="BY52" s="10">
        <v>45.968789999999942</v>
      </c>
      <c r="BZ52" s="10">
        <v>4.7713165915190814E-2</v>
      </c>
      <c r="CA52" s="10">
        <v>4.6614260000000076</v>
      </c>
      <c r="CB52" s="10">
        <v>0.8953690000000023</v>
      </c>
      <c r="CC52" s="10">
        <v>0.53376900000000349</v>
      </c>
      <c r="CD52" s="10">
        <v>13.316349911010153</v>
      </c>
      <c r="CE52" s="10">
        <v>8.5202059999999999</v>
      </c>
      <c r="CF52" s="10">
        <v>0.97607699999996234</v>
      </c>
      <c r="CG52" s="10">
        <v>18.019466102114038</v>
      </c>
      <c r="CH52" s="10">
        <v>10.904646000000012</v>
      </c>
      <c r="CI52" s="10">
        <v>1.8467320000000012</v>
      </c>
      <c r="CJ52" s="10">
        <v>83.779042000000018</v>
      </c>
      <c r="CK52" s="10">
        <v>15.586130000000013</v>
      </c>
      <c r="CL52" s="10">
        <v>2.5873019999999669</v>
      </c>
      <c r="CM52" s="10">
        <v>1.3186494695810609</v>
      </c>
      <c r="CN52" s="10">
        <v>0.39333058745772265</v>
      </c>
      <c r="CP52" s="10">
        <v>48.081080000000007</v>
      </c>
      <c r="CQ52" s="10">
        <v>741.90145599999994</v>
      </c>
      <c r="CR52" s="10">
        <v>113.27175800000001</v>
      </c>
      <c r="CS52" s="10">
        <v>4002.0923990000001</v>
      </c>
      <c r="CT52" s="10">
        <v>18.383009999999999</v>
      </c>
      <c r="CU52" s="10">
        <v>64.566460140437826</v>
      </c>
      <c r="CV52" s="10">
        <v>440.81261099999995</v>
      </c>
      <c r="CW52" s="10">
        <v>12.547855979735843</v>
      </c>
      <c r="CX52" s="10">
        <v>114.650941</v>
      </c>
      <c r="CY52" s="10">
        <v>81.646505000000005</v>
      </c>
      <c r="CZ52" s="10">
        <v>36.365195999999997</v>
      </c>
      <c r="DA52" s="10">
        <v>1088.5024970489421</v>
      </c>
      <c r="DB52" s="10">
        <v>95.752360999999993</v>
      </c>
      <c r="DC52" s="10">
        <v>171.84915799999999</v>
      </c>
      <c r="DD52" s="10">
        <v>104.20198143057212</v>
      </c>
      <c r="DE52" s="10">
        <v>178.40647200000001</v>
      </c>
      <c r="DF52" s="10">
        <v>35.322766999999999</v>
      </c>
      <c r="DG52" s="10">
        <v>559.61389500000007</v>
      </c>
      <c r="DH52" s="10">
        <v>97.775000000000006</v>
      </c>
      <c r="DI52" s="10">
        <v>167.78686499999998</v>
      </c>
      <c r="DJ52" s="10">
        <v>194.22767291402653</v>
      </c>
      <c r="DK52" s="36">
        <v>21.986522578155157</v>
      </c>
    </row>
    <row r="53" spans="1:115">
      <c r="A53" s="2">
        <v>42705</v>
      </c>
      <c r="B53" s="10">
        <v>38.099162</v>
      </c>
      <c r="C53" s="10">
        <v>570.48712299999988</v>
      </c>
      <c r="D53" s="10">
        <v>91.995829999999984</v>
      </c>
      <c r="E53" s="10">
        <v>3483.0344500000001</v>
      </c>
      <c r="F53" s="10">
        <v>1.749356394379538</v>
      </c>
      <c r="G53" s="10">
        <v>50.098353578299893</v>
      </c>
      <c r="H53" s="10">
        <v>115.15580799999998</v>
      </c>
      <c r="I53" s="10">
        <v>3.1655565719490801</v>
      </c>
      <c r="J53" s="10">
        <v>18.302427999999995</v>
      </c>
      <c r="K53" s="10">
        <v>41.590803000000015</v>
      </c>
      <c r="L53" s="10">
        <v>29.490315999999996</v>
      </c>
      <c r="M53" s="10">
        <v>806.67398249088785</v>
      </c>
      <c r="N53" s="10">
        <v>37.068800000000003</v>
      </c>
      <c r="O53" s="10">
        <v>139.750629</v>
      </c>
      <c r="P53" s="10">
        <v>50.596236658324671</v>
      </c>
      <c r="Q53" s="10">
        <v>68.708477000000002</v>
      </c>
      <c r="R53" s="10">
        <v>7.3493480000000027</v>
      </c>
      <c r="S53" s="10">
        <v>109.663318</v>
      </c>
      <c r="T53" s="10">
        <v>63.127665000000007</v>
      </c>
      <c r="U53" s="10">
        <v>132.364732</v>
      </c>
      <c r="V53" s="10">
        <v>27.453943176514326</v>
      </c>
      <c r="W53" s="10">
        <v>2.3947565375631292</v>
      </c>
      <c r="Y53" s="10">
        <v>3.3698329999999999</v>
      </c>
      <c r="Z53" s="10">
        <v>150.88127400000002</v>
      </c>
      <c r="AA53" s="10">
        <v>17.194756999999999</v>
      </c>
      <c r="AB53" s="10">
        <v>446.00898199999995</v>
      </c>
      <c r="AC53" s="10">
        <v>15.601876605620459</v>
      </c>
      <c r="AD53" s="10">
        <v>2.3985207050971384</v>
      </c>
      <c r="AE53" s="10">
        <v>257.52598699999993</v>
      </c>
      <c r="AF53" s="10">
        <v>4.6178321603686969</v>
      </c>
      <c r="AG53" s="10">
        <v>86.743981000000005</v>
      </c>
      <c r="AH53" s="10">
        <v>36.093200000000003</v>
      </c>
      <c r="AI53" s="10">
        <v>4.9473440000000002</v>
      </c>
      <c r="AJ53" s="10">
        <v>164.76317915439185</v>
      </c>
      <c r="AK53" s="10">
        <v>45.054990000000018</v>
      </c>
      <c r="AL53" s="10">
        <v>26.291622999999994</v>
      </c>
      <c r="AM53" s="10">
        <v>20.766081713409545</v>
      </c>
      <c r="AN53" s="10">
        <v>96.439069999999987</v>
      </c>
      <c r="AO53" s="10">
        <v>19.675067000000002</v>
      </c>
      <c r="AP53" s="10">
        <v>329.15598399999993</v>
      </c>
      <c r="AQ53" s="10">
        <v>15.932682999999999</v>
      </c>
      <c r="AR53" s="10">
        <v>30.708345999999995</v>
      </c>
      <c r="AS53" s="10">
        <v>114.59524248927698</v>
      </c>
      <c r="AT53" s="10">
        <v>13.349948174780877</v>
      </c>
      <c r="AV53" s="10">
        <v>0.43565900000000002</v>
      </c>
      <c r="AW53" s="10">
        <v>3.0588919999999997</v>
      </c>
      <c r="AX53" s="10">
        <v>0.33770800000000001</v>
      </c>
      <c r="AY53" s="10">
        <v>40.626218999999999</v>
      </c>
      <c r="AZ53" s="10">
        <v>3.7691000000000009E-2</v>
      </c>
      <c r="BA53" s="10">
        <v>11.627093837071088</v>
      </c>
      <c r="BB53" s="10">
        <v>19.430654999999998</v>
      </c>
      <c r="BC53" s="10">
        <v>3.697447766797771</v>
      </c>
      <c r="BD53" s="10">
        <v>3.3956089999999994</v>
      </c>
      <c r="BE53" s="10">
        <v>0.33059400000000005</v>
      </c>
      <c r="BF53" s="10">
        <v>0.77909600000000001</v>
      </c>
      <c r="BG53" s="10">
        <v>21.001436480354062</v>
      </c>
      <c r="BH53" s="10">
        <v>4.3593360000000008</v>
      </c>
      <c r="BI53" s="10">
        <v>2.369443</v>
      </c>
      <c r="BJ53" s="10">
        <v>13.163152220274323</v>
      </c>
      <c r="BK53" s="10">
        <v>8.4707480000000004</v>
      </c>
      <c r="BL53" s="10">
        <v>3.2450190000000005</v>
      </c>
      <c r="BM53" s="10">
        <v>27.401725999999993</v>
      </c>
      <c r="BN53" s="10">
        <v>3.3438919999999994</v>
      </c>
      <c r="BO53" s="10">
        <v>0.89738099999999987</v>
      </c>
      <c r="BP53" s="10">
        <v>39.00303298040928</v>
      </c>
      <c r="BQ53" s="10">
        <v>3.9337988900880587</v>
      </c>
      <c r="BS53" s="10">
        <v>3.0510569999999939</v>
      </c>
      <c r="BT53" s="10">
        <v>3.1276020000000959</v>
      </c>
      <c r="BU53" s="10">
        <v>2.7726730000000286</v>
      </c>
      <c r="BV53" s="10">
        <v>64.407529000000181</v>
      </c>
      <c r="BW53" s="10">
        <v>2.7340000000061412E-3</v>
      </c>
      <c r="BX53" s="10">
        <v>1.0091883988969119</v>
      </c>
      <c r="BY53" s="10">
        <v>45.442987000000016</v>
      </c>
      <c r="BZ53" s="10">
        <v>5.0369874952347349E-2</v>
      </c>
      <c r="CA53" s="10">
        <v>4.6204609999999997</v>
      </c>
      <c r="CB53" s="10">
        <v>0.8570259999999954</v>
      </c>
      <c r="CC53" s="10">
        <v>0.49382400000000359</v>
      </c>
      <c r="CD53" s="10">
        <v>13.514370326796136</v>
      </c>
      <c r="CE53" s="10">
        <v>8.0571139999999897</v>
      </c>
      <c r="CF53" s="10">
        <v>0.97717499999999946</v>
      </c>
      <c r="CG53" s="10">
        <v>19.179456070351211</v>
      </c>
      <c r="CH53" s="10">
        <v>9.4864310000000103</v>
      </c>
      <c r="CI53" s="10">
        <v>1.5607099999999989</v>
      </c>
      <c r="CJ53" s="10">
        <v>99.225698999999963</v>
      </c>
      <c r="CK53" s="10">
        <v>15.17560199999998</v>
      </c>
      <c r="CL53" s="10">
        <v>2.2375109999999903</v>
      </c>
      <c r="CM53" s="10">
        <v>1.1436229379578364</v>
      </c>
      <c r="CN53" s="10">
        <v>0.29991309488312456</v>
      </c>
      <c r="CP53" s="10">
        <v>44.955710999999994</v>
      </c>
      <c r="CQ53" s="10">
        <v>727.554891</v>
      </c>
      <c r="CR53" s="10">
        <v>112.30096800000001</v>
      </c>
      <c r="CS53" s="10">
        <v>4034.0771800000002</v>
      </c>
      <c r="CT53" s="10">
        <v>17.391658000000003</v>
      </c>
      <c r="CU53" s="10">
        <v>65.133156519365031</v>
      </c>
      <c r="CV53" s="10">
        <v>437.55543699999993</v>
      </c>
      <c r="CW53" s="10">
        <v>11.531206374067896</v>
      </c>
      <c r="CX53" s="10">
        <v>113.062479</v>
      </c>
      <c r="CY53" s="10">
        <v>78.871623000000014</v>
      </c>
      <c r="CZ53" s="10">
        <v>35.71058</v>
      </c>
      <c r="DA53" s="10">
        <v>1005.9529684524299</v>
      </c>
      <c r="DB53" s="10">
        <v>94.540240000000011</v>
      </c>
      <c r="DC53" s="10">
        <v>169.38887</v>
      </c>
      <c r="DD53" s="10">
        <v>103.70492666235975</v>
      </c>
      <c r="DE53" s="10">
        <v>183.104726</v>
      </c>
      <c r="DF53" s="10">
        <v>31.830144000000004</v>
      </c>
      <c r="DG53" s="10">
        <v>565.4467269999999</v>
      </c>
      <c r="DH53" s="10">
        <v>97.579841999999985</v>
      </c>
      <c r="DI53" s="10">
        <v>166.20796999999999</v>
      </c>
      <c r="DJ53" s="10">
        <v>182.19584158415842</v>
      </c>
      <c r="DK53" s="36">
        <v>19.97841669731519</v>
      </c>
    </row>
    <row r="54" spans="1:115">
      <c r="A54" s="2">
        <v>42795</v>
      </c>
      <c r="B54" s="10">
        <v>44.499982999999993</v>
      </c>
      <c r="C54" s="10">
        <v>569.39428299999997</v>
      </c>
      <c r="D54" s="10">
        <v>98.628476000000006</v>
      </c>
      <c r="E54" s="10">
        <v>3826.7446409999998</v>
      </c>
      <c r="F54" s="10">
        <v>1.9415861111981207</v>
      </c>
      <c r="G54" s="10">
        <v>57.782021272464888</v>
      </c>
      <c r="H54" s="10">
        <v>110.72045899999999</v>
      </c>
      <c r="I54" s="10">
        <v>3.9795563616456437</v>
      </c>
      <c r="J54" s="10">
        <v>28.901127000000002</v>
      </c>
      <c r="K54" s="10">
        <v>46.483297999999998</v>
      </c>
      <c r="L54" s="10">
        <v>30.941625999999999</v>
      </c>
      <c r="M54" s="10">
        <v>878.12783825825932</v>
      </c>
      <c r="N54" s="10">
        <v>36.649774000000001</v>
      </c>
      <c r="O54" s="10">
        <v>152.773538</v>
      </c>
      <c r="P54" s="10">
        <v>55.129946205666727</v>
      </c>
      <c r="Q54" s="10">
        <v>75.787586999999988</v>
      </c>
      <c r="R54" s="10">
        <v>6.0532139999999979</v>
      </c>
      <c r="S54" s="10">
        <v>117.85214799999996</v>
      </c>
      <c r="T54" s="10">
        <v>69.091248000000007</v>
      </c>
      <c r="U54" s="10">
        <v>141.61625500000002</v>
      </c>
      <c r="V54" s="10">
        <v>31.217151990606148</v>
      </c>
      <c r="W54" s="10">
        <v>2.1993730568267944</v>
      </c>
      <c r="Y54" s="10">
        <v>3.212113</v>
      </c>
      <c r="Z54" s="10">
        <v>151.98010799999997</v>
      </c>
      <c r="AA54" s="10">
        <v>16.867059000000001</v>
      </c>
      <c r="AB54" s="10">
        <v>507.95140200000003</v>
      </c>
      <c r="AC54" s="10">
        <v>14.791588888801879</v>
      </c>
      <c r="AD54" s="10">
        <v>2.24005351125138</v>
      </c>
      <c r="AE54" s="10">
        <v>276.94213899999994</v>
      </c>
      <c r="AF54" s="10">
        <v>4.4589852712281548</v>
      </c>
      <c r="AG54" s="10">
        <v>86.123845000000017</v>
      </c>
      <c r="AH54" s="10">
        <v>38.514372999999999</v>
      </c>
      <c r="AI54" s="10">
        <v>4.8972239999999996</v>
      </c>
      <c r="AJ54" s="10">
        <v>166.55023626930736</v>
      </c>
      <c r="AK54" s="10">
        <v>47.990087999999993</v>
      </c>
      <c r="AL54" s="10">
        <v>25.463909000000005</v>
      </c>
      <c r="AM54" s="10">
        <v>16.826487022357099</v>
      </c>
      <c r="AN54" s="10">
        <v>92.797708999999998</v>
      </c>
      <c r="AO54" s="10">
        <v>16.006423999999999</v>
      </c>
      <c r="AP54" s="10">
        <v>329.89187400000003</v>
      </c>
      <c r="AQ54" s="10">
        <v>15.264602999999997</v>
      </c>
      <c r="AR54" s="10">
        <v>32.04623800000001</v>
      </c>
      <c r="AS54" s="10">
        <v>138.18164239997489</v>
      </c>
      <c r="AT54" s="10">
        <v>12.91819507083957</v>
      </c>
      <c r="AV54" s="10">
        <v>0.24080100000000002</v>
      </c>
      <c r="AW54" s="10">
        <v>3.3413580000000001</v>
      </c>
      <c r="AX54" s="10">
        <v>0.33827600000000002</v>
      </c>
      <c r="AY54" s="10">
        <v>54.877692000000003</v>
      </c>
      <c r="AZ54" s="10">
        <v>3.6624000000000004E-2</v>
      </c>
      <c r="BA54" s="10">
        <v>13.367333118620529</v>
      </c>
      <c r="BB54" s="10">
        <v>30.755356000000003</v>
      </c>
      <c r="BC54" s="10">
        <v>3.5791752278115245</v>
      </c>
      <c r="BD54" s="10">
        <v>3.8770899999999999</v>
      </c>
      <c r="BE54" s="10">
        <v>0.36259000000000002</v>
      </c>
      <c r="BF54" s="10">
        <v>0.44009799999999993</v>
      </c>
      <c r="BG54" s="10">
        <v>20.635865121241892</v>
      </c>
      <c r="BH54" s="10">
        <v>4.614463999999999</v>
      </c>
      <c r="BI54" s="10">
        <v>2.6096709999999996</v>
      </c>
      <c r="BJ54" s="10">
        <v>15.123108088161191</v>
      </c>
      <c r="BK54" s="10">
        <v>8.0467640000000014</v>
      </c>
      <c r="BL54" s="10">
        <v>2.4991860000000004</v>
      </c>
      <c r="BM54" s="10">
        <v>26.783797</v>
      </c>
      <c r="BN54" s="10">
        <v>3.963346</v>
      </c>
      <c r="BO54" s="10">
        <v>0.93814200000000014</v>
      </c>
      <c r="BP54" s="10">
        <v>44.854168339863563</v>
      </c>
      <c r="BQ54" s="10">
        <v>3.8726338764707551</v>
      </c>
      <c r="BS54" s="10">
        <v>3.4460589999999982</v>
      </c>
      <c r="BT54" s="10">
        <v>3.1073870000001445</v>
      </c>
      <c r="BU54" s="10">
        <v>2.8572810000000044</v>
      </c>
      <c r="BV54" s="10">
        <v>67.001542000001024</v>
      </c>
      <c r="BW54" s="10">
        <v>6.2899999999975476E-4</v>
      </c>
      <c r="BX54" s="10">
        <v>0.88557034305518023</v>
      </c>
      <c r="BY54" s="10">
        <v>41.609682000000021</v>
      </c>
      <c r="BZ54" s="10">
        <v>2.4273161487628592E-2</v>
      </c>
      <c r="CA54" s="10">
        <v>4.7495409999999749</v>
      </c>
      <c r="CB54" s="10">
        <v>0.78240299999999952</v>
      </c>
      <c r="CC54" s="10">
        <v>0.43126300000000212</v>
      </c>
      <c r="CD54" s="10">
        <v>16.656911567214422</v>
      </c>
      <c r="CE54" s="10">
        <v>8.7089750000000095</v>
      </c>
      <c r="CF54" s="10">
        <v>1.0012579999999955</v>
      </c>
      <c r="CG54" s="10">
        <v>21.83770618096365</v>
      </c>
      <c r="CH54" s="10">
        <v>9.6582550000000058</v>
      </c>
      <c r="CI54" s="10">
        <v>1.7731720000000002</v>
      </c>
      <c r="CJ54" s="10">
        <v>123.92492800000008</v>
      </c>
      <c r="CK54" s="10">
        <v>15.687729999999986</v>
      </c>
      <c r="CL54" s="10">
        <v>2.2708930000000072</v>
      </c>
      <c r="CM54" s="10">
        <v>1.3368749916235032</v>
      </c>
      <c r="CN54" s="10">
        <v>0.2917335036464257</v>
      </c>
      <c r="CP54" s="10">
        <v>51.398955999999991</v>
      </c>
      <c r="CQ54" s="10">
        <v>727.82313600000009</v>
      </c>
      <c r="CR54" s="10">
        <v>118.69109200000001</v>
      </c>
      <c r="CS54" s="10">
        <v>4456.5752770000008</v>
      </c>
      <c r="CT54" s="10">
        <v>16.770427999999999</v>
      </c>
      <c r="CU54" s="10">
        <v>74.274978245391978</v>
      </c>
      <c r="CV54" s="10">
        <v>460.02763599999997</v>
      </c>
      <c r="CW54" s="10">
        <v>12.041990022172952</v>
      </c>
      <c r="CX54" s="10">
        <v>123.65160299999999</v>
      </c>
      <c r="CY54" s="10">
        <v>86.142663999999996</v>
      </c>
      <c r="CZ54" s="10">
        <v>36.710211000000001</v>
      </c>
      <c r="DA54" s="10">
        <v>1081.970851216023</v>
      </c>
      <c r="DB54" s="10">
        <v>97.963301000000001</v>
      </c>
      <c r="DC54" s="10">
        <v>181.848376</v>
      </c>
      <c r="DD54" s="10">
        <v>108.91724749714867</v>
      </c>
      <c r="DE54" s="10">
        <v>186.29031499999999</v>
      </c>
      <c r="DF54" s="10">
        <v>26.331995999999997</v>
      </c>
      <c r="DG54" s="10">
        <v>598.45274700000004</v>
      </c>
      <c r="DH54" s="10">
        <v>104.00692699999999</v>
      </c>
      <c r="DI54" s="10">
        <v>176.87152800000004</v>
      </c>
      <c r="DJ54" s="10">
        <v>215.5898377220681</v>
      </c>
      <c r="DK54" s="36">
        <v>19.281935507783544</v>
      </c>
    </row>
    <row r="55" spans="1:115">
      <c r="A55" s="2">
        <v>42887</v>
      </c>
      <c r="B55" s="10">
        <v>50.573365000000003</v>
      </c>
      <c r="C55" s="10">
        <v>538.02636399999994</v>
      </c>
      <c r="D55" s="10">
        <v>100.36639600000001</v>
      </c>
      <c r="E55" s="10">
        <v>3995.6524879999993</v>
      </c>
      <c r="F55" s="10">
        <v>1.756063857018118</v>
      </c>
      <c r="G55" s="10">
        <v>66.232950530234291</v>
      </c>
      <c r="H55" s="10">
        <v>112.92528499999997</v>
      </c>
      <c r="I55" s="10">
        <v>3.8225980021292139</v>
      </c>
      <c r="J55" s="10">
        <v>28.240144999999988</v>
      </c>
      <c r="K55" s="10">
        <v>47.491088999999995</v>
      </c>
      <c r="L55" s="10">
        <v>32.413326999999988</v>
      </c>
      <c r="M55" s="10">
        <v>885.00143763713209</v>
      </c>
      <c r="N55" s="10">
        <v>37.525604000000008</v>
      </c>
      <c r="O55" s="10">
        <v>163.905698</v>
      </c>
      <c r="P55" s="10">
        <v>65.632599275047923</v>
      </c>
      <c r="Q55" s="10">
        <v>77.554271</v>
      </c>
      <c r="R55" s="10">
        <v>5.4144530000000044</v>
      </c>
      <c r="S55" s="10">
        <v>127.89531299999999</v>
      </c>
      <c r="T55" s="10">
        <v>72.617854000000008</v>
      </c>
      <c r="U55" s="10">
        <v>139.85436900000002</v>
      </c>
      <c r="V55" s="10">
        <v>36.183983907749727</v>
      </c>
      <c r="W55" s="10">
        <v>2.7330136661518396</v>
      </c>
      <c r="Y55" s="10">
        <v>3.5045699999999993</v>
      </c>
      <c r="Z55" s="10">
        <v>150.809417</v>
      </c>
      <c r="AA55" s="10">
        <v>16.799989</v>
      </c>
      <c r="AB55" s="10">
        <v>565.18485299999998</v>
      </c>
      <c r="AC55" s="10">
        <v>14.000196680419117</v>
      </c>
      <c r="AD55" s="10">
        <v>2.198823607416041</v>
      </c>
      <c r="AE55" s="10">
        <v>294.71278000000007</v>
      </c>
      <c r="AF55" s="10">
        <v>5.0324982146484283</v>
      </c>
      <c r="AG55" s="10">
        <v>85.328632999999996</v>
      </c>
      <c r="AH55" s="10">
        <v>38.407902</v>
      </c>
      <c r="AI55" s="10">
        <v>4.8179600000000002</v>
      </c>
      <c r="AJ55" s="10">
        <v>164.50873631934462</v>
      </c>
      <c r="AK55" s="10">
        <v>48.647047999999998</v>
      </c>
      <c r="AL55" s="10">
        <v>24.316656000000009</v>
      </c>
      <c r="AM55" s="10">
        <v>14.375511562373145</v>
      </c>
      <c r="AN55" s="10">
        <v>86.814988</v>
      </c>
      <c r="AO55" s="10">
        <v>15.848077</v>
      </c>
      <c r="AP55" s="10">
        <v>340.76822800000008</v>
      </c>
      <c r="AQ55" s="10">
        <v>14.275353000000001</v>
      </c>
      <c r="AR55" s="10">
        <v>32.821853999999995</v>
      </c>
      <c r="AS55" s="10">
        <v>148.10537018635435</v>
      </c>
      <c r="AT55" s="10">
        <v>10.604507313079587</v>
      </c>
      <c r="AV55" s="10">
        <v>0.267565</v>
      </c>
      <c r="AW55" s="10">
        <v>3.7035769999999997</v>
      </c>
      <c r="AX55" s="10">
        <v>0.52317099999999994</v>
      </c>
      <c r="AY55" s="10">
        <v>58.03013</v>
      </c>
      <c r="AZ55" s="10">
        <v>4.1832999999999988E-2</v>
      </c>
      <c r="BA55" s="10">
        <v>16.739359112469799</v>
      </c>
      <c r="BB55" s="10">
        <v>26.246099000000001</v>
      </c>
      <c r="BC55" s="10">
        <v>4.2719635581900341</v>
      </c>
      <c r="BD55" s="10">
        <v>4.3466699999999996</v>
      </c>
      <c r="BE55" s="10">
        <v>0.44867700000000016</v>
      </c>
      <c r="BF55" s="10">
        <v>0.357543</v>
      </c>
      <c r="BG55" s="10">
        <v>24.521753539107422</v>
      </c>
      <c r="BH55" s="10">
        <v>4.6018910000000002</v>
      </c>
      <c r="BI55" s="10">
        <v>3.097359</v>
      </c>
      <c r="BJ55" s="10">
        <v>17.517069287353337</v>
      </c>
      <c r="BK55" s="10">
        <v>10.21543</v>
      </c>
      <c r="BL55" s="10">
        <v>2.5772620000000002</v>
      </c>
      <c r="BM55" s="10">
        <v>27.382098000000006</v>
      </c>
      <c r="BN55" s="10">
        <v>3.5489050000000004</v>
      </c>
      <c r="BO55" s="10">
        <v>1.1780180000000002</v>
      </c>
      <c r="BP55" s="10">
        <v>45.96839665921263</v>
      </c>
      <c r="BQ55" s="10">
        <v>4.2332553431648821</v>
      </c>
      <c r="BS55" s="10">
        <v>3.7330189999999912</v>
      </c>
      <c r="BT55" s="10">
        <v>2.3918990000000195</v>
      </c>
      <c r="BU55" s="10">
        <v>3.0850259999999863</v>
      </c>
      <c r="BV55" s="10">
        <v>71.413913000000647</v>
      </c>
      <c r="BW55" s="10">
        <v>6.0464625627614441E-3</v>
      </c>
      <c r="BX55" s="10">
        <v>0.85975730407992401</v>
      </c>
      <c r="BY55" s="10">
        <v>46.024709999999928</v>
      </c>
      <c r="BZ55" s="10">
        <v>2.7590057055063788E-2</v>
      </c>
      <c r="CA55" s="10">
        <v>5.2376020000000132</v>
      </c>
      <c r="CB55" s="10">
        <v>0.85386200000000989</v>
      </c>
      <c r="CC55" s="10">
        <v>0.4165500000000068</v>
      </c>
      <c r="CD55" s="10">
        <v>15.284740627831738</v>
      </c>
      <c r="CE55" s="10">
        <v>9.6369870000000066</v>
      </c>
      <c r="CF55" s="10">
        <v>0.99638999999998834</v>
      </c>
      <c r="CG55" s="10">
        <v>22.111644655323801</v>
      </c>
      <c r="CH55" s="10">
        <v>8.9625959999999605</v>
      </c>
      <c r="CI55" s="10">
        <v>1.524733999999996</v>
      </c>
      <c r="CJ55" s="10">
        <v>86.41788399999993</v>
      </c>
      <c r="CK55" s="10">
        <v>15.992106999999987</v>
      </c>
      <c r="CL55" s="10">
        <v>2.6389649999999718</v>
      </c>
      <c r="CM55" s="10">
        <v>1.5494138764870229</v>
      </c>
      <c r="CN55" s="10">
        <v>0.28364398411709946</v>
      </c>
      <c r="CP55" s="10">
        <v>58.078518999999993</v>
      </c>
      <c r="CQ55" s="10">
        <v>694.93125699999996</v>
      </c>
      <c r="CR55" s="10">
        <v>120.774582</v>
      </c>
      <c r="CS55" s="10">
        <v>4690.2813839999999</v>
      </c>
      <c r="CT55" s="10">
        <v>15.804139999999997</v>
      </c>
      <c r="CU55" s="10">
        <v>86.030890554200056</v>
      </c>
      <c r="CV55" s="10">
        <v>479.90887399999997</v>
      </c>
      <c r="CW55" s="10">
        <v>13.15464983202274</v>
      </c>
      <c r="CX55" s="10">
        <v>123.15304999999999</v>
      </c>
      <c r="CY55" s="10">
        <v>87.201530000000005</v>
      </c>
      <c r="CZ55" s="10">
        <v>38.005379999999995</v>
      </c>
      <c r="DA55" s="10">
        <v>1089.3166681234159</v>
      </c>
      <c r="DB55" s="10">
        <v>100.41153000000001</v>
      </c>
      <c r="DC55" s="10">
        <v>192.316103</v>
      </c>
      <c r="DD55" s="10">
        <v>119.63682478009821</v>
      </c>
      <c r="DE55" s="10">
        <v>183.54728499999996</v>
      </c>
      <c r="DF55" s="10">
        <v>25.364526000000001</v>
      </c>
      <c r="DG55" s="10">
        <v>582.46352300000001</v>
      </c>
      <c r="DH55" s="10">
        <v>106.434219</v>
      </c>
      <c r="DI55" s="10">
        <v>176.49320599999999</v>
      </c>
      <c r="DJ55" s="10">
        <v>231.80716462980374</v>
      </c>
      <c r="DK55" s="36">
        <v>17.854420306513408</v>
      </c>
    </row>
    <row r="56" spans="1:115">
      <c r="A56" s="2">
        <v>42979</v>
      </c>
      <c r="B56" s="10">
        <v>57.529935999999999</v>
      </c>
      <c r="C56" s="10">
        <v>551.79880800000001</v>
      </c>
      <c r="D56" s="10">
        <v>100.46378599999998</v>
      </c>
      <c r="E56" s="10">
        <v>4235.3610200000003</v>
      </c>
      <c r="F56" s="10">
        <v>1.6798575106765126</v>
      </c>
      <c r="G56" s="10">
        <v>73.776054147175842</v>
      </c>
      <c r="H56" s="10">
        <v>111.44071100000001</v>
      </c>
      <c r="I56" s="10">
        <v>3.6956401575055082</v>
      </c>
      <c r="J56" s="10">
        <v>24.507651999999986</v>
      </c>
      <c r="K56" s="10">
        <v>46.931412999999999</v>
      </c>
      <c r="L56" s="10">
        <v>30.335460000000001</v>
      </c>
      <c r="M56" s="10">
        <v>891.65640531122756</v>
      </c>
      <c r="N56" s="10">
        <v>37.659171999999998</v>
      </c>
      <c r="O56" s="10">
        <v>167.50320599999998</v>
      </c>
      <c r="P56" s="10">
        <v>70.420461383735727</v>
      </c>
      <c r="Q56" s="10">
        <v>82.651605000000004</v>
      </c>
      <c r="R56" s="10">
        <v>8.2660619999999998</v>
      </c>
      <c r="S56" s="10">
        <v>132.09651099999999</v>
      </c>
      <c r="T56" s="10">
        <v>74.943831000000003</v>
      </c>
      <c r="U56" s="10">
        <v>139.13005799999999</v>
      </c>
      <c r="V56" s="10">
        <v>38.660021820774844</v>
      </c>
      <c r="W56" s="10">
        <v>2.6166026921861834</v>
      </c>
      <c r="Y56" s="10">
        <v>3.6558539999999997</v>
      </c>
      <c r="Z56" s="10">
        <v>150.09065199999998</v>
      </c>
      <c r="AA56" s="10">
        <v>17.490860000000001</v>
      </c>
      <c r="AB56" s="10">
        <v>582.87931200000003</v>
      </c>
      <c r="AC56" s="10">
        <v>14.862893489323488</v>
      </c>
      <c r="AD56" s="10">
        <v>1.5308899881501423</v>
      </c>
      <c r="AE56" s="10">
        <v>286.73450500000001</v>
      </c>
      <c r="AF56" s="10">
        <v>5.1950213127964719</v>
      </c>
      <c r="AG56" s="10">
        <v>87.146779000000009</v>
      </c>
      <c r="AH56" s="10">
        <v>38.012692000000001</v>
      </c>
      <c r="AI56" s="10">
        <v>4.7580330000000002</v>
      </c>
      <c r="AJ56" s="10">
        <v>170.53645273759335</v>
      </c>
      <c r="AK56" s="10">
        <v>48.070409000000012</v>
      </c>
      <c r="AL56" s="10">
        <v>24.563573000000002</v>
      </c>
      <c r="AM56" s="10">
        <v>15.708246983894629</v>
      </c>
      <c r="AN56" s="10">
        <v>89.092189000000019</v>
      </c>
      <c r="AO56" s="10">
        <v>18.908300999999998</v>
      </c>
      <c r="AP56" s="10">
        <v>350.439571</v>
      </c>
      <c r="AQ56" s="10">
        <v>15.738672000000001</v>
      </c>
      <c r="AR56" s="10">
        <v>31.983708999999998</v>
      </c>
      <c r="AS56" s="10">
        <v>145.7128859098992</v>
      </c>
      <c r="AT56" s="10">
        <v>10.182572820219146</v>
      </c>
      <c r="AV56" s="10">
        <v>0.27962999999999999</v>
      </c>
      <c r="AW56" s="10">
        <v>3.7019669999999998</v>
      </c>
      <c r="AX56" s="10">
        <v>0.639706</v>
      </c>
      <c r="AY56" s="10">
        <v>68.685523000000018</v>
      </c>
      <c r="AZ56" s="10">
        <v>4.7606999999999997E-2</v>
      </c>
      <c r="BA56" s="10">
        <v>16.201051156954904</v>
      </c>
      <c r="BB56" s="10">
        <v>34.032279000000003</v>
      </c>
      <c r="BC56" s="10">
        <v>4.3322521252854145</v>
      </c>
      <c r="BD56" s="10">
        <v>4.3542659999999991</v>
      </c>
      <c r="BE56" s="10">
        <v>0.42203800000000008</v>
      </c>
      <c r="BF56" s="10">
        <v>0.26084400000000002</v>
      </c>
      <c r="BG56" s="10">
        <v>26.271313961336396</v>
      </c>
      <c r="BH56" s="10">
        <v>4.6984469999999998</v>
      </c>
      <c r="BI56" s="10">
        <v>3.9980390000000003</v>
      </c>
      <c r="BJ56" s="10">
        <v>17.859661827292584</v>
      </c>
      <c r="BK56" s="10">
        <v>10.125728000000001</v>
      </c>
      <c r="BL56" s="10">
        <v>2.3915569999999997</v>
      </c>
      <c r="BM56" s="10">
        <v>27.918111000000003</v>
      </c>
      <c r="BN56" s="10">
        <v>3.2670089999999998</v>
      </c>
      <c r="BO56" s="10">
        <v>1.091761</v>
      </c>
      <c r="BP56" s="10">
        <v>46.904388356395373</v>
      </c>
      <c r="BQ56" s="10">
        <v>4.4230362060499484</v>
      </c>
      <c r="BS56" s="10">
        <v>6.2920899999999973</v>
      </c>
      <c r="BT56" s="10">
        <v>1.7465990000000282</v>
      </c>
      <c r="BU56" s="10">
        <v>2.9658380000000055</v>
      </c>
      <c r="BV56" s="10">
        <v>73.231786000000369</v>
      </c>
      <c r="BW56" s="10">
        <v>6.0890000000004135E-3</v>
      </c>
      <c r="BX56" s="10">
        <v>0.70792980884167633</v>
      </c>
      <c r="BY56" s="10">
        <v>47.575016999999903</v>
      </c>
      <c r="BZ56" s="10">
        <v>9.9171712469477313E-2</v>
      </c>
      <c r="CA56" s="10">
        <v>4.2408489999999937</v>
      </c>
      <c r="CB56" s="10">
        <v>0.67339699999998759</v>
      </c>
      <c r="CC56" s="10">
        <v>0.41135499999999997</v>
      </c>
      <c r="CD56" s="10">
        <v>15.387320918077087</v>
      </c>
      <c r="CE56" s="10">
        <v>7.9307019999999984</v>
      </c>
      <c r="CF56" s="10">
        <v>0.93291000000004409</v>
      </c>
      <c r="CG56" s="10">
        <v>20.325548587080959</v>
      </c>
      <c r="CH56" s="10">
        <v>9.3588379999999578</v>
      </c>
      <c r="CI56" s="10">
        <v>1.7126130000000002</v>
      </c>
      <c r="CJ56" s="10">
        <v>95.658863000000053</v>
      </c>
      <c r="CK56" s="10">
        <v>17.607643000000003</v>
      </c>
      <c r="CL56" s="10">
        <v>2.491086999999963</v>
      </c>
      <c r="CM56" s="10">
        <v>1.2565733468084375</v>
      </c>
      <c r="CN56" s="10">
        <v>0.3034149783773028</v>
      </c>
      <c r="CP56" s="10">
        <v>67.757509999999996</v>
      </c>
      <c r="CQ56" s="10">
        <v>707.33802600000001</v>
      </c>
      <c r="CR56" s="10">
        <v>121.56018999999999</v>
      </c>
      <c r="CS56" s="10">
        <v>4960.1576410000007</v>
      </c>
      <c r="CT56" s="10">
        <v>16.596447000000001</v>
      </c>
      <c r="CU56" s="10">
        <v>92.215925101122565</v>
      </c>
      <c r="CV56" s="10">
        <v>479.78251199999994</v>
      </c>
      <c r="CW56" s="10">
        <v>13.322085308056872</v>
      </c>
      <c r="CX56" s="10">
        <v>120.24954599999998</v>
      </c>
      <c r="CY56" s="10">
        <v>86.039539999999988</v>
      </c>
      <c r="CZ56" s="10">
        <v>35.765692000000001</v>
      </c>
      <c r="DA56" s="10">
        <v>1103.8514929282344</v>
      </c>
      <c r="DB56" s="10">
        <v>98.358730000000008</v>
      </c>
      <c r="DC56" s="10">
        <v>196.99772800000002</v>
      </c>
      <c r="DD56" s="10">
        <v>124.3139187820039</v>
      </c>
      <c r="DE56" s="10">
        <v>191.22835999999998</v>
      </c>
      <c r="DF56" s="10">
        <v>31.278532999999999</v>
      </c>
      <c r="DG56" s="10">
        <v>606.11305600000003</v>
      </c>
      <c r="DH56" s="10">
        <v>111.55715500000001</v>
      </c>
      <c r="DI56" s="10">
        <v>174.69661499999995</v>
      </c>
      <c r="DJ56" s="10">
        <v>232.53386943387784</v>
      </c>
      <c r="DK56" s="36">
        <v>17.525626696832582</v>
      </c>
    </row>
    <row r="57" spans="1:115">
      <c r="A57" s="2">
        <v>43070</v>
      </c>
      <c r="B57" s="10">
        <v>54.608986000000002</v>
      </c>
      <c r="C57" s="10">
        <v>517.09963800000003</v>
      </c>
      <c r="D57" s="10">
        <v>103.92329099999999</v>
      </c>
      <c r="E57" s="10">
        <v>4418.6463709999998</v>
      </c>
      <c r="F57" s="10">
        <v>2.0478543164424248</v>
      </c>
      <c r="G57" s="10">
        <v>79.387642366624263</v>
      </c>
      <c r="H57" s="10">
        <v>112.20331199999997</v>
      </c>
      <c r="I57" s="10">
        <v>3.7597760791664649</v>
      </c>
      <c r="J57" s="10">
        <v>22.769029000000003</v>
      </c>
      <c r="K57" s="10">
        <v>49.686955999999988</v>
      </c>
      <c r="L57" s="10">
        <v>31.463472000000003</v>
      </c>
      <c r="M57" s="10">
        <v>959.51058003482524</v>
      </c>
      <c r="N57" s="10">
        <v>40.691717000000011</v>
      </c>
      <c r="O57" s="10">
        <v>156.39551799999998</v>
      </c>
      <c r="P57" s="10">
        <v>87.364678802402722</v>
      </c>
      <c r="Q57" s="10">
        <v>87.968775999999991</v>
      </c>
      <c r="R57" s="10">
        <v>7.6050069999999996</v>
      </c>
      <c r="S57" s="10">
        <v>142.37268000000003</v>
      </c>
      <c r="T57" s="10">
        <v>81.956080999999998</v>
      </c>
      <c r="U57" s="10">
        <v>144.68472100000002</v>
      </c>
      <c r="V57" s="10">
        <v>40.854360846196471</v>
      </c>
      <c r="W57" s="10">
        <v>2.188040424500949</v>
      </c>
      <c r="Y57" s="10">
        <v>4.0315440000000002</v>
      </c>
      <c r="Z57" s="10">
        <v>147.12789599999999</v>
      </c>
      <c r="AA57" s="10">
        <v>20.572019000000001</v>
      </c>
      <c r="AB57" s="10">
        <v>613.60304000000008</v>
      </c>
      <c r="AC57" s="10">
        <v>15.769610683557575</v>
      </c>
      <c r="AD57" s="10">
        <v>1.1669158826506156</v>
      </c>
      <c r="AE57" s="10">
        <v>318.52564000000007</v>
      </c>
      <c r="AF57" s="10">
        <v>5.1354736026646739</v>
      </c>
      <c r="AG57" s="10">
        <v>93.402912000000001</v>
      </c>
      <c r="AH57" s="10">
        <v>37.944572999999998</v>
      </c>
      <c r="AI57" s="10">
        <v>4.42361</v>
      </c>
      <c r="AJ57" s="10">
        <v>168.33877991790789</v>
      </c>
      <c r="AK57" s="10">
        <v>47.287602999999997</v>
      </c>
      <c r="AL57" s="10">
        <v>24.609827999999997</v>
      </c>
      <c r="AM57" s="10">
        <v>14.634668822458181</v>
      </c>
      <c r="AN57" s="10">
        <v>75.848458999999991</v>
      </c>
      <c r="AO57" s="10">
        <v>21.710841000000002</v>
      </c>
      <c r="AP57" s="10">
        <v>374.23946199999989</v>
      </c>
      <c r="AQ57" s="10">
        <v>15.715387000000003</v>
      </c>
      <c r="AR57" s="10">
        <v>33.304952</v>
      </c>
      <c r="AS57" s="10">
        <v>150.80494571051094</v>
      </c>
      <c r="AT57" s="10">
        <v>8.4366546009061114</v>
      </c>
      <c r="AV57" s="10">
        <v>0.300535</v>
      </c>
      <c r="AW57" s="10">
        <v>3.4999019999999996</v>
      </c>
      <c r="AX57" s="10">
        <v>0.68561699999999992</v>
      </c>
      <c r="AY57" s="10">
        <v>85.728850000000008</v>
      </c>
      <c r="AZ57" s="10">
        <v>0.17531399999999994</v>
      </c>
      <c r="BA57" s="10">
        <v>14.323579770648752</v>
      </c>
      <c r="BB57" s="10">
        <v>37.297114999999998</v>
      </c>
      <c r="BC57" s="10">
        <v>4.5229954165384187</v>
      </c>
      <c r="BD57" s="10">
        <v>4.4118190000000004</v>
      </c>
      <c r="BE57" s="10">
        <v>0.5554349999999999</v>
      </c>
      <c r="BF57" s="10">
        <v>0.34986299999999998</v>
      </c>
      <c r="BG57" s="10">
        <v>26.182628105159488</v>
      </c>
      <c r="BH57" s="10">
        <v>5.1222249999999994</v>
      </c>
      <c r="BI57" s="10">
        <v>4.3931290000000009</v>
      </c>
      <c r="BJ57" s="10">
        <v>21.226739363791772</v>
      </c>
      <c r="BK57" s="10">
        <v>8.8872750000000025</v>
      </c>
      <c r="BL57" s="10">
        <v>1.8705310000000004</v>
      </c>
      <c r="BM57" s="10">
        <v>38.683321999999997</v>
      </c>
      <c r="BN57" s="10">
        <v>2.945697</v>
      </c>
      <c r="BO57" s="10">
        <v>1.1511669999999998</v>
      </c>
      <c r="BP57" s="10">
        <v>45.725513473027462</v>
      </c>
      <c r="BQ57" s="10">
        <v>3.5010014400321343</v>
      </c>
      <c r="BS57" s="10">
        <v>8.3512519999999952</v>
      </c>
      <c r="BT57" s="10">
        <v>1.8935979999999892</v>
      </c>
      <c r="BU57" s="10">
        <v>3.1106869999999889</v>
      </c>
      <c r="BV57" s="10">
        <v>67.829200000000426</v>
      </c>
      <c r="BW57" s="10">
        <v>2.2102999999999789E-2</v>
      </c>
      <c r="BX57" s="10">
        <v>0.50042569244309654</v>
      </c>
      <c r="BY57" s="10">
        <v>54.713324000000021</v>
      </c>
      <c r="BZ57" s="10">
        <v>9.9257413028325914E-2</v>
      </c>
      <c r="CA57" s="10">
        <v>4.5212199999999934</v>
      </c>
      <c r="CB57" s="10">
        <v>0.66581600000002372</v>
      </c>
      <c r="CC57" s="10">
        <v>0.3426029999999996</v>
      </c>
      <c r="CD57" s="10">
        <v>13.899165608618297</v>
      </c>
      <c r="CE57" s="10">
        <v>8.0555199999999942</v>
      </c>
      <c r="CF57" s="10">
        <v>1.1004470000000142</v>
      </c>
      <c r="CG57" s="10">
        <v>17.367369478758881</v>
      </c>
      <c r="CH57" s="10">
        <v>9.2133240000000143</v>
      </c>
      <c r="CI57" s="10">
        <v>1.7839590000000023</v>
      </c>
      <c r="CJ57" s="10">
        <v>97.709152999999986</v>
      </c>
      <c r="CK57" s="10">
        <v>17.990201999999968</v>
      </c>
      <c r="CL57" s="10">
        <v>2.4986069999999936</v>
      </c>
      <c r="CM57" s="10">
        <v>1.2107907048247455</v>
      </c>
      <c r="CN57" s="10">
        <v>0.24768828696550527</v>
      </c>
      <c r="CP57" s="10">
        <v>67.292316999999997</v>
      </c>
      <c r="CQ57" s="10">
        <v>669.62103400000001</v>
      </c>
      <c r="CR57" s="10">
        <v>128.29161399999998</v>
      </c>
      <c r="CS57" s="10">
        <v>5185.8074610000003</v>
      </c>
      <c r="CT57" s="10">
        <v>18.014882</v>
      </c>
      <c r="CU57" s="10">
        <v>95.378563712366727</v>
      </c>
      <c r="CV57" s="10">
        <v>522.73939100000007</v>
      </c>
      <c r="CW57" s="10">
        <v>13.517502511397883</v>
      </c>
      <c r="CX57" s="10">
        <v>125.10498</v>
      </c>
      <c r="CY57" s="10">
        <v>88.85278000000001</v>
      </c>
      <c r="CZ57" s="10">
        <v>36.579548000000003</v>
      </c>
      <c r="DA57" s="10">
        <v>1167.9311536665109</v>
      </c>
      <c r="DB57" s="10">
        <v>101.157065</v>
      </c>
      <c r="DC57" s="10">
        <v>186.49892199999999</v>
      </c>
      <c r="DD57" s="10">
        <v>140.59345646741156</v>
      </c>
      <c r="DE57" s="10">
        <v>181.917834</v>
      </c>
      <c r="DF57" s="10">
        <v>32.970338000000005</v>
      </c>
      <c r="DG57" s="10">
        <v>653.00461699999994</v>
      </c>
      <c r="DH57" s="10">
        <v>118.60736699999997</v>
      </c>
      <c r="DI57" s="10">
        <v>181.63944700000002</v>
      </c>
      <c r="DJ57" s="10">
        <v>238.59561073455961</v>
      </c>
      <c r="DK57" s="36">
        <v>14.3733847524047</v>
      </c>
    </row>
    <row r="58" spans="1:115">
      <c r="A58" s="2">
        <v>43160</v>
      </c>
      <c r="B58" s="10">
        <v>73.564388001487657</v>
      </c>
      <c r="C58" s="10">
        <v>678.83767399999999</v>
      </c>
      <c r="D58" s="10">
        <v>109.97676299999999</v>
      </c>
      <c r="E58" s="10">
        <v>4719.1466020000007</v>
      </c>
      <c r="F58" s="10">
        <v>2.4293499763815025</v>
      </c>
      <c r="G58" s="10">
        <v>80.013839482946906</v>
      </c>
      <c r="H58" s="10">
        <v>122.72391200000001</v>
      </c>
      <c r="I58" s="10">
        <v>4.4366209358060225</v>
      </c>
      <c r="J58" s="10">
        <v>30.650015</v>
      </c>
      <c r="K58" s="10">
        <v>53.33099</v>
      </c>
      <c r="L58" s="10">
        <v>30.817591999999994</v>
      </c>
      <c r="M58" s="10">
        <v>984.91118462641953</v>
      </c>
      <c r="N58" s="10">
        <v>46.305155999999997</v>
      </c>
      <c r="O58" s="10">
        <v>171.95129900000001</v>
      </c>
      <c r="P58" s="10">
        <v>86.463809027429093</v>
      </c>
      <c r="Q58" s="10">
        <v>104.18274100000001</v>
      </c>
      <c r="R58" s="10">
        <v>8.0845819999999993</v>
      </c>
      <c r="S58" s="10">
        <v>152.20362900000003</v>
      </c>
      <c r="T58" s="10">
        <v>88.306192999999979</v>
      </c>
      <c r="U58" s="10">
        <v>148.38271999999998</v>
      </c>
      <c r="V58" s="10">
        <v>41.765048179492624</v>
      </c>
      <c r="W58" s="10">
        <v>2.1236837283801586</v>
      </c>
      <c r="Y58" s="10">
        <v>4.5201376373103237</v>
      </c>
      <c r="Z58" s="10">
        <v>156.38560499999997</v>
      </c>
      <c r="AA58" s="10">
        <v>19.251671999999999</v>
      </c>
      <c r="AB58" s="10">
        <v>631.83293700000013</v>
      </c>
      <c r="AC58" s="10">
        <v>15.450366023618496</v>
      </c>
      <c r="AD58" s="10">
        <v>1.5255539330453081</v>
      </c>
      <c r="AE58" s="10">
        <v>330.86157700000001</v>
      </c>
      <c r="AF58" s="10">
        <v>4.7533806383497366</v>
      </c>
      <c r="AG58" s="10">
        <v>89.896125000000012</v>
      </c>
      <c r="AH58" s="10">
        <v>40.747340000000008</v>
      </c>
      <c r="AI58" s="10">
        <v>4.437479999999999</v>
      </c>
      <c r="AJ58" s="10">
        <v>170.7016986765332</v>
      </c>
      <c r="AK58" s="10">
        <v>50.253864</v>
      </c>
      <c r="AL58" s="10">
        <v>26.462517000000002</v>
      </c>
      <c r="AM58" s="10">
        <v>17.141038913166661</v>
      </c>
      <c r="AN58" s="10">
        <v>77.135433000000006</v>
      </c>
      <c r="AO58" s="10">
        <v>19.814505</v>
      </c>
      <c r="AP58" s="10">
        <v>416.58099699999991</v>
      </c>
      <c r="AQ58" s="10">
        <v>14.041221999999999</v>
      </c>
      <c r="AR58" s="10">
        <v>31.674177</v>
      </c>
      <c r="AS58" s="10">
        <v>151.75837975271142</v>
      </c>
      <c r="AT58" s="10">
        <v>9.2399704324071585</v>
      </c>
      <c r="AV58" s="10">
        <v>0.40951036120202322</v>
      </c>
      <c r="AW58" s="10">
        <v>4.4964079999999989</v>
      </c>
      <c r="AX58" s="10">
        <v>0.66551999999999989</v>
      </c>
      <c r="AY58" s="10">
        <v>83.87330200000001</v>
      </c>
      <c r="AZ58" s="10">
        <v>0.41081599999999996</v>
      </c>
      <c r="BA58" s="10">
        <v>17.003263582362489</v>
      </c>
      <c r="BB58" s="10">
        <v>41.215267999999995</v>
      </c>
      <c r="BC58" s="10">
        <v>4.8002765706313184</v>
      </c>
      <c r="BD58" s="10">
        <v>5.1974130000000001</v>
      </c>
      <c r="BE58" s="10">
        <v>0.89204400000000017</v>
      </c>
      <c r="BF58" s="10">
        <v>0.73544100000000001</v>
      </c>
      <c r="BG58" s="10">
        <v>27.726418662316782</v>
      </c>
      <c r="BH58" s="10">
        <v>5.9628780000000008</v>
      </c>
      <c r="BI58" s="10">
        <v>4.8723940000000008</v>
      </c>
      <c r="BJ58" s="10">
        <v>18.019533983862274</v>
      </c>
      <c r="BK58" s="10">
        <v>9.6589089999999995</v>
      </c>
      <c r="BL58" s="10">
        <v>2.5122310000000003</v>
      </c>
      <c r="BM58" s="10">
        <v>43.246642000000001</v>
      </c>
      <c r="BN58" s="10">
        <v>2.9263150000000002</v>
      </c>
      <c r="BO58" s="10">
        <v>1.2236389999999997</v>
      </c>
      <c r="BP58" s="10">
        <v>45.090324275587257</v>
      </c>
      <c r="BQ58" s="10">
        <v>3.9065008260320924</v>
      </c>
      <c r="BS58" s="10">
        <v>5.0859999999814942E-3</v>
      </c>
      <c r="BT58" s="10">
        <v>2.1407620000000556</v>
      </c>
      <c r="BU58" s="10">
        <v>3.3455710000000218</v>
      </c>
      <c r="BV58" s="10">
        <v>72.48994399999988</v>
      </c>
      <c r="BW58" s="10">
        <v>2.5977999999999057E-2</v>
      </c>
      <c r="BX58" s="10">
        <v>0.49237037435012709</v>
      </c>
      <c r="BY58" s="10">
        <v>51.451446999999959</v>
      </c>
      <c r="BZ58" s="10">
        <v>0.10635885607926898</v>
      </c>
      <c r="CA58" s="10">
        <v>4.9411439999999915</v>
      </c>
      <c r="CB58" s="10">
        <v>0.61320000000000452</v>
      </c>
      <c r="CC58" s="10">
        <v>0.31237899999999974</v>
      </c>
      <c r="CD58" s="10">
        <v>15.632207202572253</v>
      </c>
      <c r="CE58" s="10">
        <v>8.2897570000000194</v>
      </c>
      <c r="CF58" s="10">
        <v>1.3592150000000087</v>
      </c>
      <c r="CG58" s="10">
        <v>18.51391812524809</v>
      </c>
      <c r="CH58" s="10">
        <v>7.2856009999999944</v>
      </c>
      <c r="CI58" s="10">
        <v>1.4870529999999991</v>
      </c>
      <c r="CJ58" s="10">
        <v>110.42851200000013</v>
      </c>
      <c r="CK58" s="10">
        <v>18.471497000000024</v>
      </c>
      <c r="CL58" s="10">
        <v>2.1501989999999926</v>
      </c>
      <c r="CM58" s="10">
        <v>0.96043811357920816</v>
      </c>
      <c r="CN58" s="10">
        <v>0.30390944422806987</v>
      </c>
      <c r="CP58" s="10">
        <v>78.499121999999986</v>
      </c>
      <c r="CQ58" s="10">
        <v>841.86044900000002</v>
      </c>
      <c r="CR58" s="10">
        <v>133.23952600000001</v>
      </c>
      <c r="CS58" s="10">
        <v>5507.3427850000007</v>
      </c>
      <c r="CT58" s="10">
        <v>18.316509999999997</v>
      </c>
      <c r="CU58" s="10">
        <v>99.035027372704832</v>
      </c>
      <c r="CV58" s="10">
        <v>546.25220400000001</v>
      </c>
      <c r="CW58" s="10">
        <v>14.096637000866346</v>
      </c>
      <c r="CX58" s="10">
        <v>130.684697</v>
      </c>
      <c r="CY58" s="10">
        <v>95.583574000000013</v>
      </c>
      <c r="CZ58" s="10">
        <v>36.302891999999993</v>
      </c>
      <c r="DA58" s="10">
        <v>1198.9715091678418</v>
      </c>
      <c r="DB58" s="10">
        <v>110.81165500000002</v>
      </c>
      <c r="DC58" s="10">
        <v>204.64542500000002</v>
      </c>
      <c r="DD58" s="10">
        <v>140.13830004970612</v>
      </c>
      <c r="DE58" s="10">
        <v>198.26268400000001</v>
      </c>
      <c r="DF58" s="10">
        <v>31.898370999999997</v>
      </c>
      <c r="DG58" s="10">
        <v>722.45978000000002</v>
      </c>
      <c r="DH58" s="10">
        <v>123.745227</v>
      </c>
      <c r="DI58" s="10">
        <v>183.43073499999997</v>
      </c>
      <c r="DJ58" s="10">
        <v>239.57419032137051</v>
      </c>
      <c r="DK58" s="36">
        <v>15.574064431047479</v>
      </c>
    </row>
    <row r="59" spans="1:115">
      <c r="A59" s="2">
        <v>43252</v>
      </c>
      <c r="B59" s="10">
        <v>39.386094999999997</v>
      </c>
      <c r="C59" s="10">
        <v>582.29261700000018</v>
      </c>
      <c r="D59" s="10">
        <v>106.72211600000003</v>
      </c>
      <c r="E59" s="10">
        <v>4632.2884939999994</v>
      </c>
      <c r="F59" s="10">
        <v>2.1969797072257582</v>
      </c>
      <c r="G59" s="10">
        <v>74.86948993820269</v>
      </c>
      <c r="H59" s="10">
        <v>127.44069900000008</v>
      </c>
      <c r="I59" s="10">
        <v>3.7993250330005655</v>
      </c>
      <c r="J59" s="10">
        <v>23.647833000000002</v>
      </c>
      <c r="K59" s="10">
        <v>45.081522999999997</v>
      </c>
      <c r="L59" s="10">
        <v>31.096631000000006</v>
      </c>
      <c r="M59" s="10">
        <v>965.34262459927891</v>
      </c>
      <c r="N59" s="10">
        <v>44.454385999999992</v>
      </c>
      <c r="O59" s="10">
        <v>162.45293999999996</v>
      </c>
      <c r="P59" s="10">
        <v>87.519787310345649</v>
      </c>
      <c r="Q59" s="10">
        <v>95.908701000000008</v>
      </c>
      <c r="R59" s="10">
        <v>9.2209640000000022</v>
      </c>
      <c r="S59" s="10">
        <v>161.70897200000002</v>
      </c>
      <c r="T59" s="10">
        <v>86.634546999999998</v>
      </c>
      <c r="U59" s="10">
        <v>150.04031900000001</v>
      </c>
      <c r="V59" s="10">
        <v>34.492510182587736</v>
      </c>
      <c r="W59" s="10">
        <v>1.8956548618422615</v>
      </c>
      <c r="Y59" s="10">
        <v>4.541030000000001</v>
      </c>
      <c r="Z59" s="10">
        <v>142.237854</v>
      </c>
      <c r="AA59" s="10">
        <v>19.794532</v>
      </c>
      <c r="AB59" s="10">
        <v>624.26417500000014</v>
      </c>
      <c r="AC59" s="10">
        <v>14.939378526769001</v>
      </c>
      <c r="AD59" s="10">
        <v>0.78674083820281082</v>
      </c>
      <c r="AE59" s="10">
        <v>337.22892099999996</v>
      </c>
      <c r="AF59" s="10">
        <v>4.1531875375803109</v>
      </c>
      <c r="AG59" s="10">
        <v>78.928430999999989</v>
      </c>
      <c r="AH59" s="10">
        <v>44.334416000000004</v>
      </c>
      <c r="AI59" s="10">
        <v>4.4610489999999992</v>
      </c>
      <c r="AJ59" s="10">
        <v>178.67507357893513</v>
      </c>
      <c r="AK59" s="10">
        <v>52.931106</v>
      </c>
      <c r="AL59" s="10">
        <v>24.729211999999997</v>
      </c>
      <c r="AM59" s="10">
        <v>10.686990162572711</v>
      </c>
      <c r="AN59" s="10">
        <v>68.216773000000003</v>
      </c>
      <c r="AO59" s="10">
        <v>15.592245999999998</v>
      </c>
      <c r="AP59" s="10">
        <v>386.26732799999996</v>
      </c>
      <c r="AQ59" s="10">
        <v>15.797241</v>
      </c>
      <c r="AR59" s="10">
        <v>31.442110000000003</v>
      </c>
      <c r="AS59" s="10">
        <v>132.00098810463868</v>
      </c>
      <c r="AT59" s="10">
        <v>7.5242128369138763</v>
      </c>
      <c r="AV59" s="10">
        <v>0.39901700000000007</v>
      </c>
      <c r="AW59" s="10">
        <v>3.7566010000000007</v>
      </c>
      <c r="AX59" s="10">
        <v>0.66309200000000001</v>
      </c>
      <c r="AY59" s="10">
        <v>80.164720999999986</v>
      </c>
      <c r="AZ59" s="10">
        <v>0.11665600000000004</v>
      </c>
      <c r="BA59" s="10">
        <v>16.287977227027131</v>
      </c>
      <c r="BB59" s="10">
        <v>40.703282000000009</v>
      </c>
      <c r="BC59" s="10">
        <v>4.357503888915244</v>
      </c>
      <c r="BD59" s="10">
        <v>5.1998479999999994</v>
      </c>
      <c r="BE59" s="10">
        <v>1.3781150000000002</v>
      </c>
      <c r="BF59" s="10">
        <v>1.1963159999999999</v>
      </c>
      <c r="BG59" s="10">
        <v>27.229638457757869</v>
      </c>
      <c r="BH59" s="10">
        <v>5.501786000000001</v>
      </c>
      <c r="BI59" s="10">
        <v>5.0144209999999996</v>
      </c>
      <c r="BJ59" s="10">
        <v>18.305996197702129</v>
      </c>
      <c r="BK59" s="10">
        <v>11.691158</v>
      </c>
      <c r="BL59" s="10">
        <v>2.3578739999999998</v>
      </c>
      <c r="BM59" s="10">
        <v>48.764254000000008</v>
      </c>
      <c r="BN59" s="10">
        <v>3.5888019999999994</v>
      </c>
      <c r="BO59" s="10">
        <v>1.3343359999999997</v>
      </c>
      <c r="BP59" s="10">
        <v>38.923306849557434</v>
      </c>
      <c r="BQ59" s="10">
        <v>4.5749374419480109</v>
      </c>
      <c r="BS59" s="10">
        <v>2.9041110000000061</v>
      </c>
      <c r="BT59" s="10">
        <v>3.6750259999999058</v>
      </c>
      <c r="BU59" s="10">
        <v>2.9278249999999941</v>
      </c>
      <c r="BV59" s="10">
        <v>80.453958000000284</v>
      </c>
      <c r="BW59" s="10">
        <v>3.0370766005243521E-2</v>
      </c>
      <c r="BX59" s="10">
        <v>0.32476771123714698</v>
      </c>
      <c r="BY59" s="10">
        <v>54.041671999999942</v>
      </c>
      <c r="BZ59" s="10">
        <v>9.1954752302786602E-2</v>
      </c>
      <c r="CA59" s="10">
        <v>4.645246999999987</v>
      </c>
      <c r="CB59" s="10">
        <v>0.82732099999998443</v>
      </c>
      <c r="CC59" s="10">
        <v>0.3889649999999949</v>
      </c>
      <c r="CD59" s="10">
        <v>14.342972919882772</v>
      </c>
      <c r="CE59" s="10">
        <v>9.5438839999999718</v>
      </c>
      <c r="CF59" s="10">
        <v>1.3568670000000145</v>
      </c>
      <c r="CG59" s="10">
        <v>21.118903679806877</v>
      </c>
      <c r="CH59" s="10">
        <v>6.5638839999999607</v>
      </c>
      <c r="CI59" s="10">
        <v>1.5535860000000001</v>
      </c>
      <c r="CJ59" s="10">
        <v>94.736430000000141</v>
      </c>
      <c r="CK59" s="10">
        <v>16.676860999999988</v>
      </c>
      <c r="CL59" s="10">
        <v>2.353612999999986</v>
      </c>
      <c r="CM59" s="10">
        <v>0.59159170220630131</v>
      </c>
      <c r="CN59" s="10">
        <v>0.54451673787545918</v>
      </c>
      <c r="CP59" s="23">
        <v>47.230253000000005</v>
      </c>
      <c r="CQ59" s="23">
        <v>731.96209800000008</v>
      </c>
      <c r="CR59" s="23">
        <v>130.10756500000002</v>
      </c>
      <c r="CS59" s="23">
        <v>5417.1713479999999</v>
      </c>
      <c r="CT59" s="23">
        <v>17.283385000000003</v>
      </c>
      <c r="CU59" s="23">
        <v>92.268975714669779</v>
      </c>
      <c r="CV59" s="23">
        <v>559.41457400000002</v>
      </c>
      <c r="CW59" s="23">
        <v>12.401971211798907</v>
      </c>
      <c r="CX59" s="23">
        <v>112.42135899999998</v>
      </c>
      <c r="CY59" s="23">
        <v>91.621374999999986</v>
      </c>
      <c r="CZ59" s="23">
        <v>37.142961</v>
      </c>
      <c r="DA59" s="23">
        <v>1185.5903095558547</v>
      </c>
      <c r="DB59" s="23">
        <v>112.43116199999997</v>
      </c>
      <c r="DC59" s="23">
        <v>193.55343999999997</v>
      </c>
      <c r="DD59" s="23">
        <v>137.63167735042737</v>
      </c>
      <c r="DE59" s="23">
        <v>182.38051599999997</v>
      </c>
      <c r="DF59" s="23">
        <v>28.72467</v>
      </c>
      <c r="DG59" s="23">
        <v>691.47698400000013</v>
      </c>
      <c r="DH59" s="23">
        <v>122.69745099999999</v>
      </c>
      <c r="DI59" s="23">
        <v>185.170378</v>
      </c>
      <c r="DJ59" s="23">
        <v>206.00839683899014</v>
      </c>
      <c r="DK59" s="36">
        <v>14.539321878579608</v>
      </c>
    </row>
    <row r="60" spans="1:115">
      <c r="A60" s="2">
        <v>43344</v>
      </c>
      <c r="B60" s="10">
        <v>20.387401000000008</v>
      </c>
      <c r="C60" s="10">
        <v>570.16673200000014</v>
      </c>
      <c r="D60" s="10">
        <v>106.85225700000001</v>
      </c>
      <c r="E60" s="10">
        <v>4562.5228960000004</v>
      </c>
      <c r="F60" s="10">
        <v>2.3865063813813823</v>
      </c>
      <c r="G60" s="10">
        <v>77.620599740512404</v>
      </c>
      <c r="H60" s="10">
        <v>127.44184999999997</v>
      </c>
      <c r="I60" s="10">
        <v>3.9177448163877675</v>
      </c>
      <c r="J60" s="10">
        <v>28.658915000000007</v>
      </c>
      <c r="K60" s="10">
        <v>38.402807999999993</v>
      </c>
      <c r="L60" s="10">
        <v>31.597104000000005</v>
      </c>
      <c r="M60" s="10">
        <v>975.70114550094002</v>
      </c>
      <c r="N60" s="10">
        <v>42.527217</v>
      </c>
      <c r="O60" s="10">
        <v>171.76633799999999</v>
      </c>
      <c r="P60" s="10">
        <v>81.027095419138789</v>
      </c>
      <c r="Q60" s="10">
        <v>98.592293999999981</v>
      </c>
      <c r="R60" s="10">
        <v>8.2937680000000018</v>
      </c>
      <c r="S60" s="10">
        <v>147.140253</v>
      </c>
      <c r="T60" s="10">
        <v>85.066263999999975</v>
      </c>
      <c r="U60" s="10">
        <v>152.19560700000002</v>
      </c>
      <c r="V60" s="10">
        <v>29.344456759971703</v>
      </c>
      <c r="W60" s="10">
        <v>2.2932200055080898</v>
      </c>
      <c r="Y60" s="10">
        <v>4.3060369999999999</v>
      </c>
      <c r="Z60" s="10">
        <v>141.49244100000001</v>
      </c>
      <c r="AA60" s="10">
        <v>19.862644</v>
      </c>
      <c r="AB60" s="10">
        <v>652.82340299999998</v>
      </c>
      <c r="AC60" s="10">
        <v>14.865282618618618</v>
      </c>
      <c r="AD60" s="10">
        <v>1.1416001266275715</v>
      </c>
      <c r="AE60" s="10">
        <v>330.13419600000003</v>
      </c>
      <c r="AF60" s="10">
        <v>4.1674959002820522</v>
      </c>
      <c r="AG60" s="10">
        <v>76.868709999999993</v>
      </c>
      <c r="AH60" s="10">
        <v>44.142077000000008</v>
      </c>
      <c r="AI60" s="10">
        <v>4.4252830000000003</v>
      </c>
      <c r="AJ60" s="10">
        <v>183.22135247798201</v>
      </c>
      <c r="AK60" s="10">
        <v>52.535025000000005</v>
      </c>
      <c r="AL60" s="10">
        <v>24.968388000000001</v>
      </c>
      <c r="AM60" s="10">
        <v>13.153722073739369</v>
      </c>
      <c r="AN60" s="10">
        <v>65.252200999999999</v>
      </c>
      <c r="AO60" s="10">
        <v>16.551456999999999</v>
      </c>
      <c r="AP60" s="10">
        <v>361.41007500000001</v>
      </c>
      <c r="AQ60" s="10">
        <v>14.782489</v>
      </c>
      <c r="AR60" s="10">
        <v>33.914637999999997</v>
      </c>
      <c r="AS60" s="10">
        <v>131.87413055837487</v>
      </c>
      <c r="AT60" s="10">
        <v>6.9309957565495441</v>
      </c>
      <c r="AV60" s="10">
        <v>0.33256300000000005</v>
      </c>
      <c r="AW60" s="10">
        <v>2.9679959999999999</v>
      </c>
      <c r="AX60" s="10">
        <v>0.62884800000000007</v>
      </c>
      <c r="AY60" s="10">
        <v>84.317756999999986</v>
      </c>
      <c r="AZ60" s="10">
        <v>0.13022300000000001</v>
      </c>
      <c r="BA60" s="10">
        <v>17.151115308318428</v>
      </c>
      <c r="BB60" s="10">
        <v>40.204740000000001</v>
      </c>
      <c r="BC60" s="10">
        <v>4.5146786643000523</v>
      </c>
      <c r="BD60" s="10">
        <v>4.4020270000000004</v>
      </c>
      <c r="BE60" s="10">
        <v>1.070983</v>
      </c>
      <c r="BF60" s="10">
        <v>0.91068399999999994</v>
      </c>
      <c r="BG60" s="10">
        <v>29.145934075932555</v>
      </c>
      <c r="BH60" s="10">
        <v>6.1417840000000004</v>
      </c>
      <c r="BI60" s="10">
        <v>4.8358549999999996</v>
      </c>
      <c r="BJ60" s="10">
        <v>18.44664576346662</v>
      </c>
      <c r="BK60" s="10">
        <v>10.174599000000002</v>
      </c>
      <c r="BL60" s="10">
        <v>2.5305249999999999</v>
      </c>
      <c r="BM60" s="10">
        <v>48.853213000000004</v>
      </c>
      <c r="BN60" s="10">
        <v>3.3969610000000001</v>
      </c>
      <c r="BO60" s="10">
        <v>1.830335</v>
      </c>
      <c r="BP60" s="10">
        <v>37.829501770006289</v>
      </c>
      <c r="BQ60" s="10">
        <v>4.5110699223376942</v>
      </c>
      <c r="BS60" s="10">
        <v>1.6570129999999961</v>
      </c>
      <c r="BT60" s="10">
        <v>3.5200029999999169</v>
      </c>
      <c r="BU60" s="10">
        <v>3.0201020000000027</v>
      </c>
      <c r="BV60" s="10">
        <v>78.920094999999648</v>
      </c>
      <c r="BW60" s="10">
        <v>3.5943000000002251E-2</v>
      </c>
      <c r="BX60" s="10">
        <v>0.22762350528998709</v>
      </c>
      <c r="BY60" s="10">
        <v>49.128219000000072</v>
      </c>
      <c r="BZ60" s="10">
        <v>0.12141797015654543</v>
      </c>
      <c r="CA60" s="10">
        <v>4.3424250000000093</v>
      </c>
      <c r="CB60" s="10">
        <v>0.93928699999998422</v>
      </c>
      <c r="CC60" s="10">
        <v>0.46002299999999952</v>
      </c>
      <c r="CD60" s="10">
        <v>14.923544867529049</v>
      </c>
      <c r="CE60" s="10">
        <v>9.8044080000000093</v>
      </c>
      <c r="CF60" s="10">
        <v>1.3673390000000003</v>
      </c>
      <c r="CG60" s="10">
        <v>21.201507740009369</v>
      </c>
      <c r="CH60" s="10">
        <v>5.6277960000000018</v>
      </c>
      <c r="CI60" s="10">
        <v>1.5661469999999982</v>
      </c>
      <c r="CJ60" s="10">
        <v>98.399173999999988</v>
      </c>
      <c r="CK60" s="10">
        <v>16.68537000000001</v>
      </c>
      <c r="CL60" s="10">
        <v>2.4358129999999871</v>
      </c>
      <c r="CM60" s="10">
        <v>0.47837825915650001</v>
      </c>
      <c r="CN60" s="10">
        <v>0.51449170076368222</v>
      </c>
      <c r="CP60" s="23">
        <v>26.683014000000004</v>
      </c>
      <c r="CQ60" s="23">
        <v>718.14717200000007</v>
      </c>
      <c r="CR60" s="23">
        <v>130.36385100000001</v>
      </c>
      <c r="CS60" s="23">
        <v>5378.584151</v>
      </c>
      <c r="CT60" s="23">
        <v>17.417955000000003</v>
      </c>
      <c r="CU60" s="23">
        <v>96.140938680748391</v>
      </c>
      <c r="CV60" s="23">
        <v>546.90900500000009</v>
      </c>
      <c r="CW60" s="23">
        <v>12.721337351126417</v>
      </c>
      <c r="CX60" s="23">
        <v>114.27207700000001</v>
      </c>
      <c r="CY60" s="23">
        <v>84.555154999999985</v>
      </c>
      <c r="CZ60" s="23">
        <v>37.393094000000005</v>
      </c>
      <c r="DA60" s="23">
        <v>1202.9919769223836</v>
      </c>
      <c r="DB60" s="23">
        <v>111.00843400000001</v>
      </c>
      <c r="DC60" s="23">
        <v>202.93791999999999</v>
      </c>
      <c r="DD60" s="23">
        <v>133.82897099635414</v>
      </c>
      <c r="DE60" s="23">
        <v>179.64688999999998</v>
      </c>
      <c r="DF60" s="23">
        <v>28.941896999999997</v>
      </c>
      <c r="DG60" s="23">
        <v>655.80271500000003</v>
      </c>
      <c r="DH60" s="23">
        <v>119.93108399999998</v>
      </c>
      <c r="DI60" s="23">
        <v>190.37639300000001</v>
      </c>
      <c r="DJ60" s="23">
        <v>199.52646734750937</v>
      </c>
      <c r="DK60" s="36">
        <v>14.24977738515901</v>
      </c>
    </row>
    <row r="61" spans="1:115">
      <c r="A61" s="2">
        <v>43435</v>
      </c>
      <c r="B61" s="10">
        <v>20.080717000000003</v>
      </c>
      <c r="C61" s="10">
        <v>597.66428099999996</v>
      </c>
      <c r="D61" s="10">
        <v>101.13624199999998</v>
      </c>
      <c r="E61" s="10">
        <v>4872.4438799999998</v>
      </c>
      <c r="F61" s="10">
        <v>1.9436646371714885</v>
      </c>
      <c r="G61" s="10">
        <v>77.353316865246924</v>
      </c>
      <c r="H61" s="10">
        <v>119.60475599999994</v>
      </c>
      <c r="I61" s="10">
        <v>4.1485349910294387</v>
      </c>
      <c r="J61" s="10">
        <v>36.596481427000008</v>
      </c>
      <c r="K61" s="10">
        <v>38.642222999999994</v>
      </c>
      <c r="L61" s="10">
        <v>31.153910000000007</v>
      </c>
      <c r="M61" s="10">
        <v>1005.9914345104993</v>
      </c>
      <c r="N61" s="10">
        <v>44.172361000000002</v>
      </c>
      <c r="O61" s="10">
        <v>163.41940099999999</v>
      </c>
      <c r="P61" s="10">
        <v>69.175335601454606</v>
      </c>
      <c r="Q61" s="10">
        <v>92.356419000000002</v>
      </c>
      <c r="R61" s="10">
        <v>9.1404090000000018</v>
      </c>
      <c r="S61" s="10">
        <v>155.37812799999995</v>
      </c>
      <c r="T61" s="10">
        <v>85.068461999999982</v>
      </c>
      <c r="U61" s="10">
        <v>157.13559899999998</v>
      </c>
      <c r="V61" s="10">
        <v>34.898352382050128</v>
      </c>
      <c r="W61" s="10">
        <v>1.3009165458521488</v>
      </c>
      <c r="Y61" s="10">
        <v>4.4962890000000009</v>
      </c>
      <c r="Z61" s="10">
        <v>144.29983199999998</v>
      </c>
      <c r="AA61" s="10">
        <v>21.523056999999998</v>
      </c>
      <c r="AB61" s="10">
        <v>659.07568899999978</v>
      </c>
      <c r="AC61" s="10">
        <v>15.678786362828514</v>
      </c>
      <c r="AD61" s="10">
        <v>0.49484271356318116</v>
      </c>
      <c r="AE61" s="10">
        <v>355.99925400000001</v>
      </c>
      <c r="AF61" s="10">
        <v>4.5115155042019675</v>
      </c>
      <c r="AG61" s="10">
        <v>78.396276000000015</v>
      </c>
      <c r="AH61" s="10">
        <v>43.959674999999997</v>
      </c>
      <c r="AI61" s="10">
        <v>3.5491009999999998</v>
      </c>
      <c r="AJ61" s="10">
        <v>187.09167671473588</v>
      </c>
      <c r="AK61" s="10">
        <v>52.486126999999989</v>
      </c>
      <c r="AL61" s="10">
        <v>25.474347000000002</v>
      </c>
      <c r="AM61" s="10">
        <v>13.208701562985809</v>
      </c>
      <c r="AN61" s="10">
        <v>60.37310200000001</v>
      </c>
      <c r="AO61" s="10">
        <v>17.281576000000001</v>
      </c>
      <c r="AP61" s="10">
        <v>375.04626999999999</v>
      </c>
      <c r="AQ61" s="10">
        <v>19.554045000000002</v>
      </c>
      <c r="AR61" s="10">
        <v>34.186221000000003</v>
      </c>
      <c r="AS61" s="10">
        <v>125.08764754648331</v>
      </c>
      <c r="AT61" s="10">
        <v>7.5106494016776875</v>
      </c>
      <c r="AV61" s="10">
        <v>0.44213200000000002</v>
      </c>
      <c r="AW61" s="10">
        <v>5.6911050000000003</v>
      </c>
      <c r="AX61" s="10">
        <v>0.603935</v>
      </c>
      <c r="AY61" s="10">
        <v>90.662696999999994</v>
      </c>
      <c r="AZ61" s="10">
        <v>3.6928999999999997E-2</v>
      </c>
      <c r="BA61" s="10">
        <v>14.307256608134857</v>
      </c>
      <c r="BB61" s="10">
        <v>41.358057000000002</v>
      </c>
      <c r="BC61" s="10">
        <v>4.5483225857067486</v>
      </c>
      <c r="BD61" s="10">
        <v>4.381532</v>
      </c>
      <c r="BE61" s="10">
        <v>1.3843400000000003</v>
      </c>
      <c r="BF61" s="10">
        <v>0.84480699999999997</v>
      </c>
      <c r="BG61" s="10">
        <v>28.67575841946789</v>
      </c>
      <c r="BH61" s="10">
        <v>6.2138929999999997</v>
      </c>
      <c r="BI61" s="10">
        <v>4.8834539999999995</v>
      </c>
      <c r="BJ61" s="10">
        <v>18.477759128598223</v>
      </c>
      <c r="BK61" s="10">
        <v>12.563864000000001</v>
      </c>
      <c r="BL61" s="10">
        <v>1.797849</v>
      </c>
      <c r="BM61" s="10">
        <v>48.905337999999993</v>
      </c>
      <c r="BN61" s="10">
        <v>3.289453</v>
      </c>
      <c r="BO61" s="10">
        <v>2.2370100000000006</v>
      </c>
      <c r="BP61" s="10">
        <v>36.47863444770028</v>
      </c>
      <c r="BQ61" s="10">
        <v>5.6185970458124412</v>
      </c>
      <c r="BS61" s="10">
        <v>1.8160389999999937</v>
      </c>
      <c r="BT61" s="10">
        <v>2.0821440000001346</v>
      </c>
      <c r="BU61" s="10">
        <v>3.3369610000000201</v>
      </c>
      <c r="BV61" s="10">
        <v>73.527506000000571</v>
      </c>
      <c r="BW61" s="10">
        <v>1.6051999999997284E-2</v>
      </c>
      <c r="BX61" s="10">
        <v>0.22765155987245578</v>
      </c>
      <c r="BY61" s="10">
        <v>47.606134999999966</v>
      </c>
      <c r="BZ61" s="10">
        <v>9.5179278996347705E-2</v>
      </c>
      <c r="CA61" s="10">
        <v>4.782956999999989</v>
      </c>
      <c r="CB61" s="10">
        <v>1.0248390000000085</v>
      </c>
      <c r="CC61" s="10">
        <v>0.27593699999999888</v>
      </c>
      <c r="CD61" s="10">
        <v>13.076390729949701</v>
      </c>
      <c r="CE61" s="10">
        <v>9.4217269999999829</v>
      </c>
      <c r="CF61" s="10">
        <v>1.3348410000000053</v>
      </c>
      <c r="CG61" s="10">
        <v>22.85685147141065</v>
      </c>
      <c r="CH61" s="10">
        <v>4.9058399999999711</v>
      </c>
      <c r="CI61" s="10">
        <v>1.4137789999999975</v>
      </c>
      <c r="CJ61" s="10">
        <v>99.832774000000057</v>
      </c>
      <c r="CK61" s="10">
        <v>17.376770000000015</v>
      </c>
      <c r="CL61" s="10">
        <v>2.3846749999999988</v>
      </c>
      <c r="CM61" s="10">
        <v>0.13618793440220855</v>
      </c>
      <c r="CN61" s="10">
        <v>0.58543072280073716</v>
      </c>
      <c r="CP61" s="23">
        <v>26.835176999999998</v>
      </c>
      <c r="CQ61" s="23">
        <v>749.73736200000008</v>
      </c>
      <c r="CR61" s="23">
        <v>126.600195</v>
      </c>
      <c r="CS61" s="23">
        <v>5695.7097720000002</v>
      </c>
      <c r="CT61" s="23">
        <v>17.675432000000001</v>
      </c>
      <c r="CU61" s="23">
        <v>92.383067746817417</v>
      </c>
      <c r="CV61" s="23">
        <v>564.56820199999993</v>
      </c>
      <c r="CW61" s="23">
        <v>13.303552359934503</v>
      </c>
      <c r="CX61" s="23">
        <v>124.157246427</v>
      </c>
      <c r="CY61" s="23">
        <v>85.011077</v>
      </c>
      <c r="CZ61" s="23">
        <v>35.823755000000006</v>
      </c>
      <c r="DA61" s="23">
        <v>1234.8352603746528</v>
      </c>
      <c r="DB61" s="23">
        <v>112.29410799999998</v>
      </c>
      <c r="DC61" s="23">
        <v>195.112043</v>
      </c>
      <c r="DD61" s="23">
        <v>123.71864776444929</v>
      </c>
      <c r="DE61" s="23">
        <v>170.19922499999998</v>
      </c>
      <c r="DF61" s="23">
        <v>29.633613</v>
      </c>
      <c r="DG61" s="23">
        <v>679.16251</v>
      </c>
      <c r="DH61" s="23">
        <v>125.28873</v>
      </c>
      <c r="DI61" s="23">
        <v>195.94350499999999</v>
      </c>
      <c r="DJ61" s="23">
        <v>196.60082231063592</v>
      </c>
      <c r="DK61" s="36">
        <v>15.015593716143014</v>
      </c>
    </row>
    <row r="62" spans="1:115">
      <c r="A62" s="2">
        <v>43525</v>
      </c>
      <c r="B62" s="10">
        <v>22.340975000000004</v>
      </c>
      <c r="C62" s="10">
        <v>575.95134800000005</v>
      </c>
      <c r="D62" s="10">
        <v>112.541155</v>
      </c>
      <c r="E62" s="10">
        <v>5049.5359070000004</v>
      </c>
      <c r="F62" s="10">
        <v>2.3200692163488772</v>
      </c>
      <c r="G62" s="10">
        <v>82.541237438323279</v>
      </c>
      <c r="H62" s="10">
        <v>114.61059100000003</v>
      </c>
      <c r="I62" s="10">
        <v>4.6907037782676877</v>
      </c>
      <c r="J62" s="10">
        <v>23.146632786999998</v>
      </c>
      <c r="K62" s="10">
        <v>45.220226000000004</v>
      </c>
      <c r="L62" s="10">
        <v>32.597213000000004</v>
      </c>
      <c r="M62" s="10">
        <v>1017.1417820996644</v>
      </c>
      <c r="N62" s="10">
        <v>42.734029</v>
      </c>
      <c r="O62" s="10">
        <v>171.89814800000005</v>
      </c>
      <c r="P62" s="10">
        <v>87.570753548502651</v>
      </c>
      <c r="Q62" s="10">
        <v>103.04712499999999</v>
      </c>
      <c r="R62" s="10">
        <v>9.8899259999999991</v>
      </c>
      <c r="S62" s="10">
        <v>156.64554599999997</v>
      </c>
      <c r="T62" s="10">
        <v>87.426201000000006</v>
      </c>
      <c r="U62" s="10">
        <v>160.878265</v>
      </c>
      <c r="V62" s="10">
        <v>34.68811538522926</v>
      </c>
      <c r="W62" s="10">
        <v>1.4026307613141666</v>
      </c>
      <c r="Y62" s="10">
        <v>4.7956349999999999</v>
      </c>
      <c r="Z62" s="10">
        <v>151.939662</v>
      </c>
      <c r="AA62" s="10">
        <v>20.858295999999996</v>
      </c>
      <c r="AB62" s="10">
        <v>659.58623399999999</v>
      </c>
      <c r="AC62" s="10">
        <v>14.931884783651123</v>
      </c>
      <c r="AD62" s="10">
        <v>0.77490189013919586</v>
      </c>
      <c r="AE62" s="10">
        <v>303.64119799999997</v>
      </c>
      <c r="AF62" s="10">
        <v>4.6329043313683655</v>
      </c>
      <c r="AG62" s="10">
        <v>84.882258999999991</v>
      </c>
      <c r="AH62" s="10">
        <v>44.087378000000001</v>
      </c>
      <c r="AI62" s="10">
        <v>3.4947240000000006</v>
      </c>
      <c r="AJ62" s="10">
        <v>190.8032196131237</v>
      </c>
      <c r="AK62" s="10">
        <v>50.629280999999999</v>
      </c>
      <c r="AL62" s="10">
        <v>26.133692</v>
      </c>
      <c r="AM62" s="10">
        <v>5.8593905500652079</v>
      </c>
      <c r="AN62" s="10">
        <v>58.860482999999995</v>
      </c>
      <c r="AO62" s="10">
        <v>15.5625</v>
      </c>
      <c r="AP62" s="10">
        <v>374.22693600000008</v>
      </c>
      <c r="AQ62" s="10">
        <v>19.131509000000001</v>
      </c>
      <c r="AR62" s="10">
        <v>35.506312000000001</v>
      </c>
      <c r="AS62" s="10">
        <v>119.14262298482409</v>
      </c>
      <c r="AT62" s="10">
        <v>8.9236061880657029</v>
      </c>
      <c r="AV62" s="10">
        <v>0.49878700000000004</v>
      </c>
      <c r="AW62" s="10">
        <v>4.2682299999999991</v>
      </c>
      <c r="AX62" s="10">
        <v>0.65158899999999997</v>
      </c>
      <c r="AY62" s="10">
        <v>91.045777000000001</v>
      </c>
      <c r="AZ62" s="10">
        <v>0.106976</v>
      </c>
      <c r="BA62" s="10">
        <v>13.395641440856529</v>
      </c>
      <c r="BB62" s="10">
        <v>41.300597000000018</v>
      </c>
      <c r="BC62" s="10">
        <v>4.120909779501118</v>
      </c>
      <c r="BD62" s="10">
        <v>4.5192439999999996</v>
      </c>
      <c r="BE62" s="10">
        <v>1.5465110000000002</v>
      </c>
      <c r="BF62" s="10">
        <v>0.96104100000000003</v>
      </c>
      <c r="BG62" s="10">
        <v>29.611107820976869</v>
      </c>
      <c r="BH62" s="10">
        <v>5.7694739999999998</v>
      </c>
      <c r="BI62" s="10">
        <v>4.9948789999999992</v>
      </c>
      <c r="BJ62" s="10">
        <v>18.792974403264111</v>
      </c>
      <c r="BK62" s="10">
        <v>7.0539839999999989</v>
      </c>
      <c r="BL62" s="10">
        <v>1.188849</v>
      </c>
      <c r="BM62" s="10">
        <v>49.756217999999997</v>
      </c>
      <c r="BN62" s="10">
        <v>3.4708199999999998</v>
      </c>
      <c r="BO62" s="10">
        <v>2.1232389999999999</v>
      </c>
      <c r="BP62" s="10">
        <v>32.387050296453666</v>
      </c>
      <c r="BQ62" s="10">
        <v>5.4777169773042234</v>
      </c>
      <c r="BS62" s="10">
        <v>1.7782239999999989</v>
      </c>
      <c r="BT62" s="10">
        <v>2.0999499999999394</v>
      </c>
      <c r="BU62" s="10">
        <v>3.1254139999999793</v>
      </c>
      <c r="BV62" s="10">
        <v>82.813428000000087</v>
      </c>
      <c r="BW62" s="10">
        <v>3.4097000000000446E-2</v>
      </c>
      <c r="BX62" s="10">
        <v>0.22478314569318236</v>
      </c>
      <c r="BY62" s="10">
        <v>52.23574100000004</v>
      </c>
      <c r="BZ62" s="10">
        <v>0.10304624030995146</v>
      </c>
      <c r="CA62" s="10">
        <v>5.5578219999999883</v>
      </c>
      <c r="CB62" s="10">
        <v>1.098276999999984</v>
      </c>
      <c r="CC62" s="10">
        <v>0.14724399999999238</v>
      </c>
      <c r="CD62" s="10">
        <v>13.962346989889355</v>
      </c>
      <c r="CE62" s="10">
        <v>9.475464000000013</v>
      </c>
      <c r="CF62" s="10">
        <v>1.3671799999999568</v>
      </c>
      <c r="CG62" s="10">
        <v>25.374170694049702</v>
      </c>
      <c r="CH62" s="10">
        <v>7.1184240000000125</v>
      </c>
      <c r="CI62" s="10">
        <v>1.3425800000000028</v>
      </c>
      <c r="CJ62" s="10">
        <v>93.022627999999884</v>
      </c>
      <c r="CK62" s="10">
        <v>16.908421000000001</v>
      </c>
      <c r="CL62" s="10">
        <v>2.2499739999999999</v>
      </c>
      <c r="CM62" s="10">
        <v>0.13497934676070145</v>
      </c>
      <c r="CN62" s="10">
        <v>1.5579638714810438</v>
      </c>
      <c r="CP62" s="23">
        <v>29.413621000000003</v>
      </c>
      <c r="CQ62" s="23">
        <v>734.25918999999999</v>
      </c>
      <c r="CR62" s="23">
        <v>137.17645399999998</v>
      </c>
      <c r="CS62" s="23">
        <v>5882.9813460000005</v>
      </c>
      <c r="CT62" s="23">
        <v>17.393027</v>
      </c>
      <c r="CU62" s="23">
        <v>96.936563915012186</v>
      </c>
      <c r="CV62" s="23">
        <v>511.78812700000003</v>
      </c>
      <c r="CW62" s="23">
        <v>13.547564129447123</v>
      </c>
      <c r="CX62" s="23">
        <v>118.10595778699998</v>
      </c>
      <c r="CY62" s="23">
        <v>91.952391999999989</v>
      </c>
      <c r="CZ62" s="23">
        <v>37.200221999999997</v>
      </c>
      <c r="DA62" s="23">
        <v>1251.5184565236543</v>
      </c>
      <c r="DB62" s="23">
        <v>108.608248</v>
      </c>
      <c r="DC62" s="23">
        <v>204.393899</v>
      </c>
      <c r="DD62" s="23">
        <v>137.59728919588167</v>
      </c>
      <c r="DE62" s="23">
        <v>176.080016</v>
      </c>
      <c r="DF62" s="23">
        <v>27.983855000000002</v>
      </c>
      <c r="DG62" s="23">
        <v>673.65132799999992</v>
      </c>
      <c r="DH62" s="23">
        <v>126.93695100000001</v>
      </c>
      <c r="DI62" s="23">
        <v>200.75779</v>
      </c>
      <c r="DJ62" s="23">
        <v>186.35276801326771</v>
      </c>
      <c r="DK62" s="36">
        <v>17.361917798165138</v>
      </c>
    </row>
    <row r="63" spans="1:115">
      <c r="A63" s="2">
        <v>43617</v>
      </c>
      <c r="B63" s="10">
        <v>26.983584</v>
      </c>
      <c r="C63" s="10">
        <v>595.54994000000011</v>
      </c>
      <c r="D63" s="10">
        <v>115.80433700000002</v>
      </c>
      <c r="E63" s="10">
        <v>5066.2425740000008</v>
      </c>
      <c r="F63" s="10">
        <v>2.22637573716012</v>
      </c>
      <c r="G63" s="10">
        <v>85.731101301576928</v>
      </c>
      <c r="H63" s="10">
        <v>113.56804000000002</v>
      </c>
      <c r="I63" s="10">
        <v>5.1030159388862311</v>
      </c>
      <c r="J63" s="10">
        <v>22.303148554999996</v>
      </c>
      <c r="K63" s="10">
        <v>44.655936000000004</v>
      </c>
      <c r="L63" s="10">
        <v>35.338529000000008</v>
      </c>
      <c r="M63" s="10">
        <v>1024.9070309843135</v>
      </c>
      <c r="N63" s="10">
        <v>38.54249699999999</v>
      </c>
      <c r="O63" s="10">
        <v>175.41943899999998</v>
      </c>
      <c r="P63" s="10">
        <v>95.313114641011438</v>
      </c>
      <c r="Q63" s="10">
        <v>113.84918199999998</v>
      </c>
      <c r="R63" s="10">
        <v>8.9639380000000024</v>
      </c>
      <c r="S63" s="10">
        <v>169.79229699999999</v>
      </c>
      <c r="T63" s="10">
        <v>93.620925999999983</v>
      </c>
      <c r="U63" s="10">
        <v>176.73528599999995</v>
      </c>
      <c r="V63" s="10">
        <v>35.675364179060892</v>
      </c>
      <c r="W63" s="10">
        <v>1.1090660363613454</v>
      </c>
      <c r="Y63" s="10">
        <v>4.3291060000000003</v>
      </c>
      <c r="Z63" s="10">
        <v>147.46940600000002</v>
      </c>
      <c r="AA63" s="10">
        <v>23.029207999999993</v>
      </c>
      <c r="AB63" s="10">
        <v>668.93285600000002</v>
      </c>
      <c r="AC63" s="10">
        <v>14.919490262839879</v>
      </c>
      <c r="AD63" s="10">
        <v>1.0451559467897953</v>
      </c>
      <c r="AE63" s="10">
        <v>299.998763</v>
      </c>
      <c r="AF63" s="10">
        <v>4.7790791610103467</v>
      </c>
      <c r="AG63" s="10">
        <v>79.039563000000001</v>
      </c>
      <c r="AH63" s="10">
        <v>44.047529000000004</v>
      </c>
      <c r="AI63" s="10">
        <v>4.7742280000000008</v>
      </c>
      <c r="AJ63" s="10">
        <v>194.21816518005301</v>
      </c>
      <c r="AK63" s="10">
        <v>50.892487999999993</v>
      </c>
      <c r="AL63" s="10">
        <v>28.589599</v>
      </c>
      <c r="AM63" s="10">
        <v>6.7691777636962094</v>
      </c>
      <c r="AN63" s="10">
        <v>54.588841999999993</v>
      </c>
      <c r="AO63" s="10">
        <v>16.196816999999999</v>
      </c>
      <c r="AP63" s="10">
        <v>378.033365</v>
      </c>
      <c r="AQ63" s="10">
        <v>18.840167999999998</v>
      </c>
      <c r="AR63" s="10">
        <v>32.067694000000003</v>
      </c>
      <c r="AS63" s="10">
        <v>118.40971817366945</v>
      </c>
      <c r="AT63" s="10">
        <v>7.6425590874883502</v>
      </c>
      <c r="AV63" s="10">
        <v>0.47985500000000003</v>
      </c>
      <c r="AW63" s="10">
        <v>3.1792980000000002</v>
      </c>
      <c r="AX63" s="10">
        <v>0.68527000000000005</v>
      </c>
      <c r="AY63" s="10">
        <v>95.348716999999994</v>
      </c>
      <c r="AZ63" s="10">
        <v>0.10085300000000003</v>
      </c>
      <c r="BA63" s="10">
        <v>13.099985601930889</v>
      </c>
      <c r="BB63" s="10">
        <v>44.436954999999998</v>
      </c>
      <c r="BC63" s="10">
        <v>4.5706350502140083</v>
      </c>
      <c r="BD63" s="10">
        <v>4.4861050000000002</v>
      </c>
      <c r="BE63" s="10">
        <v>1.6090109999999997</v>
      </c>
      <c r="BF63" s="10">
        <v>0.76888899999999993</v>
      </c>
      <c r="BG63" s="10">
        <v>31.551175369752581</v>
      </c>
      <c r="BH63" s="10">
        <v>7.6947079999999994</v>
      </c>
      <c r="BI63" s="10">
        <v>6.053131999999998</v>
      </c>
      <c r="BJ63" s="10">
        <v>18.669150527466062</v>
      </c>
      <c r="BK63" s="10">
        <v>8.9172010000000004</v>
      </c>
      <c r="BL63" s="10">
        <v>0.72955900000000018</v>
      </c>
      <c r="BM63" s="10">
        <v>54.953264000000011</v>
      </c>
      <c r="BN63" s="10">
        <v>3.4169509999999996</v>
      </c>
      <c r="BO63" s="10">
        <v>2.1690759999999996</v>
      </c>
      <c r="BP63" s="10">
        <v>35.621925447949771</v>
      </c>
      <c r="BQ63" s="10">
        <v>5.6946494282544515</v>
      </c>
      <c r="BS63" s="10">
        <v>1.618027000000001</v>
      </c>
      <c r="BT63" s="10">
        <v>3.5394590000000106</v>
      </c>
      <c r="BU63" s="10">
        <v>3.4397199999999719</v>
      </c>
      <c r="BV63" s="10">
        <v>84.73227499999868</v>
      </c>
      <c r="BW63" s="10">
        <v>3.5682999999997744E-2</v>
      </c>
      <c r="BX63" s="10">
        <v>0.23630913288889488</v>
      </c>
      <c r="BY63" s="10">
        <v>52.329179000000025</v>
      </c>
      <c r="BZ63" s="10">
        <v>0.11323718303501185</v>
      </c>
      <c r="CA63" s="10">
        <v>5.0421879999999906</v>
      </c>
      <c r="CB63" s="10">
        <v>1.0843759999999874</v>
      </c>
      <c r="CC63" s="10">
        <v>0.16264199999999263</v>
      </c>
      <c r="CD63" s="10">
        <v>15.723645786397061</v>
      </c>
      <c r="CE63" s="10">
        <v>10.661287999999999</v>
      </c>
      <c r="CF63" s="10">
        <v>1.6135470000000112</v>
      </c>
      <c r="CG63" s="10">
        <v>25.712291801059632</v>
      </c>
      <c r="CH63" s="10">
        <v>4.589569000000024</v>
      </c>
      <c r="CI63" s="10">
        <v>1.7036309999999997</v>
      </c>
      <c r="CJ63" s="10">
        <v>77.662693999999959</v>
      </c>
      <c r="CK63" s="10">
        <v>16.639414999999989</v>
      </c>
      <c r="CL63" s="10">
        <v>1.8399160000000494</v>
      </c>
      <c r="CM63" s="10">
        <v>0.80850755874602243</v>
      </c>
      <c r="CN63" s="10">
        <v>0.58644268136929512</v>
      </c>
      <c r="CP63" s="23">
        <v>33.410572000000002</v>
      </c>
      <c r="CQ63" s="23">
        <v>749.73810300000014</v>
      </c>
      <c r="CR63" s="23">
        <v>142.95853499999998</v>
      </c>
      <c r="CS63" s="23">
        <v>5915.2564219999995</v>
      </c>
      <c r="CT63" s="23">
        <v>17.282401999999998</v>
      </c>
      <c r="CU63" s="23">
        <v>100.11255198318651</v>
      </c>
      <c r="CV63" s="23">
        <v>510.33293700000002</v>
      </c>
      <c r="CW63" s="23">
        <v>14.565967333145597</v>
      </c>
      <c r="CX63" s="23">
        <v>110.87100455499998</v>
      </c>
      <c r="CY63" s="23">
        <v>91.396851999999996</v>
      </c>
      <c r="CZ63" s="23">
        <v>41.044288000000002</v>
      </c>
      <c r="DA63" s="23">
        <v>1266.4000173205161</v>
      </c>
      <c r="DB63" s="23">
        <v>107.79098099999999</v>
      </c>
      <c r="DC63" s="23">
        <v>211.67571699999999</v>
      </c>
      <c r="DD63" s="23">
        <v>146.46373473323334</v>
      </c>
      <c r="DE63" s="23">
        <v>181.944794</v>
      </c>
      <c r="DF63" s="23">
        <v>27.593945000000001</v>
      </c>
      <c r="DG63" s="23">
        <v>680.44161999999994</v>
      </c>
      <c r="DH63" s="23">
        <v>132.51745999999997</v>
      </c>
      <c r="DI63" s="23">
        <v>212.811972</v>
      </c>
      <c r="DJ63" s="23">
        <v>190.51551535942613</v>
      </c>
      <c r="DK63" s="36">
        <v>15.032717233473441</v>
      </c>
    </row>
    <row r="64" spans="1:115">
      <c r="A64" s="2">
        <v>43709</v>
      </c>
      <c r="B64" s="10">
        <v>19.876289</v>
      </c>
      <c r="C64" s="10">
        <v>549.02887700000008</v>
      </c>
      <c r="D64" s="10">
        <v>116.081773</v>
      </c>
      <c r="E64" s="10">
        <v>4997.3038950000009</v>
      </c>
      <c r="F64" s="10">
        <v>2.1042775589702649</v>
      </c>
      <c r="G64" s="10">
        <v>81.589853789845463</v>
      </c>
      <c r="H64" s="10">
        <v>113.94642299999995</v>
      </c>
      <c r="I64" s="10">
        <v>4.8431588961485339</v>
      </c>
      <c r="J64" s="10">
        <v>26.967748071999996</v>
      </c>
      <c r="K64" s="10">
        <v>43.728563000000001</v>
      </c>
      <c r="L64" s="10">
        <v>37.681859000000003</v>
      </c>
      <c r="M64" s="10">
        <v>1002.1659786078242</v>
      </c>
      <c r="N64" s="10">
        <v>38.516513000000003</v>
      </c>
      <c r="O64" s="10">
        <v>169.26703499999999</v>
      </c>
      <c r="P64" s="10">
        <v>78.354239922959209</v>
      </c>
      <c r="Q64" s="10">
        <v>97.971028000000004</v>
      </c>
      <c r="R64" s="10">
        <v>8.8850690000000014</v>
      </c>
      <c r="S64" s="10">
        <v>167.17879900000003</v>
      </c>
      <c r="T64" s="10">
        <v>87.700077999999991</v>
      </c>
      <c r="U64" s="10">
        <v>175.01767000000001</v>
      </c>
      <c r="V64" s="10">
        <v>34.559836508402825</v>
      </c>
      <c r="W64" s="10">
        <v>1.9381416404708105</v>
      </c>
      <c r="Y64" s="10">
        <v>4.2587289999999998</v>
      </c>
      <c r="Z64" s="10">
        <v>149.63568100000003</v>
      </c>
      <c r="AA64" s="10">
        <v>23.747567</v>
      </c>
      <c r="AB64" s="10">
        <v>663.00329699999998</v>
      </c>
      <c r="AC64" s="10">
        <v>15.068783441029733</v>
      </c>
      <c r="AD64" s="10">
        <v>0.99032461151382511</v>
      </c>
      <c r="AE64" s="10">
        <v>334.16836800000004</v>
      </c>
      <c r="AF64" s="10">
        <v>4.8818261850833435</v>
      </c>
      <c r="AG64" s="10">
        <v>75.624819000000002</v>
      </c>
      <c r="AH64" s="10">
        <v>45.59482400000001</v>
      </c>
      <c r="AI64" s="10">
        <v>3.5059050000000003</v>
      </c>
      <c r="AJ64" s="10">
        <v>191.56240211129042</v>
      </c>
      <c r="AK64" s="10">
        <v>52.466996999999999</v>
      </c>
      <c r="AL64" s="10">
        <v>30.236130000000003</v>
      </c>
      <c r="AM64" s="10">
        <v>12.302038740156696</v>
      </c>
      <c r="AN64" s="10">
        <v>51.307653999999999</v>
      </c>
      <c r="AO64" s="10">
        <v>18.726227999999999</v>
      </c>
      <c r="AP64" s="10">
        <v>372.652355</v>
      </c>
      <c r="AQ64" s="10">
        <v>18.296863999999999</v>
      </c>
      <c r="AR64" s="10">
        <v>34.220919000000002</v>
      </c>
      <c r="AS64" s="10">
        <v>115.72007030221035</v>
      </c>
      <c r="AT64" s="10">
        <v>8.5953803915278773</v>
      </c>
      <c r="AV64" s="10">
        <v>0.49556499999999992</v>
      </c>
      <c r="AW64" s="10">
        <v>4.6126969999999998</v>
      </c>
      <c r="AX64" s="10">
        <v>0.6150819999999998</v>
      </c>
      <c r="AY64" s="10">
        <v>77.545362999999995</v>
      </c>
      <c r="AZ64" s="10">
        <v>5.0904999999999999E-2</v>
      </c>
      <c r="BA64" s="10">
        <v>12.567924826934938</v>
      </c>
      <c r="BB64" s="10">
        <v>40.412885000000003</v>
      </c>
      <c r="BC64" s="10">
        <v>5.0631559806832174</v>
      </c>
      <c r="BD64" s="10">
        <v>4.2158720000000001</v>
      </c>
      <c r="BE64" s="10">
        <v>1.6226509999999998</v>
      </c>
      <c r="BF64" s="10">
        <v>0.877919</v>
      </c>
      <c r="BG64" s="10">
        <v>31.226892392606082</v>
      </c>
      <c r="BH64" s="10">
        <v>7.5788030000000006</v>
      </c>
      <c r="BI64" s="10">
        <v>5.5499149999999995</v>
      </c>
      <c r="BJ64" s="10">
        <v>15.714713736806116</v>
      </c>
      <c r="BK64" s="10">
        <v>6.6497499999999992</v>
      </c>
      <c r="BL64" s="10">
        <v>0.56482499999999991</v>
      </c>
      <c r="BM64" s="10">
        <v>54.085732000000007</v>
      </c>
      <c r="BN64" s="10">
        <v>3.4336220000000002</v>
      </c>
      <c r="BO64" s="10">
        <v>2.1897640000000003</v>
      </c>
      <c r="BP64" s="10">
        <v>32.299360072337329</v>
      </c>
      <c r="BQ64" s="10">
        <v>5.4070608540747376</v>
      </c>
      <c r="BR64" s="41"/>
      <c r="BS64" s="10">
        <v>0.55922499999999975</v>
      </c>
      <c r="BT64" s="10">
        <v>3.8342549999998399</v>
      </c>
      <c r="BU64" s="10">
        <v>3.9512240000000012</v>
      </c>
      <c r="BV64" s="10">
        <v>80.345759999999657</v>
      </c>
      <c r="BW64" s="10">
        <v>3.7173000000001212E-2</v>
      </c>
      <c r="BX64" s="10">
        <v>0.21335119445010342</v>
      </c>
      <c r="BY64" s="10">
        <v>46.91932599999997</v>
      </c>
      <c r="BZ64" s="10">
        <v>0.10599734231936786</v>
      </c>
      <c r="CA64" s="10">
        <v>4.5774119999999998</v>
      </c>
      <c r="CB64" s="10">
        <v>0.95112899999999945</v>
      </c>
      <c r="CC64" s="10">
        <v>9.075700000000031E-2</v>
      </c>
      <c r="CD64" s="10">
        <v>15.005770192074671</v>
      </c>
      <c r="CE64" s="10">
        <v>10.006648999999996</v>
      </c>
      <c r="CF64" s="10">
        <v>1.7555720000000283</v>
      </c>
      <c r="CG64" s="10">
        <v>24.273257600077976</v>
      </c>
      <c r="CH64" s="10">
        <v>6.3514809999999908</v>
      </c>
      <c r="CI64" s="10">
        <v>1.4787069999999956</v>
      </c>
      <c r="CJ64" s="10">
        <v>48.631285999999989</v>
      </c>
      <c r="CK64" s="10">
        <v>15.943889000000027</v>
      </c>
      <c r="CL64" s="10">
        <v>1.6756570000000046</v>
      </c>
      <c r="CM64" s="10">
        <v>0.28432373884957229</v>
      </c>
      <c r="CN64" s="10">
        <v>4.5137213594347969E-2</v>
      </c>
      <c r="CP64" s="23">
        <v>25.189807999999999</v>
      </c>
      <c r="CQ64" s="23">
        <v>707.11150999999995</v>
      </c>
      <c r="CR64" s="23">
        <v>144.395646</v>
      </c>
      <c r="CS64" s="23">
        <v>5818.1983150000005</v>
      </c>
      <c r="CT64" s="23">
        <v>17.261139</v>
      </c>
      <c r="CU64" s="23">
        <v>95.36145442274433</v>
      </c>
      <c r="CV64" s="23">
        <v>535.447002</v>
      </c>
      <c r="CW64" s="23">
        <v>14.894138404234463</v>
      </c>
      <c r="CX64" s="23">
        <v>111.38585107199999</v>
      </c>
      <c r="CY64" s="23">
        <v>91.89716700000001</v>
      </c>
      <c r="CZ64" s="23">
        <v>42.156440000000003</v>
      </c>
      <c r="DA64" s="23">
        <v>1239.9610433037953</v>
      </c>
      <c r="DB64" s="23">
        <v>108.568962</v>
      </c>
      <c r="DC64" s="23">
        <v>206.80865200000002</v>
      </c>
      <c r="DD64" s="23">
        <v>130.64425</v>
      </c>
      <c r="DE64" s="23">
        <v>162.27991299999999</v>
      </c>
      <c r="DF64" s="23">
        <v>29.654828999999996</v>
      </c>
      <c r="DG64" s="23">
        <v>642.54817200000002</v>
      </c>
      <c r="DH64" s="23">
        <v>125.37445300000002</v>
      </c>
      <c r="DI64" s="23">
        <v>213.10401000000002</v>
      </c>
      <c r="DJ64" s="23">
        <v>182.86359062180006</v>
      </c>
      <c r="DK64" s="36">
        <v>15.985720099667773</v>
      </c>
    </row>
    <row r="65" spans="1:115">
      <c r="A65" s="2">
        <v>43800</v>
      </c>
      <c r="B65" s="10">
        <v>13.892329999999999</v>
      </c>
      <c r="C65" s="10">
        <v>584.883512</v>
      </c>
      <c r="D65" s="10">
        <v>106.64016699999998</v>
      </c>
      <c r="E65" s="10">
        <v>5352.4822970000014</v>
      </c>
      <c r="F65" s="10">
        <v>2.0826653684210514</v>
      </c>
      <c r="G65" s="10">
        <v>84.580539590724868</v>
      </c>
      <c r="H65" s="10">
        <v>110.94804499999998</v>
      </c>
      <c r="I65" s="10">
        <v>5.4251352993725348</v>
      </c>
      <c r="J65" s="10">
        <v>24.342283427999995</v>
      </c>
      <c r="K65" s="10">
        <v>43.663401</v>
      </c>
      <c r="L65" s="10">
        <v>39.30686699999999</v>
      </c>
      <c r="M65" s="10">
        <v>1053.2027866145834</v>
      </c>
      <c r="N65" s="10">
        <v>40.328236000000004</v>
      </c>
      <c r="O65" s="10">
        <v>176.25147999999999</v>
      </c>
      <c r="P65" s="10">
        <v>73.913071624270117</v>
      </c>
      <c r="Q65" s="10">
        <v>126.67592</v>
      </c>
      <c r="R65" s="10">
        <v>8.8875969999999995</v>
      </c>
      <c r="S65" s="10">
        <v>169.81938100000002</v>
      </c>
      <c r="T65" s="10">
        <v>95.016987999999998</v>
      </c>
      <c r="U65" s="10">
        <v>183.36130300000002</v>
      </c>
      <c r="V65" s="10">
        <v>32.688162713627946</v>
      </c>
      <c r="W65" s="10">
        <v>1.9555207973586315</v>
      </c>
      <c r="Y65" s="10">
        <v>3.3701179999999997</v>
      </c>
      <c r="Z65" s="10">
        <v>148.33613099999999</v>
      </c>
      <c r="AA65" s="10">
        <v>25.780621</v>
      </c>
      <c r="AB65" s="10">
        <v>664.35094100000003</v>
      </c>
      <c r="AC65" s="10">
        <v>15.670690631578953</v>
      </c>
      <c r="AD65" s="10">
        <v>0.91599166070042637</v>
      </c>
      <c r="AE65" s="10">
        <v>353.85965799999997</v>
      </c>
      <c r="AF65" s="10">
        <v>4.5440766803485531</v>
      </c>
      <c r="AG65" s="10">
        <v>71.300998000000007</v>
      </c>
      <c r="AH65" s="10">
        <v>46.621490000000001</v>
      </c>
      <c r="AI65" s="10">
        <v>4.0768839999999997</v>
      </c>
      <c r="AJ65" s="10">
        <v>192.29174630794776</v>
      </c>
      <c r="AK65" s="10">
        <v>49.199781999999999</v>
      </c>
      <c r="AL65" s="10">
        <v>31.850898999999998</v>
      </c>
      <c r="AM65" s="10">
        <v>12.966736379008331</v>
      </c>
      <c r="AN65" s="10">
        <v>53.666423999999999</v>
      </c>
      <c r="AO65" s="10">
        <v>20.721775999999995</v>
      </c>
      <c r="AP65" s="10">
        <v>380.35293100000001</v>
      </c>
      <c r="AQ65" s="10">
        <v>19.234438999999998</v>
      </c>
      <c r="AR65" s="10">
        <v>37.177550999999994</v>
      </c>
      <c r="AS65" s="10">
        <v>107.85566009765552</v>
      </c>
      <c r="AT65" s="10">
        <v>8.4862617536419638</v>
      </c>
      <c r="AV65" s="10">
        <v>0.47841699999999998</v>
      </c>
      <c r="AW65" s="10">
        <v>5.8796490000000015</v>
      </c>
      <c r="AX65" s="10">
        <v>0.62112900000000004</v>
      </c>
      <c r="AY65" s="10">
        <v>77.520465000000002</v>
      </c>
      <c r="AZ65" s="10">
        <v>6.7596000000000003E-2</v>
      </c>
      <c r="BA65" s="10">
        <v>12.736320750014075</v>
      </c>
      <c r="BB65" s="10">
        <v>53.542671999999982</v>
      </c>
      <c r="BC65" s="10">
        <v>5.0635578299362249</v>
      </c>
      <c r="BD65" s="10">
        <v>4.1784750000000006</v>
      </c>
      <c r="BE65" s="10">
        <v>2.2791169999999998</v>
      </c>
      <c r="BF65" s="10">
        <v>0.89912599999999987</v>
      </c>
      <c r="BG65" s="10">
        <v>34.911806075866323</v>
      </c>
      <c r="BH65" s="10">
        <v>7.4755930000000008</v>
      </c>
      <c r="BI65" s="10">
        <v>6.7020959999999992</v>
      </c>
      <c r="BJ65" s="10">
        <v>17.104237833934974</v>
      </c>
      <c r="BK65" s="10">
        <v>10.765943</v>
      </c>
      <c r="BL65" s="10">
        <v>0.41595100000000002</v>
      </c>
      <c r="BM65" s="10">
        <v>57.813258000000005</v>
      </c>
      <c r="BN65" s="10">
        <v>3.3220969999999999</v>
      </c>
      <c r="BO65" s="10">
        <v>2.3046249999999997</v>
      </c>
      <c r="BP65" s="10">
        <v>31.485215242114982</v>
      </c>
      <c r="BQ65" s="10">
        <v>4.98977561417448</v>
      </c>
      <c r="BR65" s="41"/>
      <c r="BS65" s="10">
        <v>0.44210000000000027</v>
      </c>
      <c r="BT65" s="10">
        <v>3.9404410000000771</v>
      </c>
      <c r="BU65" s="10">
        <v>3.9341860000000182</v>
      </c>
      <c r="BV65" s="10">
        <v>81.060268999998868</v>
      </c>
      <c r="BW65" s="10">
        <v>2.660699999999315E-2</v>
      </c>
      <c r="BX65" s="10">
        <v>0.24179545004375314</v>
      </c>
      <c r="BY65" s="10">
        <v>45.99739100000005</v>
      </c>
      <c r="BZ65" s="10">
        <v>0.10599656070300778</v>
      </c>
      <c r="CA65" s="10">
        <v>4.2408270000000012</v>
      </c>
      <c r="CB65" s="10">
        <v>0.92258600000000923</v>
      </c>
      <c r="CC65" s="10">
        <v>0.11896900000000254</v>
      </c>
      <c r="CD65" s="10">
        <v>14.584321672650631</v>
      </c>
      <c r="CE65" s="10">
        <v>8.7231270000000087</v>
      </c>
      <c r="CF65" s="10">
        <v>5.6355860000000018</v>
      </c>
      <c r="CG65" s="10">
        <v>25.039573721993484</v>
      </c>
      <c r="CH65" s="10">
        <v>5.3349219999999917</v>
      </c>
      <c r="CI65" s="10">
        <v>1.4704000000000048</v>
      </c>
      <c r="CJ65" s="10">
        <v>37.085032999999967</v>
      </c>
      <c r="CK65" s="10">
        <v>16.731782000000006</v>
      </c>
      <c r="CL65" s="10">
        <v>1.4412589999999614</v>
      </c>
      <c r="CM65" s="10">
        <v>0.28393719699888464</v>
      </c>
      <c r="CN65" s="10">
        <v>1.6248458708919049</v>
      </c>
      <c r="CP65" s="23">
        <v>18.182964999999999</v>
      </c>
      <c r="CQ65" s="23">
        <v>743.03973300000007</v>
      </c>
      <c r="CR65" s="23">
        <v>136.97610299999999</v>
      </c>
      <c r="CS65" s="23">
        <v>6175.4139720000003</v>
      </c>
      <c r="CT65" s="23">
        <v>17.847558999999997</v>
      </c>
      <c r="CU65" s="23">
        <v>98.474647451483122</v>
      </c>
      <c r="CV65" s="23">
        <v>564.34776599999998</v>
      </c>
      <c r="CW65" s="23">
        <v>15.138766370360321</v>
      </c>
      <c r="CX65" s="23">
        <v>104.062583428</v>
      </c>
      <c r="CY65" s="23">
        <v>93.486594000000011</v>
      </c>
      <c r="CZ65" s="23">
        <v>44.401845999999992</v>
      </c>
      <c r="DA65" s="23">
        <v>1294.9906606710481</v>
      </c>
      <c r="DB65" s="23">
        <v>105.72673800000001</v>
      </c>
      <c r="DC65" s="23">
        <v>220.44006099999999</v>
      </c>
      <c r="DD65" s="23">
        <v>129.02361955920691</v>
      </c>
      <c r="DE65" s="23">
        <v>196.443209</v>
      </c>
      <c r="DF65" s="23">
        <v>31.495723999999999</v>
      </c>
      <c r="DG65" s="23">
        <v>645.07060300000001</v>
      </c>
      <c r="DH65" s="23">
        <v>134.305306</v>
      </c>
      <c r="DI65" s="23">
        <v>224.28473799999998</v>
      </c>
      <c r="DJ65" s="23">
        <v>172.31297525039733</v>
      </c>
      <c r="DK65" s="36">
        <v>17.056404036066979</v>
      </c>
    </row>
    <row r="66" spans="1:115">
      <c r="A66" s="2">
        <v>43891</v>
      </c>
      <c r="B66" s="10">
        <v>20.507770999999998</v>
      </c>
      <c r="C66" s="10">
        <v>482.47478100000001</v>
      </c>
      <c r="D66" s="10">
        <v>90.176907999999997</v>
      </c>
      <c r="E66" s="10">
        <v>5356.1692289999992</v>
      </c>
      <c r="F66" s="10">
        <v>1.8810873346994534</v>
      </c>
      <c r="G66" s="10">
        <v>76.13916764283988</v>
      </c>
      <c r="H66" s="10">
        <v>111.70243900000008</v>
      </c>
      <c r="I66" s="10">
        <v>5.1182563988720595</v>
      </c>
      <c r="J66" s="10">
        <v>32.819323138000001</v>
      </c>
      <c r="K66" s="10">
        <v>34.838278000000003</v>
      </c>
      <c r="L66" s="10">
        <v>37.692236999999999</v>
      </c>
      <c r="M66" s="10">
        <v>1021.7604974449455</v>
      </c>
      <c r="N66" s="10">
        <v>37.161064000000017</v>
      </c>
      <c r="O66" s="10">
        <v>141.78677100000002</v>
      </c>
      <c r="P66" s="10">
        <v>73.141941879410382</v>
      </c>
      <c r="Q66" s="10">
        <v>98.899588000000008</v>
      </c>
      <c r="R66" s="10">
        <v>9.7391340000000017</v>
      </c>
      <c r="S66" s="10">
        <v>169.39436999999995</v>
      </c>
      <c r="T66" s="10">
        <v>72.523069000000021</v>
      </c>
      <c r="U66" s="10">
        <v>155.51011200000002</v>
      </c>
      <c r="V66" s="10">
        <v>31.885398273129866</v>
      </c>
      <c r="W66" s="10">
        <v>1.2337866368294459</v>
      </c>
      <c r="Y66" s="10">
        <v>3.058859</v>
      </c>
      <c r="Z66" s="10">
        <v>163.74738400000001</v>
      </c>
      <c r="AA66" s="10">
        <v>25.812071999999997</v>
      </c>
      <c r="AB66" s="10">
        <v>651.38427799999999</v>
      </c>
      <c r="AC66" s="10">
        <v>19.359111665300546</v>
      </c>
      <c r="AD66" s="10">
        <v>0.85372248402614714</v>
      </c>
      <c r="AE66" s="10">
        <v>357.17012699999998</v>
      </c>
      <c r="AF66" s="10">
        <v>2.9192424432267927</v>
      </c>
      <c r="AG66" s="10">
        <v>71.193500000000014</v>
      </c>
      <c r="AH66" s="10">
        <v>45.370809999999999</v>
      </c>
      <c r="AI66" s="10">
        <v>5.6657879999999992</v>
      </c>
      <c r="AJ66" s="10">
        <v>201.38182724798804</v>
      </c>
      <c r="AK66" s="10">
        <v>53.890512000000008</v>
      </c>
      <c r="AL66" s="10">
        <v>31.244965000000001</v>
      </c>
      <c r="AM66" s="10">
        <v>3.5045422288901324</v>
      </c>
      <c r="AN66" s="10">
        <v>51.989564000000001</v>
      </c>
      <c r="AO66" s="10">
        <v>23.909506</v>
      </c>
      <c r="AP66" s="10">
        <v>384.48103600000002</v>
      </c>
      <c r="AQ66" s="10">
        <v>19.754307000000004</v>
      </c>
      <c r="AR66" s="10">
        <v>37.123942</v>
      </c>
      <c r="AS66" s="10">
        <v>108.78717423963286</v>
      </c>
      <c r="AT66" s="10">
        <v>7.5309847683698372</v>
      </c>
      <c r="AV66" s="10">
        <v>0.45826</v>
      </c>
      <c r="AW66" s="10">
        <v>5.7741409999999993</v>
      </c>
      <c r="AX66" s="10">
        <v>0.61353199999999997</v>
      </c>
      <c r="AY66" s="10">
        <v>73.373280999999977</v>
      </c>
      <c r="AZ66" s="10">
        <v>5.8064000000000011E-2</v>
      </c>
      <c r="BA66" s="10">
        <v>14.180745439956643</v>
      </c>
      <c r="BB66" s="10">
        <v>50.197838000000012</v>
      </c>
      <c r="BC66" s="10">
        <v>5.0628824644775792</v>
      </c>
      <c r="BD66" s="10">
        <v>4.4966660000000012</v>
      </c>
      <c r="BE66" s="10">
        <v>2.1050820000000003</v>
      </c>
      <c r="BF66" s="10">
        <v>0.91917499999999985</v>
      </c>
      <c r="BG66" s="10">
        <v>33.604861033813549</v>
      </c>
      <c r="BH66" s="10">
        <v>7.5281580000000012</v>
      </c>
      <c r="BI66" s="10">
        <v>6.7167590000000006</v>
      </c>
      <c r="BJ66" s="10">
        <v>17.176775387328277</v>
      </c>
      <c r="BK66" s="10">
        <v>8.3510750000000016</v>
      </c>
      <c r="BL66" s="10">
        <v>0.7591159999999999</v>
      </c>
      <c r="BM66" s="10">
        <v>55.893723999999992</v>
      </c>
      <c r="BN66" s="10">
        <v>3.2939920000000007</v>
      </c>
      <c r="BO66" s="10">
        <v>2.4003570000000001</v>
      </c>
      <c r="BP66" s="10">
        <v>28.070671901588447</v>
      </c>
      <c r="BQ66" s="10">
        <v>4.9327583075268384</v>
      </c>
      <c r="BR66" s="41"/>
      <c r="BS66" s="10">
        <v>0.59116699999999966</v>
      </c>
      <c r="BT66" s="10">
        <v>3.8007600000000688</v>
      </c>
      <c r="BU66" s="10">
        <v>3.4636889999999978</v>
      </c>
      <c r="BV66" s="10">
        <v>86.229571999999891</v>
      </c>
      <c r="BW66" s="10">
        <v>2.693899999999682E-2</v>
      </c>
      <c r="BX66" s="10">
        <v>0.19809197196577877</v>
      </c>
      <c r="BY66" s="10">
        <v>50.951500999999986</v>
      </c>
      <c r="BZ66" s="10">
        <v>8.2423597572527818E-2</v>
      </c>
      <c r="CA66" s="10">
        <v>3.3861189999999972</v>
      </c>
      <c r="CB66" s="10">
        <v>0.7288760000000023</v>
      </c>
      <c r="CC66" s="10">
        <v>5.3033000000002106E-2</v>
      </c>
      <c r="CD66" s="10">
        <v>14.636993671971439</v>
      </c>
      <c r="CE66" s="10">
        <v>8.3197269999999826</v>
      </c>
      <c r="CF66" s="10">
        <v>4.9618270000000022</v>
      </c>
      <c r="CG66" s="10">
        <v>26.684867644678931</v>
      </c>
      <c r="CH66" s="10">
        <v>3.9570800000000119</v>
      </c>
      <c r="CI66" s="10">
        <v>1.6596250000000115</v>
      </c>
      <c r="CJ66" s="10">
        <v>54.310087999999979</v>
      </c>
      <c r="CK66" s="10">
        <v>15.550293999999974</v>
      </c>
      <c r="CL66" s="10">
        <v>1.36156099999998</v>
      </c>
      <c r="CM66" s="10">
        <v>0.64761400772234623</v>
      </c>
      <c r="CN66" s="10">
        <v>2.3407632309659663</v>
      </c>
      <c r="CP66" s="23">
        <v>24.616056999999998</v>
      </c>
      <c r="CQ66" s="23">
        <v>655.79706600000009</v>
      </c>
      <c r="CR66" s="23">
        <v>120.06620099999999</v>
      </c>
      <c r="CS66" s="23">
        <v>6167.156359999999</v>
      </c>
      <c r="CT66" s="23">
        <v>21.325201999999997</v>
      </c>
      <c r="CU66" s="23">
        <v>91.371727538788448</v>
      </c>
      <c r="CV66" s="23">
        <v>570.02190500000006</v>
      </c>
      <c r="CW66" s="23">
        <v>13.182804904148959</v>
      </c>
      <c r="CX66" s="23">
        <v>111.89560813800001</v>
      </c>
      <c r="CY66" s="23">
        <v>83.043046000000004</v>
      </c>
      <c r="CZ66" s="23">
        <v>44.330233</v>
      </c>
      <c r="DA66" s="23">
        <v>1271.3841793987185</v>
      </c>
      <c r="DB66" s="23">
        <v>106.89946100000002</v>
      </c>
      <c r="DC66" s="23">
        <v>184.71032200000002</v>
      </c>
      <c r="DD66" s="23">
        <v>120.50812714030772</v>
      </c>
      <c r="DE66" s="23">
        <v>163.19730700000002</v>
      </c>
      <c r="DF66" s="23">
        <v>36.067381000000012</v>
      </c>
      <c r="DG66" s="23">
        <v>664.07921799999997</v>
      </c>
      <c r="DH66" s="23">
        <v>111.121662</v>
      </c>
      <c r="DI66" s="23">
        <v>196.395972</v>
      </c>
      <c r="DJ66" s="23">
        <v>169.39085842207353</v>
      </c>
      <c r="DK66" s="36">
        <v>16.038292943692088</v>
      </c>
    </row>
    <row r="67" spans="1:115">
      <c r="A67" s="2">
        <v>43983</v>
      </c>
      <c r="B67" s="10">
        <v>24.477103000000003</v>
      </c>
      <c r="C67" s="10">
        <v>507.55080099999998</v>
      </c>
      <c r="D67" s="10">
        <v>113.08445800000001</v>
      </c>
      <c r="E67" s="10">
        <v>5469.241957000002</v>
      </c>
      <c r="F67" s="10">
        <v>1.880851060905069</v>
      </c>
      <c r="G67" s="10">
        <v>78.344848025463421</v>
      </c>
      <c r="H67" s="10">
        <v>115.594559</v>
      </c>
      <c r="I67" s="10">
        <v>5.1093193309459961</v>
      </c>
      <c r="J67" s="10">
        <v>29.934840573000006</v>
      </c>
      <c r="K67" s="10">
        <v>35.40335300000001</v>
      </c>
      <c r="L67" s="10">
        <v>35.147995000000009</v>
      </c>
      <c r="M67" s="10">
        <v>1079.6573412502128</v>
      </c>
      <c r="N67" s="10">
        <v>34.376651999999993</v>
      </c>
      <c r="O67" s="10">
        <v>145.48799100000002</v>
      </c>
      <c r="P67" s="10">
        <v>99.760883297766256</v>
      </c>
      <c r="Q67" s="10">
        <v>95.963695000000001</v>
      </c>
      <c r="R67" s="10">
        <v>9.8987109999999969</v>
      </c>
      <c r="S67" s="10">
        <v>166.23137399999999</v>
      </c>
      <c r="T67" s="10">
        <v>75.813422000000003</v>
      </c>
      <c r="U67" s="10">
        <v>167.165831</v>
      </c>
      <c r="V67" s="10">
        <v>38.791304187106817</v>
      </c>
      <c r="W67" s="10">
        <v>1.4035222801615463</v>
      </c>
      <c r="Y67" s="10">
        <v>2.7387009999999998</v>
      </c>
      <c r="Z67" s="10">
        <v>133.44991799999997</v>
      </c>
      <c r="AA67" s="10">
        <v>23.737950000000001</v>
      </c>
      <c r="AB67" s="10">
        <v>665.82892600000002</v>
      </c>
      <c r="AC67" s="10">
        <v>18.220711939094929</v>
      </c>
      <c r="AD67" s="10">
        <v>0.71129407380126053</v>
      </c>
      <c r="AE67" s="10">
        <v>318.68826200000001</v>
      </c>
      <c r="AF67" s="10">
        <v>3.2329937228814578</v>
      </c>
      <c r="AG67" s="10">
        <v>60.640371999999999</v>
      </c>
      <c r="AH67" s="10">
        <v>52.310628000000015</v>
      </c>
      <c r="AI67" s="10">
        <v>4.5981160000000001</v>
      </c>
      <c r="AJ67" s="10">
        <v>196.5209024955883</v>
      </c>
      <c r="AK67" s="10">
        <v>48.746610000000004</v>
      </c>
      <c r="AL67" s="10">
        <v>30.319440999999998</v>
      </c>
      <c r="AM67" s="10">
        <v>3.6335246471498914</v>
      </c>
      <c r="AN67" s="10">
        <v>51.636245999999993</v>
      </c>
      <c r="AO67" s="10">
        <v>23.593360000000004</v>
      </c>
      <c r="AP67" s="10">
        <v>352.21439200000003</v>
      </c>
      <c r="AQ67" s="10">
        <v>18.738575999999998</v>
      </c>
      <c r="AR67" s="10">
        <v>35.466109000000003</v>
      </c>
      <c r="AS67" s="10">
        <v>114.88763454355183</v>
      </c>
      <c r="AT67" s="10">
        <v>8.299133835243941</v>
      </c>
      <c r="AV67" s="10">
        <v>0.46729399999999999</v>
      </c>
      <c r="AW67" s="10">
        <v>7.2564000000000002</v>
      </c>
      <c r="AX67" s="10">
        <v>0.67150299999999996</v>
      </c>
      <c r="AY67" s="10">
        <v>67.349281000000005</v>
      </c>
      <c r="AZ67" s="10">
        <v>8.1193999999999988E-2</v>
      </c>
      <c r="BA67" s="10">
        <v>12.639165113695345</v>
      </c>
      <c r="BB67" s="10">
        <v>46.219095999999993</v>
      </c>
      <c r="BC67" s="10">
        <v>5.9185491546559605</v>
      </c>
      <c r="BD67" s="10">
        <v>4.6468280000000002</v>
      </c>
      <c r="BE67" s="10">
        <v>2.1705330000000003</v>
      </c>
      <c r="BF67" s="10">
        <v>0.71971400000000008</v>
      </c>
      <c r="BG67" s="10">
        <v>32.364348946784943</v>
      </c>
      <c r="BH67" s="10">
        <v>6.1486479999999997</v>
      </c>
      <c r="BI67" s="10">
        <v>6.3810600000000015</v>
      </c>
      <c r="BJ67" s="10">
        <v>14.192867154799806</v>
      </c>
      <c r="BK67" s="10">
        <v>4.8991809999999996</v>
      </c>
      <c r="BL67" s="10">
        <v>0.43297099999999999</v>
      </c>
      <c r="BM67" s="10">
        <v>57.915805999999996</v>
      </c>
      <c r="BN67" s="10">
        <v>2.9290980000000002</v>
      </c>
      <c r="BO67" s="10">
        <v>2.4949400000000006</v>
      </c>
      <c r="BP67" s="10">
        <v>29.599140875368285</v>
      </c>
      <c r="BQ67" s="10">
        <v>5.358919585686535</v>
      </c>
      <c r="BS67" s="10">
        <v>0.28629999999999878</v>
      </c>
      <c r="BT67" s="10">
        <v>2.7094880000001202</v>
      </c>
      <c r="BU67" s="10">
        <v>3.6817009999999875</v>
      </c>
      <c r="BV67" s="10">
        <v>90.62909999999728</v>
      </c>
      <c r="BW67" s="10">
        <v>2.4116000000002913E-2</v>
      </c>
      <c r="BX67" s="10">
        <v>0.23119724702573841</v>
      </c>
      <c r="BY67" s="10">
        <v>50.108870999999951</v>
      </c>
      <c r="BZ67" s="10">
        <v>8.7688903746390601E-2</v>
      </c>
      <c r="CA67" s="10">
        <v>3.482863000000008</v>
      </c>
      <c r="CB67" s="10">
        <v>0.91975399999998197</v>
      </c>
      <c r="CC67" s="10">
        <v>2.7142999999995809E-2</v>
      </c>
      <c r="CD67" s="10">
        <v>16.700466326532833</v>
      </c>
      <c r="CE67" s="10">
        <v>7.5326540000000026</v>
      </c>
      <c r="CF67" s="10">
        <v>5.4563819999999943</v>
      </c>
      <c r="CG67" s="10">
        <v>23.488693347251825</v>
      </c>
      <c r="CH67" s="10">
        <v>3.4388309999999995</v>
      </c>
      <c r="CI67" s="10">
        <v>1.3899499999999938</v>
      </c>
      <c r="CJ67" s="10">
        <v>45.881600999999968</v>
      </c>
      <c r="CK67" s="10">
        <v>16.190904999999994</v>
      </c>
      <c r="CL67" s="10">
        <v>2.5036100000000081</v>
      </c>
      <c r="CM67" s="10">
        <v>0.18437193339496361</v>
      </c>
      <c r="CN67" s="10">
        <v>8.3728907375568262E-2</v>
      </c>
      <c r="CP67" s="23">
        <v>27.969398000000002</v>
      </c>
      <c r="CQ67" s="23">
        <v>650.96660700000007</v>
      </c>
      <c r="CR67" s="23">
        <v>141.175612</v>
      </c>
      <c r="CS67" s="23">
        <v>6293.0492639999993</v>
      </c>
      <c r="CT67" s="23">
        <v>20.206873000000002</v>
      </c>
      <c r="CU67" s="23">
        <v>91.926504459985765</v>
      </c>
      <c r="CV67" s="23">
        <v>530.61078799999996</v>
      </c>
      <c r="CW67" s="23">
        <v>14.348551112229805</v>
      </c>
      <c r="CX67" s="23">
        <v>98.70490357300001</v>
      </c>
      <c r="CY67" s="23">
        <v>90.804268000000008</v>
      </c>
      <c r="CZ67" s="23">
        <v>40.492968000000005</v>
      </c>
      <c r="DA67" s="23">
        <v>1325.2430590191188</v>
      </c>
      <c r="DB67" s="23">
        <v>96.804563999999999</v>
      </c>
      <c r="DC67" s="23">
        <v>187.64487400000002</v>
      </c>
      <c r="DD67" s="23">
        <v>141.07596844696778</v>
      </c>
      <c r="DE67" s="23">
        <v>155.93795299999999</v>
      </c>
      <c r="DF67" s="23">
        <v>35.314991999999997</v>
      </c>
      <c r="DG67" s="23">
        <v>622.24317299999996</v>
      </c>
      <c r="DH67" s="23">
        <v>113.67200099999999</v>
      </c>
      <c r="DI67" s="23">
        <v>207.63049000000001</v>
      </c>
      <c r="DJ67" s="23">
        <v>183.46245153942189</v>
      </c>
      <c r="DK67" s="36">
        <v>15.14530460846759</v>
      </c>
    </row>
    <row r="68" spans="1:115">
      <c r="A68" s="2">
        <v>44075</v>
      </c>
      <c r="B68" s="10">
        <v>24.717621999999995</v>
      </c>
      <c r="C68" s="10">
        <v>499.21488199999999</v>
      </c>
      <c r="D68" s="10">
        <v>116.49467499999999</v>
      </c>
      <c r="E68" s="10">
        <v>6035.2399509999987</v>
      </c>
      <c r="F68" s="10">
        <v>1.8305668476284758</v>
      </c>
      <c r="G68" s="10">
        <v>82.15219612757474</v>
      </c>
      <c r="H68" s="10">
        <v>118.798371</v>
      </c>
      <c r="I68" s="10">
        <v>5.188120421190658</v>
      </c>
      <c r="J68" s="10">
        <v>29.459476422000002</v>
      </c>
      <c r="K68" s="10">
        <v>33.150910000000003</v>
      </c>
      <c r="L68" s="10">
        <v>34.762018999999988</v>
      </c>
      <c r="M68" s="10">
        <v>1125.968795418836</v>
      </c>
      <c r="N68" s="10">
        <v>34.682017000000002</v>
      </c>
      <c r="O68" s="10">
        <v>146.50756999999999</v>
      </c>
      <c r="P68" s="10">
        <v>108.777472936385</v>
      </c>
      <c r="Q68" s="10">
        <v>92.03560499999999</v>
      </c>
      <c r="R68" s="10">
        <v>9.4003050000000012</v>
      </c>
      <c r="S68" s="10">
        <v>167.12812199999996</v>
      </c>
      <c r="T68" s="10">
        <v>74.998164000000003</v>
      </c>
      <c r="U68" s="10">
        <v>163.56776499999995</v>
      </c>
      <c r="V68" s="10">
        <v>35.127797282950098</v>
      </c>
      <c r="W68" s="10">
        <v>1.2681541465710153</v>
      </c>
      <c r="Y68" s="10">
        <v>2.5652029999999995</v>
      </c>
      <c r="Z68" s="10">
        <v>134.038918</v>
      </c>
      <c r="AA68" s="10">
        <v>20.619106000000002</v>
      </c>
      <c r="AB68" s="10">
        <v>671.11437699999999</v>
      </c>
      <c r="AC68" s="10">
        <v>16.684474152371525</v>
      </c>
      <c r="AD68" s="10">
        <v>0.9295975956373469</v>
      </c>
      <c r="AE68" s="10">
        <v>340.45487900000001</v>
      </c>
      <c r="AF68" s="10">
        <v>3.1798168265782554</v>
      </c>
      <c r="AG68" s="10">
        <v>57.120542000000007</v>
      </c>
      <c r="AH68" s="10">
        <v>50.015464000000001</v>
      </c>
      <c r="AI68" s="10">
        <v>4.4954590000000003</v>
      </c>
      <c r="AJ68" s="10">
        <v>198.3668403455213</v>
      </c>
      <c r="AK68" s="10">
        <v>47.66564300000001</v>
      </c>
      <c r="AL68" s="10">
        <v>31.888391000000002</v>
      </c>
      <c r="AM68" s="10">
        <v>9.1146865837786883</v>
      </c>
      <c r="AN68" s="10">
        <v>50.008037000000002</v>
      </c>
      <c r="AO68" s="10">
        <v>22.663865999999999</v>
      </c>
      <c r="AP68" s="10">
        <v>343.72586200000001</v>
      </c>
      <c r="AQ68" s="10">
        <v>18.545425999999999</v>
      </c>
      <c r="AR68" s="10">
        <v>34.989592000000002</v>
      </c>
      <c r="AS68" s="10">
        <v>117.42288040337516</v>
      </c>
      <c r="AT68" s="10">
        <v>8.2674661667854306</v>
      </c>
      <c r="AV68" s="10">
        <v>0.43414200000000003</v>
      </c>
      <c r="AW68" s="10">
        <v>5.6873410000000009</v>
      </c>
      <c r="AX68" s="10">
        <v>0.77500500000000005</v>
      </c>
      <c r="AY68" s="10">
        <v>81.097548000000003</v>
      </c>
      <c r="AZ68" s="10">
        <v>8.8308999999999999E-2</v>
      </c>
      <c r="BA68" s="10">
        <v>10.837670870777355</v>
      </c>
      <c r="BB68" s="10">
        <v>48.766919000000001</v>
      </c>
      <c r="BC68" s="10">
        <v>5.7579177452642645</v>
      </c>
      <c r="BD68" s="10">
        <v>4.3667510000000007</v>
      </c>
      <c r="BE68" s="10">
        <v>2.1967120000000002</v>
      </c>
      <c r="BF68" s="10">
        <v>0.68119899999999989</v>
      </c>
      <c r="BG68" s="10">
        <v>33.016070129501571</v>
      </c>
      <c r="BH68" s="10">
        <v>5.8711030000000006</v>
      </c>
      <c r="BI68" s="10">
        <v>6.5482499999999995</v>
      </c>
      <c r="BJ68" s="10">
        <v>13.34995474311058</v>
      </c>
      <c r="BK68" s="10">
        <v>5.011988999999998</v>
      </c>
      <c r="BL68" s="10">
        <v>0.388517</v>
      </c>
      <c r="BM68" s="10">
        <v>59.943261</v>
      </c>
      <c r="BN68" s="10">
        <v>3.0146489999999999</v>
      </c>
      <c r="BO68" s="10">
        <v>2.50604</v>
      </c>
      <c r="BP68" s="10">
        <v>32.344150027148082</v>
      </c>
      <c r="BQ68" s="10">
        <v>5.6792332159704539</v>
      </c>
      <c r="BS68" s="10">
        <v>0.30500000000000194</v>
      </c>
      <c r="BT68" s="10">
        <v>3.0177860000000321</v>
      </c>
      <c r="BU68" s="10">
        <v>3.8556620000000166</v>
      </c>
      <c r="BV68" s="10">
        <v>89.468703000001895</v>
      </c>
      <c r="BW68" s="10">
        <v>3.3614999999999923E-2</v>
      </c>
      <c r="BX68" s="10">
        <v>0.24018082965185172</v>
      </c>
      <c r="BY68" s="10">
        <v>53.090129999999959</v>
      </c>
      <c r="BZ68" s="10">
        <v>1.633767403560249E-3</v>
      </c>
      <c r="CA68" s="10">
        <v>3.4787669999999906</v>
      </c>
      <c r="CB68" s="10">
        <v>0.82258400000001108</v>
      </c>
      <c r="CC68" s="10">
        <v>3.8201000000011032E-2</v>
      </c>
      <c r="CD68" s="10">
        <v>18.857357808578286</v>
      </c>
      <c r="CE68" s="10">
        <v>6.6068199999999822</v>
      </c>
      <c r="CF68" s="10">
        <v>5.2658610000000081</v>
      </c>
      <c r="CG68" s="10">
        <v>23.322529536198026</v>
      </c>
      <c r="CH68" s="10">
        <v>3.651235999999999</v>
      </c>
      <c r="CI68" s="10">
        <v>1.5449699999999995</v>
      </c>
      <c r="CJ68" s="10">
        <v>64.033757000000037</v>
      </c>
      <c r="CK68" s="10">
        <v>17.513480000000001</v>
      </c>
      <c r="CL68" s="10">
        <v>1.9831410000000163</v>
      </c>
      <c r="CM68" s="10">
        <v>0.53646191359235473</v>
      </c>
      <c r="CN68" s="10">
        <v>0.11211890883564557</v>
      </c>
      <c r="CP68" s="23">
        <v>28.021966999999997</v>
      </c>
      <c r="CQ68" s="23">
        <v>641.95892700000002</v>
      </c>
      <c r="CR68" s="23">
        <v>141.74444800000001</v>
      </c>
      <c r="CS68" s="23">
        <v>6876.9205790000005</v>
      </c>
      <c r="CT68" s="23">
        <v>18.636965</v>
      </c>
      <c r="CU68" s="23">
        <v>94.159645423641294</v>
      </c>
      <c r="CV68" s="23">
        <v>561.11029899999994</v>
      </c>
      <c r="CW68" s="23">
        <v>14.127488760436739</v>
      </c>
      <c r="CX68" s="23">
        <v>94.425536421999993</v>
      </c>
      <c r="CY68" s="23">
        <v>86.185670000000016</v>
      </c>
      <c r="CZ68" s="23">
        <v>39.976877999999999</v>
      </c>
      <c r="DA68" s="23">
        <v>1376.2090637024371</v>
      </c>
      <c r="DB68" s="23">
        <v>94.825582999999995</v>
      </c>
      <c r="DC68" s="23">
        <v>190.210072</v>
      </c>
      <c r="DD68" s="23">
        <v>154.56464379947229</v>
      </c>
      <c r="DE68" s="23">
        <v>150.70686699999999</v>
      </c>
      <c r="DF68" s="23">
        <v>33.997658000000001</v>
      </c>
      <c r="DG68" s="23">
        <v>634.83100200000001</v>
      </c>
      <c r="DH68" s="23">
        <v>114.071719</v>
      </c>
      <c r="DI68" s="23">
        <v>203.04653799999997</v>
      </c>
      <c r="DJ68" s="23">
        <v>185.43128962706569</v>
      </c>
      <c r="DK68" s="36">
        <v>15.326972438162546</v>
      </c>
    </row>
    <row r="69" spans="1:115">
      <c r="A69" s="2">
        <v>44166</v>
      </c>
      <c r="B69" s="10">
        <v>20.663916999999998</v>
      </c>
      <c r="C69" s="10">
        <v>561.70143400000006</v>
      </c>
      <c r="D69" s="10">
        <v>125.81390500000002</v>
      </c>
      <c r="E69" s="10">
        <v>6505.2354170000008</v>
      </c>
      <c r="F69" s="10">
        <v>2.0042799392560879</v>
      </c>
      <c r="G69" s="10">
        <v>96.4053630956967</v>
      </c>
      <c r="H69" s="10">
        <v>128.40189400000003</v>
      </c>
      <c r="I69" s="10">
        <v>6.2844276441918634</v>
      </c>
      <c r="J69" s="10">
        <v>34.063715137000003</v>
      </c>
      <c r="K69" s="10">
        <v>36.018576999999993</v>
      </c>
      <c r="L69" s="10">
        <v>36.870012000000003</v>
      </c>
      <c r="M69" s="10">
        <v>1232.0086263922319</v>
      </c>
      <c r="N69" s="10">
        <v>37.430909999999997</v>
      </c>
      <c r="O69" s="10">
        <v>158.37235700000002</v>
      </c>
      <c r="P69" s="10">
        <v>99.72139822883662</v>
      </c>
      <c r="Q69" s="10">
        <v>103.16349900000002</v>
      </c>
      <c r="R69" s="10">
        <v>9.487620999999999</v>
      </c>
      <c r="S69" s="10">
        <v>169.69017799999997</v>
      </c>
      <c r="T69" s="10">
        <v>79.308199999999985</v>
      </c>
      <c r="U69" s="10">
        <v>161.19447299999999</v>
      </c>
      <c r="V69" s="10">
        <v>37.133172892300813</v>
      </c>
      <c r="W69" s="10">
        <v>1.5205677843301502</v>
      </c>
      <c r="Y69" s="10">
        <v>2.1350749999999996</v>
      </c>
      <c r="Z69" s="10">
        <v>135.60316500000002</v>
      </c>
      <c r="AA69" s="10">
        <v>17.017502000000004</v>
      </c>
      <c r="AB69" s="10">
        <v>623.51708300000007</v>
      </c>
      <c r="AC69" s="10">
        <v>15.52487106074391</v>
      </c>
      <c r="AD69" s="10">
        <v>1.1224730070862623</v>
      </c>
      <c r="AE69" s="10">
        <v>362.30657099999996</v>
      </c>
      <c r="AF69" s="10">
        <v>2.3249302728624137</v>
      </c>
      <c r="AG69" s="10">
        <v>56.835752000000014</v>
      </c>
      <c r="AH69" s="10">
        <v>51.119335</v>
      </c>
      <c r="AI69" s="10">
        <v>9.2426879999999993</v>
      </c>
      <c r="AJ69" s="10">
        <v>203.68323486909949</v>
      </c>
      <c r="AK69" s="10">
        <v>47.534705999999986</v>
      </c>
      <c r="AL69" s="10">
        <v>32.096318000000004</v>
      </c>
      <c r="AM69" s="10">
        <v>9.7117575261838915</v>
      </c>
      <c r="AN69" s="10">
        <v>46.774011999999999</v>
      </c>
      <c r="AO69" s="10">
        <v>26.019864999999999</v>
      </c>
      <c r="AP69" s="10">
        <v>374.16408300000001</v>
      </c>
      <c r="AQ69" s="10">
        <v>17.471518000000003</v>
      </c>
      <c r="AR69" s="10">
        <v>35.873499000000002</v>
      </c>
      <c r="AS69" s="10">
        <v>123.52901300628915</v>
      </c>
      <c r="AT69" s="10">
        <v>7.4767062874807131</v>
      </c>
      <c r="AV69" s="10">
        <v>0.36015599999999998</v>
      </c>
      <c r="AW69" s="10">
        <v>5.730055000000001</v>
      </c>
      <c r="AX69" s="10">
        <v>0.68019600000000002</v>
      </c>
      <c r="AY69" s="10">
        <v>79.561148000000003</v>
      </c>
      <c r="AZ69" s="10">
        <v>5.3202999999999993E-2</v>
      </c>
      <c r="BA69" s="10">
        <v>12.284570661716492</v>
      </c>
      <c r="BB69" s="10">
        <v>46.730233000000005</v>
      </c>
      <c r="BC69" s="10">
        <v>5.5201814689401774</v>
      </c>
      <c r="BD69" s="10">
        <v>4.0686239999999998</v>
      </c>
      <c r="BE69" s="10">
        <v>2.2227229999999998</v>
      </c>
      <c r="BF69" s="10">
        <v>0.83266499999999999</v>
      </c>
      <c r="BG69" s="10">
        <v>35.012563678607492</v>
      </c>
      <c r="BH69" s="10">
        <v>5.810287999999999</v>
      </c>
      <c r="BI69" s="10">
        <v>6.3636189999999999</v>
      </c>
      <c r="BJ69" s="10">
        <v>17.166042604167394</v>
      </c>
      <c r="BK69" s="10">
        <v>4.1508570000000002</v>
      </c>
      <c r="BL69" s="10">
        <v>0.44988899999999998</v>
      </c>
      <c r="BM69" s="10">
        <v>61.653041000000009</v>
      </c>
      <c r="BN69" s="10">
        <v>3.3213699999999999</v>
      </c>
      <c r="BO69" s="10">
        <v>2.6870210000000001</v>
      </c>
      <c r="BP69" s="10">
        <v>38.536472526355581</v>
      </c>
      <c r="BQ69" s="10">
        <v>7.22464519985156</v>
      </c>
      <c r="BS69" s="10">
        <v>0.19499999999999756</v>
      </c>
      <c r="BT69" s="10">
        <v>4.9630369999999493</v>
      </c>
      <c r="BU69" s="10">
        <v>4.0176069999999822</v>
      </c>
      <c r="BV69" s="10">
        <v>91.843084000000431</v>
      </c>
      <c r="BW69" s="10">
        <v>1.0753000000001019E-2</v>
      </c>
      <c r="BX69" s="10">
        <v>0.30771293438306557</v>
      </c>
      <c r="BY69" s="10">
        <v>61.37557999999995</v>
      </c>
      <c r="BZ69" s="10">
        <v>1.816546208933012E-3</v>
      </c>
      <c r="CA69" s="10">
        <v>3.1207259999999906</v>
      </c>
      <c r="CB69" s="10">
        <v>0.88094800000001294</v>
      </c>
      <c r="CC69" s="10">
        <v>2.9466999999997245E-2</v>
      </c>
      <c r="CD69" s="10">
        <v>20.325493130575765</v>
      </c>
      <c r="CE69" s="10">
        <v>6.8916800000000089</v>
      </c>
      <c r="CF69" s="10">
        <v>6.0217349999999712</v>
      </c>
      <c r="CG69" s="10">
        <v>23.161071968611175</v>
      </c>
      <c r="CH69" s="10">
        <v>4.4768240000000095</v>
      </c>
      <c r="CI69" s="10">
        <v>1.5523010000000024</v>
      </c>
      <c r="CJ69" s="10">
        <v>85.786581000000098</v>
      </c>
      <c r="CK69" s="10">
        <v>19.612583000000015</v>
      </c>
      <c r="CL69" s="10">
        <v>1.7954800000000488</v>
      </c>
      <c r="CM69" s="10">
        <v>0.58356857618416313</v>
      </c>
      <c r="CN69" s="10">
        <v>0.12031348390885022</v>
      </c>
      <c r="CP69" s="23">
        <v>23.354147999999995</v>
      </c>
      <c r="CQ69" s="23">
        <v>707.99769100000003</v>
      </c>
      <c r="CR69" s="23">
        <v>147.52921000000001</v>
      </c>
      <c r="CS69" s="23">
        <v>7300.1567320000013</v>
      </c>
      <c r="CT69" s="23">
        <v>17.593107</v>
      </c>
      <c r="CU69" s="23">
        <v>110.12011969888252</v>
      </c>
      <c r="CV69" s="23">
        <v>598.81427799999994</v>
      </c>
      <c r="CW69" s="23">
        <v>14.131355932203387</v>
      </c>
      <c r="CX69" s="23">
        <v>98.088817137000007</v>
      </c>
      <c r="CY69" s="23">
        <v>90.241583000000006</v>
      </c>
      <c r="CZ69" s="23">
        <v>46.974831999999999</v>
      </c>
      <c r="DA69" s="23">
        <v>1491.0299180705147</v>
      </c>
      <c r="DB69" s="23">
        <v>97.667583999999991</v>
      </c>
      <c r="DC69" s="23">
        <v>202.854029</v>
      </c>
      <c r="DD69" s="23">
        <v>149.76027032779908</v>
      </c>
      <c r="DE69" s="23">
        <v>158.56519200000002</v>
      </c>
      <c r="DF69" s="23">
        <v>37.509675999999999</v>
      </c>
      <c r="DG69" s="23">
        <v>691.29388300000005</v>
      </c>
      <c r="DH69" s="23">
        <v>119.71367100000001</v>
      </c>
      <c r="DI69" s="23">
        <v>201.55047300000004</v>
      </c>
      <c r="DJ69" s="23">
        <v>199.78222700112971</v>
      </c>
      <c r="DK69" s="36">
        <v>16.342232755571274</v>
      </c>
    </row>
    <row r="70" spans="1:115">
      <c r="A70" s="2">
        <v>44256</v>
      </c>
      <c r="B70" s="10">
        <v>20.358211999999995</v>
      </c>
      <c r="C70" s="10">
        <v>505.37090600000005</v>
      </c>
      <c r="D70" s="10">
        <v>124.28101699999998</v>
      </c>
      <c r="E70" s="10">
        <v>6764.8357859999996</v>
      </c>
      <c r="F70" s="10">
        <v>1.8418009431828384</v>
      </c>
      <c r="G70" s="10">
        <v>94.268361423350456</v>
      </c>
      <c r="H70" s="10">
        <v>135.188951</v>
      </c>
      <c r="I70" s="10">
        <v>6.3282242890164433</v>
      </c>
      <c r="J70" s="10">
        <v>36.000567906999997</v>
      </c>
      <c r="K70" s="10">
        <v>34.590296000000002</v>
      </c>
      <c r="L70" s="10">
        <v>35.140994999999997</v>
      </c>
      <c r="M70" s="10">
        <v>1184.8784552916468</v>
      </c>
      <c r="N70" s="10">
        <v>36.879250000000013</v>
      </c>
      <c r="O70" s="10">
        <v>149.26021300000002</v>
      </c>
      <c r="P70" s="10">
        <v>106.97527533094178</v>
      </c>
      <c r="Q70" s="10">
        <v>102.701055</v>
      </c>
      <c r="R70" s="10">
        <v>8.9490050000000032</v>
      </c>
      <c r="S70" s="10">
        <v>169.26978599999998</v>
      </c>
      <c r="T70" s="10">
        <v>78.854757000000006</v>
      </c>
      <c r="U70" s="10">
        <v>142.23383000000001</v>
      </c>
      <c r="V70" s="10">
        <v>31.191158688054447</v>
      </c>
      <c r="W70" s="10">
        <v>1.6321423546888634</v>
      </c>
      <c r="Y70" s="10">
        <v>2.1348069999999999</v>
      </c>
      <c r="Z70" s="10">
        <v>125.023307</v>
      </c>
      <c r="AA70" s="10">
        <v>17.688351000000001</v>
      </c>
      <c r="AB70" s="10">
        <v>645.76780899999994</v>
      </c>
      <c r="AC70" s="10">
        <v>15.323514056817162</v>
      </c>
      <c r="AD70" s="10">
        <v>1.1499580738123267</v>
      </c>
      <c r="AE70" s="10">
        <v>349.634975</v>
      </c>
      <c r="AF70" s="10">
        <v>2.1162161828319954</v>
      </c>
      <c r="AG70" s="10">
        <v>56.734035000000006</v>
      </c>
      <c r="AH70" s="10">
        <v>50.182745000000004</v>
      </c>
      <c r="AI70" s="10">
        <v>7.665147000000001</v>
      </c>
      <c r="AJ70" s="10">
        <v>207.91914965946813</v>
      </c>
      <c r="AK70" s="10">
        <v>53.623061999999997</v>
      </c>
      <c r="AL70" s="10">
        <v>32.588141999999998</v>
      </c>
      <c r="AM70" s="10">
        <v>14.686265257075513</v>
      </c>
      <c r="AN70" s="10">
        <v>47.950530999999998</v>
      </c>
      <c r="AO70" s="10">
        <v>28.597478000000002</v>
      </c>
      <c r="AP70" s="10">
        <v>372.17298799999998</v>
      </c>
      <c r="AQ70" s="10">
        <v>16.13157</v>
      </c>
      <c r="AR70" s="10">
        <v>32.961066000000002</v>
      </c>
      <c r="AS70" s="10">
        <v>124.61023652469871</v>
      </c>
      <c r="AT70" s="10">
        <v>9.1118636642577471</v>
      </c>
      <c r="AV70" s="10">
        <v>0.3661390000000001</v>
      </c>
      <c r="AW70" s="10">
        <v>6.2349420000000011</v>
      </c>
      <c r="AX70" s="10">
        <v>0.75104100000000007</v>
      </c>
      <c r="AY70" s="10">
        <v>73.056326000000013</v>
      </c>
      <c r="AZ70" s="10">
        <v>6.8439000000000014E-2</v>
      </c>
      <c r="BA70" s="10">
        <v>9.4542128655853634</v>
      </c>
      <c r="BB70" s="10">
        <v>50.109696999999997</v>
      </c>
      <c r="BC70" s="10">
        <v>5.1078481114169989</v>
      </c>
      <c r="BD70" s="10">
        <v>4.048614999999999</v>
      </c>
      <c r="BE70" s="10">
        <v>2.0862259999999999</v>
      </c>
      <c r="BF70" s="10">
        <v>1.0024400000000002</v>
      </c>
      <c r="BG70" s="10">
        <v>34.310682441566577</v>
      </c>
      <c r="BH70" s="10">
        <v>6.183783</v>
      </c>
      <c r="BI70" s="10">
        <v>6.2387220000000001</v>
      </c>
      <c r="BJ70" s="10">
        <v>13.059777760339459</v>
      </c>
      <c r="BK70" s="10">
        <v>5.7653180000000006</v>
      </c>
      <c r="BL70" s="10">
        <v>0.56966799999999995</v>
      </c>
      <c r="BM70" s="10">
        <v>63.484861000000002</v>
      </c>
      <c r="BN70" s="10">
        <v>3.6821770000000003</v>
      </c>
      <c r="BO70" s="10">
        <v>2.4340169999999994</v>
      </c>
      <c r="BP70" s="10">
        <v>37.410966618242263</v>
      </c>
      <c r="BQ70" s="10">
        <v>7.5587458425050009</v>
      </c>
      <c r="BS70" s="10">
        <v>0.13684500000000355</v>
      </c>
      <c r="BT70" s="10">
        <v>5.6052899999998855</v>
      </c>
      <c r="BU70" s="10">
        <v>3.868299000000019</v>
      </c>
      <c r="BV70" s="10">
        <v>95.86166800000035</v>
      </c>
      <c r="BW70" s="10">
        <v>1.1940999999998106E-2</v>
      </c>
      <c r="BX70" s="10">
        <v>0.27261228851892838</v>
      </c>
      <c r="BY70" s="10">
        <v>59.527011000000059</v>
      </c>
      <c r="BZ70" s="10">
        <v>3.8697839760510888E-3</v>
      </c>
      <c r="CA70" s="10">
        <v>2.7156409999999971</v>
      </c>
      <c r="CB70" s="10">
        <v>0.751906999999985</v>
      </c>
      <c r="CC70" s="10">
        <v>5.1880000000007476E-2</v>
      </c>
      <c r="CD70" s="10">
        <v>19.228786295249527</v>
      </c>
      <c r="CE70" s="10">
        <v>6.8897669999999902</v>
      </c>
      <c r="CF70" s="10">
        <v>5.4259889999999897</v>
      </c>
      <c r="CG70" s="10">
        <v>20.246672376514717</v>
      </c>
      <c r="CH70" s="10">
        <v>4.1419350000000108</v>
      </c>
      <c r="CI70" s="10">
        <v>1.7744429999999944</v>
      </c>
      <c r="CJ70" s="10">
        <v>107.79768999999996</v>
      </c>
      <c r="CK70" s="10">
        <v>19.051622999999999</v>
      </c>
      <c r="CL70" s="10">
        <v>1.6776179999999932</v>
      </c>
      <c r="CM70" s="10">
        <v>0.60010831960151023</v>
      </c>
      <c r="CN70" s="10">
        <v>8.4463627971118171E-2</v>
      </c>
      <c r="CP70" s="23">
        <v>22.996002999999998</v>
      </c>
      <c r="CQ70" s="23">
        <v>642.23444499999994</v>
      </c>
      <c r="CR70" s="23">
        <v>146.588708</v>
      </c>
      <c r="CS70" s="23">
        <v>7579.5215889999999</v>
      </c>
      <c r="CT70" s="23">
        <v>17.245694999999998</v>
      </c>
      <c r="CU70" s="23">
        <v>105.14514465126707</v>
      </c>
      <c r="CV70" s="23">
        <v>594.46063400000003</v>
      </c>
      <c r="CW70" s="23">
        <v>13.556158367241489</v>
      </c>
      <c r="CX70" s="23">
        <v>99.498858906999999</v>
      </c>
      <c r="CY70" s="23">
        <v>87.611173999999991</v>
      </c>
      <c r="CZ70" s="23">
        <v>43.860462000000005</v>
      </c>
      <c r="DA70" s="23">
        <v>1446.337073687931</v>
      </c>
      <c r="DB70" s="23">
        <v>103.575862</v>
      </c>
      <c r="DC70" s="23">
        <v>193.51306600000001</v>
      </c>
      <c r="DD70" s="23">
        <v>154.96799072487147</v>
      </c>
      <c r="DE70" s="23">
        <v>160.55883900000001</v>
      </c>
      <c r="DF70" s="23">
        <v>39.890594</v>
      </c>
      <c r="DG70" s="23">
        <v>712.72532499999988</v>
      </c>
      <c r="DH70" s="23">
        <v>117.72012700000001</v>
      </c>
      <c r="DI70" s="23">
        <v>179.30653100000001</v>
      </c>
      <c r="DJ70" s="23">
        <v>193.81247015059694</v>
      </c>
      <c r="DK70" s="36">
        <v>18.387215489422729</v>
      </c>
    </row>
    <row r="71" spans="1:115">
      <c r="A71" s="2">
        <v>44348</v>
      </c>
      <c r="B71" s="10">
        <v>21.647679000000004</v>
      </c>
      <c r="C71" s="10">
        <v>591.82065100000011</v>
      </c>
      <c r="D71" s="10">
        <v>130.59010799999999</v>
      </c>
      <c r="E71" s="10">
        <v>7064.686921999999</v>
      </c>
      <c r="F71" s="10">
        <v>1.8390351255222988</v>
      </c>
      <c r="G71" s="10">
        <v>98.661430948232734</v>
      </c>
      <c r="H71" s="10">
        <v>138.66160500000007</v>
      </c>
      <c r="I71" s="10">
        <v>7.229233038608684</v>
      </c>
      <c r="J71" s="10">
        <v>34.143561906999999</v>
      </c>
      <c r="K71" s="10">
        <v>35.926517999999994</v>
      </c>
      <c r="L71" s="10">
        <v>35.582712999999998</v>
      </c>
      <c r="M71" s="10">
        <v>1231.282924537029</v>
      </c>
      <c r="N71" s="10">
        <v>34.566737000000003</v>
      </c>
      <c r="O71" s="10">
        <v>151.88934399999999</v>
      </c>
      <c r="P71" s="10">
        <v>126.34595180031944</v>
      </c>
      <c r="Q71" s="10">
        <v>107.60531800000001</v>
      </c>
      <c r="R71" s="10">
        <v>7.8732970000000035</v>
      </c>
      <c r="S71" s="10">
        <v>177.27551400000002</v>
      </c>
      <c r="T71" s="10">
        <v>79.66795900000001</v>
      </c>
      <c r="U71" s="10">
        <v>141.32934199999997</v>
      </c>
      <c r="V71" s="10">
        <v>30.498413072133971</v>
      </c>
      <c r="W71" s="10">
        <v>1.4952911660894939</v>
      </c>
      <c r="Y71" s="10">
        <v>2.0864020000000001</v>
      </c>
      <c r="Z71" s="10">
        <v>118.21264100000002</v>
      </c>
      <c r="AA71" s="10">
        <v>16.697562999999999</v>
      </c>
      <c r="AB71" s="10">
        <v>639.87205199999994</v>
      </c>
      <c r="AC71" s="10">
        <v>14.818042874477701</v>
      </c>
      <c r="AD71" s="10">
        <v>1.3297144001008681</v>
      </c>
      <c r="AE71" s="10">
        <v>364.21568199999996</v>
      </c>
      <c r="AF71" s="10">
        <v>1.713084899458454</v>
      </c>
      <c r="AG71" s="10">
        <v>54.656747000000003</v>
      </c>
      <c r="AH71" s="10">
        <v>52.092627999999998</v>
      </c>
      <c r="AI71" s="10">
        <v>7.7547250000000005</v>
      </c>
      <c r="AJ71" s="10">
        <v>209.53715819253705</v>
      </c>
      <c r="AK71" s="10">
        <v>49.073437000000006</v>
      </c>
      <c r="AL71" s="10">
        <v>29.759423999999999</v>
      </c>
      <c r="AM71" s="10">
        <v>10.054410007317264</v>
      </c>
      <c r="AN71" s="10">
        <v>44.167056000000002</v>
      </c>
      <c r="AO71" s="10">
        <v>30.913909</v>
      </c>
      <c r="AP71" s="10">
        <v>370.71392999999995</v>
      </c>
      <c r="AQ71" s="10">
        <v>15.828141999999998</v>
      </c>
      <c r="AR71" s="10">
        <v>33.294606000000002</v>
      </c>
      <c r="AS71" s="10">
        <v>115.68348818216271</v>
      </c>
      <c r="AT71" s="10">
        <v>9.8838998417911714</v>
      </c>
      <c r="AV71" s="10">
        <v>0.360097</v>
      </c>
      <c r="AW71" s="10">
        <v>3.6049769999999999</v>
      </c>
      <c r="AX71" s="10">
        <v>0.70264199999999988</v>
      </c>
      <c r="AY71" s="10">
        <v>66.364480999999998</v>
      </c>
      <c r="AZ71" s="10">
        <v>5.7512000000000008E-2</v>
      </c>
      <c r="BA71" s="10">
        <v>10.411421712453159</v>
      </c>
      <c r="BB71" s="10">
        <v>48.799800000000005</v>
      </c>
      <c r="BC71" s="10">
        <v>6.2030365280563498</v>
      </c>
      <c r="BD71" s="10">
        <v>3.9621320000000009</v>
      </c>
      <c r="BE71" s="10">
        <v>2.2019479999999998</v>
      </c>
      <c r="BF71" s="10">
        <v>1.126776</v>
      </c>
      <c r="BG71" s="10">
        <v>32.702964373980393</v>
      </c>
      <c r="BH71" s="10">
        <v>5.6432869999999999</v>
      </c>
      <c r="BI71" s="10">
        <v>6.0241379999999989</v>
      </c>
      <c r="BJ71" s="10">
        <v>14.829355268187614</v>
      </c>
      <c r="BK71" s="10">
        <v>4.413513</v>
      </c>
      <c r="BL71" s="10">
        <v>0.70772199999999996</v>
      </c>
      <c r="BM71" s="10">
        <v>68.787546000000006</v>
      </c>
      <c r="BN71" s="10">
        <v>3.5864459999999996</v>
      </c>
      <c r="BO71" s="10">
        <v>2.4575580000000001</v>
      </c>
      <c r="BP71" s="10">
        <v>34.898207129341252</v>
      </c>
      <c r="BQ71" s="10">
        <v>7.0633041415720514</v>
      </c>
      <c r="BS71" s="10">
        <v>3.4999999999999365E-2</v>
      </c>
      <c r="BT71" s="10">
        <v>4.8863819999998181</v>
      </c>
      <c r="BU71" s="10">
        <v>3.8741370000000197</v>
      </c>
      <c r="BV71" s="10">
        <v>92.103218000001405</v>
      </c>
      <c r="BW71" s="10">
        <v>8.5060000000014568E-3</v>
      </c>
      <c r="BX71" s="10">
        <v>0.16527658863720163</v>
      </c>
      <c r="BY71" s="10">
        <v>61.365813000000003</v>
      </c>
      <c r="BZ71" s="10">
        <v>4.6252663450943032E-3</v>
      </c>
      <c r="CA71" s="10">
        <v>4.2431889999999974</v>
      </c>
      <c r="CB71" s="10">
        <v>0.56742000000001447</v>
      </c>
      <c r="CC71" s="10">
        <v>0.13353500000000862</v>
      </c>
      <c r="CD71" s="10">
        <v>20.021575931708099</v>
      </c>
      <c r="CE71" s="10">
        <v>5.7242480000000109</v>
      </c>
      <c r="CF71" s="10">
        <v>5.6369019999999832</v>
      </c>
      <c r="CG71" s="10">
        <v>20.596495623005715</v>
      </c>
      <c r="CH71" s="10">
        <v>4.7927059999999759</v>
      </c>
      <c r="CI71" s="10">
        <v>1.5782219999999971</v>
      </c>
      <c r="CJ71" s="10">
        <v>76.300455000000014</v>
      </c>
      <c r="CK71" s="10">
        <v>19.073354999999989</v>
      </c>
      <c r="CL71" s="10">
        <v>1.5251849999999849</v>
      </c>
      <c r="CM71" s="10">
        <v>0.34125624393009701</v>
      </c>
      <c r="CN71" s="10">
        <v>0.18689337151858698</v>
      </c>
      <c r="CP71" s="23">
        <v>24.129178000000003</v>
      </c>
      <c r="CQ71" s="23">
        <v>718.52465099999995</v>
      </c>
      <c r="CR71" s="23">
        <v>151.86445000000001</v>
      </c>
      <c r="CS71" s="23">
        <v>7863.0266730000003</v>
      </c>
      <c r="CT71" s="23">
        <v>16.723096000000002</v>
      </c>
      <c r="CU71" s="23">
        <v>110.56784364942396</v>
      </c>
      <c r="CV71" s="23">
        <v>613.04290000000003</v>
      </c>
      <c r="CW71" s="23">
        <v>15.149979732468582</v>
      </c>
      <c r="CX71" s="23">
        <v>97.005629906999999</v>
      </c>
      <c r="CY71" s="23">
        <v>90.788514000000006</v>
      </c>
      <c r="CZ71" s="23">
        <v>44.597749000000007</v>
      </c>
      <c r="DA71" s="23">
        <v>1493.5446230352545</v>
      </c>
      <c r="DB71" s="23">
        <v>95.00770900000002</v>
      </c>
      <c r="DC71" s="23">
        <v>193.30980799999998</v>
      </c>
      <c r="DD71" s="23">
        <v>171.82621269883003</v>
      </c>
      <c r="DE71" s="23">
        <v>160.97859299999999</v>
      </c>
      <c r="DF71" s="23">
        <v>41.073149999999998</v>
      </c>
      <c r="DG71" s="23">
        <v>693.07744500000001</v>
      </c>
      <c r="DH71" s="23">
        <v>118.155902</v>
      </c>
      <c r="DI71" s="23">
        <v>178.60669099999996</v>
      </c>
      <c r="DJ71" s="23">
        <v>181.42136462756804</v>
      </c>
      <c r="DK71" s="36">
        <v>18.629388520971304</v>
      </c>
    </row>
    <row r="72" spans="1:115">
      <c r="A72" s="2">
        <v>44440</v>
      </c>
      <c r="B72" s="10">
        <v>21.109354000000003</v>
      </c>
      <c r="C72" s="10">
        <v>570.12504699999988</v>
      </c>
      <c r="D72" s="10">
        <v>126.208102</v>
      </c>
      <c r="E72" s="10">
        <v>7292.4977859999981</v>
      </c>
      <c r="F72" s="10">
        <v>1.7914234685069652</v>
      </c>
      <c r="G72" s="10">
        <v>93.649687523238356</v>
      </c>
      <c r="H72" s="10">
        <v>145.59381700000003</v>
      </c>
      <c r="I72" s="10">
        <v>6.8974587573766062</v>
      </c>
      <c r="J72" s="10">
        <v>31.607062261000006</v>
      </c>
      <c r="K72" s="10">
        <v>36.033439000000001</v>
      </c>
      <c r="L72" s="10">
        <v>34.546447999999998</v>
      </c>
      <c r="M72" s="10">
        <v>1186.4528795157098</v>
      </c>
      <c r="N72" s="10">
        <v>33.014737999999994</v>
      </c>
      <c r="O72" s="10">
        <v>145.04301800000002</v>
      </c>
      <c r="P72" s="10">
        <v>124.30398919975934</v>
      </c>
      <c r="Q72" s="10">
        <v>109.61915399999998</v>
      </c>
      <c r="R72" s="10">
        <v>7.4993729999999985</v>
      </c>
      <c r="S72" s="10">
        <v>193.68138400000007</v>
      </c>
      <c r="T72" s="10">
        <v>75.990127000000001</v>
      </c>
      <c r="U72" s="10">
        <v>132.986797</v>
      </c>
      <c r="V72" s="10">
        <v>30.547171106797123</v>
      </c>
      <c r="W72" s="10">
        <v>1.5603995168125033</v>
      </c>
      <c r="Y72" s="10">
        <v>2.1461129999999997</v>
      </c>
      <c r="Z72" s="10">
        <v>128.037903</v>
      </c>
      <c r="AA72" s="10">
        <v>19.175964</v>
      </c>
      <c r="AB72" s="10">
        <v>637.78378800000007</v>
      </c>
      <c r="AC72" s="10">
        <v>15.314457531493034</v>
      </c>
      <c r="AD72" s="10">
        <v>1.1522742863342672</v>
      </c>
      <c r="AE72" s="10">
        <v>375.44394200000005</v>
      </c>
      <c r="AF72" s="10">
        <v>1.799669458110899</v>
      </c>
      <c r="AG72" s="10">
        <v>56.974697000000006</v>
      </c>
      <c r="AH72" s="10">
        <v>52.472474999999996</v>
      </c>
      <c r="AI72" s="10">
        <v>7.7281770000000005</v>
      </c>
      <c r="AJ72" s="10">
        <v>209.2960131225673</v>
      </c>
      <c r="AK72" s="10">
        <v>49.429951999999993</v>
      </c>
      <c r="AL72" s="10">
        <v>31.088428000000004</v>
      </c>
      <c r="AM72" s="10">
        <v>12.786241098775431</v>
      </c>
      <c r="AN72" s="10">
        <v>44.366710999999995</v>
      </c>
      <c r="AO72" s="10">
        <v>30.962512999999994</v>
      </c>
      <c r="AP72" s="10">
        <v>375.48428499999994</v>
      </c>
      <c r="AQ72" s="10">
        <v>15.181939999999999</v>
      </c>
      <c r="AR72" s="10">
        <v>34.772757999999996</v>
      </c>
      <c r="AS72" s="10">
        <v>114.97491976148727</v>
      </c>
      <c r="AT72" s="10">
        <v>10.26133266041335</v>
      </c>
      <c r="AV72" s="10">
        <v>0.34734899999999996</v>
      </c>
      <c r="AW72" s="10">
        <v>3.0143919999999995</v>
      </c>
      <c r="AX72" s="10">
        <v>0.6470800000000001</v>
      </c>
      <c r="AY72" s="10">
        <v>59.787782</v>
      </c>
      <c r="AZ72" s="10">
        <v>9.1277000000000025E-2</v>
      </c>
      <c r="BA72" s="10">
        <v>10.85084562494249</v>
      </c>
      <c r="BB72" s="10">
        <v>45.765997000000006</v>
      </c>
      <c r="BC72" s="10">
        <v>6.1379400956335131</v>
      </c>
      <c r="BD72" s="10">
        <v>4.6599650000000006</v>
      </c>
      <c r="BE72" s="10">
        <v>2.0444610000000001</v>
      </c>
      <c r="BF72" s="10">
        <v>1.2077400000000003</v>
      </c>
      <c r="BG72" s="10">
        <v>33.022642059866605</v>
      </c>
      <c r="BH72" s="10">
        <v>5.8506399999999994</v>
      </c>
      <c r="BI72" s="10">
        <v>6.2138620000000016</v>
      </c>
      <c r="BJ72" s="10">
        <v>12.875035945623447</v>
      </c>
      <c r="BK72" s="10">
        <v>4.3877410000000001</v>
      </c>
      <c r="BL72" s="10">
        <v>1.2378749999999998</v>
      </c>
      <c r="BM72" s="10">
        <v>66.065552999999994</v>
      </c>
      <c r="BN72" s="10">
        <v>3.3945160000000003</v>
      </c>
      <c r="BO72" s="10">
        <v>2.2752979999999998</v>
      </c>
      <c r="BP72" s="10">
        <v>32.430435171338452</v>
      </c>
      <c r="BQ72" s="10">
        <v>8.0005466185667711</v>
      </c>
      <c r="BS72" s="10">
        <v>5.6097999999996373E-2</v>
      </c>
      <c r="BT72" s="10">
        <v>5.7774500000000035</v>
      </c>
      <c r="BU72" s="10">
        <v>4.0027889999999884</v>
      </c>
      <c r="BV72" s="10">
        <v>89.859122000000752</v>
      </c>
      <c r="BW72" s="10">
        <v>6.7470000000040831E-3</v>
      </c>
      <c r="BX72" s="10">
        <v>0.15772844196081159</v>
      </c>
      <c r="BY72" s="10">
        <v>63.462381999999955</v>
      </c>
      <c r="BZ72" s="10">
        <v>4.6278196972373564E-3</v>
      </c>
      <c r="CA72" s="10">
        <v>5.4406429999999935</v>
      </c>
      <c r="CB72" s="10">
        <v>0.55317999999998868</v>
      </c>
      <c r="CC72" s="10">
        <v>5.9301000000007598E-2</v>
      </c>
      <c r="CD72" s="10">
        <v>18.759968680234657</v>
      </c>
      <c r="CE72" s="10">
        <v>5.9924139999999886</v>
      </c>
      <c r="CF72" s="10">
        <v>5.5727190000000002</v>
      </c>
      <c r="CG72" s="10">
        <v>19.62421403135837</v>
      </c>
      <c r="CH72" s="10">
        <v>5.2081870000000006</v>
      </c>
      <c r="CI72" s="10">
        <v>2.9066820000000062</v>
      </c>
      <c r="CJ72" s="10">
        <v>70.439390999999972</v>
      </c>
      <c r="CK72" s="10">
        <v>18.406113999999999</v>
      </c>
      <c r="CL72" s="10">
        <v>1.7534779999999794</v>
      </c>
      <c r="CM72" s="10">
        <v>0.46142679189811275</v>
      </c>
      <c r="CN72" s="10">
        <v>0.14624340134808023</v>
      </c>
      <c r="CP72" s="23">
        <v>23.658913999999999</v>
      </c>
      <c r="CQ72" s="23">
        <v>706.95479199999988</v>
      </c>
      <c r="CR72" s="23">
        <v>150.03393499999999</v>
      </c>
      <c r="CS72" s="23">
        <v>8079.9284779999989</v>
      </c>
      <c r="CT72" s="23">
        <v>17.203905000000002</v>
      </c>
      <c r="CU72" s="23">
        <v>105.81053587647592</v>
      </c>
      <c r="CV72" s="23">
        <v>630.26613800000007</v>
      </c>
      <c r="CW72" s="23">
        <v>14.839696130818256</v>
      </c>
      <c r="CX72" s="23">
        <v>98.68236726100001</v>
      </c>
      <c r="CY72" s="23">
        <v>91.103554999999986</v>
      </c>
      <c r="CZ72" s="23">
        <v>43.541666000000006</v>
      </c>
      <c r="DA72" s="23">
        <v>1447.5315033783784</v>
      </c>
      <c r="DB72" s="23">
        <v>94.287743999999975</v>
      </c>
      <c r="DC72" s="23">
        <v>187.91802700000002</v>
      </c>
      <c r="DD72" s="23">
        <v>169.58948027551659</v>
      </c>
      <c r="DE72" s="23">
        <v>163.58179299999998</v>
      </c>
      <c r="DF72" s="23">
        <v>42.606442999999999</v>
      </c>
      <c r="DG72" s="23">
        <v>705.670613</v>
      </c>
      <c r="DH72" s="23">
        <v>112.972697</v>
      </c>
      <c r="DI72" s="23">
        <v>171.78833099999997</v>
      </c>
      <c r="DJ72" s="23">
        <v>178.41395283152096</v>
      </c>
      <c r="DK72" s="36">
        <v>19.968522197140704</v>
      </c>
    </row>
    <row r="73" spans="1:115">
      <c r="A73" s="2">
        <v>44531</v>
      </c>
      <c r="B73" s="10">
        <v>18.468976813242357</v>
      </c>
      <c r="C73" s="10">
        <v>577.11776399999997</v>
      </c>
      <c r="D73" s="10">
        <v>124.80893999999998</v>
      </c>
      <c r="E73" s="10">
        <v>7773.2622140000003</v>
      </c>
      <c r="F73" s="10">
        <v>1.6875919460292994</v>
      </c>
      <c r="G73" s="10">
        <v>97.753959232319758</v>
      </c>
      <c r="H73" s="10">
        <v>137.632352</v>
      </c>
      <c r="I73" s="10">
        <v>7.8110435001489806</v>
      </c>
      <c r="J73" s="10">
        <v>30.971021727000004</v>
      </c>
      <c r="K73" s="10">
        <v>36.321904000000011</v>
      </c>
      <c r="L73" s="10">
        <v>42.093809999999991</v>
      </c>
      <c r="M73" s="10">
        <v>1192.1958148525205</v>
      </c>
      <c r="N73" s="10">
        <v>34.999772999999998</v>
      </c>
      <c r="O73" s="10">
        <v>148.453577</v>
      </c>
      <c r="P73" s="10">
        <v>118.99179426784154</v>
      </c>
      <c r="Q73" s="10">
        <v>110.41317400000001</v>
      </c>
      <c r="R73" s="10">
        <v>9.2057260000000003</v>
      </c>
      <c r="S73" s="10">
        <v>192.83903999999998</v>
      </c>
      <c r="T73" s="10">
        <v>73.980879999999985</v>
      </c>
      <c r="U73" s="10">
        <v>133.02244599999997</v>
      </c>
      <c r="V73" s="10">
        <v>22.743699205033554</v>
      </c>
      <c r="W73" s="10">
        <v>1.5476034980378213</v>
      </c>
      <c r="Y73" s="10">
        <v>2.017433490270407</v>
      </c>
      <c r="Z73" s="10">
        <v>144.95467900000003</v>
      </c>
      <c r="AA73" s="10">
        <v>19.904792</v>
      </c>
      <c r="AB73" s="10">
        <v>626.17023300000005</v>
      </c>
      <c r="AC73" s="10">
        <v>16.035818053970701</v>
      </c>
      <c r="AD73" s="10">
        <v>1.5573021353945975</v>
      </c>
      <c r="AE73" s="10">
        <v>367.27921599999996</v>
      </c>
      <c r="AF73" s="10">
        <v>2.1613599621954553</v>
      </c>
      <c r="AG73" s="10">
        <v>62.926852000000011</v>
      </c>
      <c r="AH73" s="10">
        <v>51.498236999999996</v>
      </c>
      <c r="AI73" s="10">
        <v>13.342243999999999</v>
      </c>
      <c r="AJ73" s="10">
        <v>218.36378186778813</v>
      </c>
      <c r="AK73" s="10">
        <v>48.640734999999992</v>
      </c>
      <c r="AL73" s="10">
        <v>31.942882000000001</v>
      </c>
      <c r="AM73" s="10">
        <v>9.6608432541371787</v>
      </c>
      <c r="AN73" s="10">
        <v>44.294391999999995</v>
      </c>
      <c r="AO73" s="10">
        <v>37.081533999999998</v>
      </c>
      <c r="AP73" s="10">
        <v>387.60269200000005</v>
      </c>
      <c r="AQ73" s="10">
        <v>14.215952000000001</v>
      </c>
      <c r="AR73" s="10">
        <v>35.631309999999999</v>
      </c>
      <c r="AS73" s="10">
        <v>116.03799623543085</v>
      </c>
      <c r="AT73" s="10">
        <v>10.459460068732323</v>
      </c>
      <c r="AV73" s="10">
        <v>0.33759969648723781</v>
      </c>
      <c r="AW73" s="10">
        <v>2.0695259999999998</v>
      </c>
      <c r="AX73" s="10">
        <v>0.67013899999999993</v>
      </c>
      <c r="AY73" s="10">
        <v>55.833421000000001</v>
      </c>
      <c r="AZ73" s="10">
        <v>0.12701400000000002</v>
      </c>
      <c r="BA73" s="10">
        <v>13.905105809261395</v>
      </c>
      <c r="BB73" s="10">
        <v>39.029839999999993</v>
      </c>
      <c r="BC73" s="10">
        <v>5.5875203804256559</v>
      </c>
      <c r="BD73" s="10">
        <v>3.7538130000000001</v>
      </c>
      <c r="BE73" s="10">
        <v>1.949983</v>
      </c>
      <c r="BF73" s="10">
        <v>4.3272909999999998</v>
      </c>
      <c r="BG73" s="10">
        <v>34.6200924284582</v>
      </c>
      <c r="BH73" s="10">
        <v>6.100479</v>
      </c>
      <c r="BI73" s="10">
        <v>6.017733999999999</v>
      </c>
      <c r="BJ73" s="10">
        <v>15.098217884167447</v>
      </c>
      <c r="BK73" s="10">
        <v>5.8705179999999997</v>
      </c>
      <c r="BL73" s="10">
        <v>0.70919600000000005</v>
      </c>
      <c r="BM73" s="10">
        <v>70.577596</v>
      </c>
      <c r="BN73" s="10">
        <v>3.0485640000000003</v>
      </c>
      <c r="BO73" s="10">
        <v>2.0151340000000002</v>
      </c>
      <c r="BP73" s="10">
        <v>32.932381338917416</v>
      </c>
      <c r="BQ73" s="10">
        <v>7.7779922942032753</v>
      </c>
      <c r="BS73" s="10">
        <v>1.4000000000002732E-2</v>
      </c>
      <c r="BT73" s="10">
        <v>7.6619729999999002</v>
      </c>
      <c r="BU73" s="10">
        <v>4.0350060000000019</v>
      </c>
      <c r="BV73" s="10">
        <v>95.530557000000087</v>
      </c>
      <c r="BW73" s="10">
        <v>8.5369999999995172E-3</v>
      </c>
      <c r="BX73" s="10">
        <v>0.58714974708236589</v>
      </c>
      <c r="BY73" s="10">
        <v>63.570927999999967</v>
      </c>
      <c r="BZ73" s="10">
        <v>3.6142739595161899E-3</v>
      </c>
      <c r="CA73" s="10">
        <v>3.334077999999999</v>
      </c>
      <c r="CB73" s="10">
        <v>0.57064200000000964</v>
      </c>
      <c r="CC73" s="10">
        <v>0.1595810000000073</v>
      </c>
      <c r="CD73" s="10">
        <v>19.938665494571048</v>
      </c>
      <c r="CE73" s="10">
        <v>6.161122000000006</v>
      </c>
      <c r="CF73" s="10">
        <v>5.4784399999999938</v>
      </c>
      <c r="CG73" s="10">
        <v>20.628947549518848</v>
      </c>
      <c r="CH73" s="10">
        <v>3.3673880000000169</v>
      </c>
      <c r="CI73" s="10">
        <v>3.0107950000000003</v>
      </c>
      <c r="CJ73" s="10">
        <v>105.29185399999992</v>
      </c>
      <c r="CK73" s="10">
        <v>19.560742000000019</v>
      </c>
      <c r="CL73" s="10">
        <v>1.6455839999999884</v>
      </c>
      <c r="CM73" s="10">
        <v>0.46009099076565718</v>
      </c>
      <c r="CN73" s="10">
        <v>8.4157482135084116E-2</v>
      </c>
      <c r="CP73" s="23">
        <v>20.838010000000004</v>
      </c>
      <c r="CQ73" s="23">
        <v>731.80394199999989</v>
      </c>
      <c r="CR73" s="23">
        <v>149.41887699999998</v>
      </c>
      <c r="CS73" s="23">
        <v>8550.7964250000005</v>
      </c>
      <c r="CT73" s="23">
        <v>17.858961000000001</v>
      </c>
      <c r="CU73" s="23">
        <v>113.80351692405812</v>
      </c>
      <c r="CV73" s="23">
        <v>607.51233599999989</v>
      </c>
      <c r="CW73" s="23">
        <v>15.563538116729609</v>
      </c>
      <c r="CX73" s="23">
        <v>100.98576472700002</v>
      </c>
      <c r="CY73" s="23">
        <v>90.340766000000016</v>
      </c>
      <c r="CZ73" s="23">
        <v>59.922925999999997</v>
      </c>
      <c r="DA73" s="23">
        <v>1465.1183546433379</v>
      </c>
      <c r="DB73" s="23">
        <v>95.902108999999996</v>
      </c>
      <c r="DC73" s="23">
        <v>191.89263299999999</v>
      </c>
      <c r="DD73" s="23">
        <v>164.37980295566501</v>
      </c>
      <c r="DE73" s="23">
        <v>163.94547200000002</v>
      </c>
      <c r="DF73" s="23">
        <v>50.007250999999997</v>
      </c>
      <c r="DG73" s="23">
        <v>756.31118199999992</v>
      </c>
      <c r="DH73" s="23">
        <v>110.806138</v>
      </c>
      <c r="DI73" s="23">
        <v>172.31447399999996</v>
      </c>
      <c r="DJ73" s="23">
        <v>172.17416777014748</v>
      </c>
      <c r="DK73" s="36">
        <v>19.869213343108502</v>
      </c>
    </row>
    <row r="74" spans="1:115">
      <c r="A74" s="2">
        <v>44621</v>
      </c>
      <c r="B74" s="10">
        <v>38.520728309484355</v>
      </c>
      <c r="C74" s="10">
        <v>701.4819020000001</v>
      </c>
      <c r="D74" s="10">
        <v>118.75360700000003</v>
      </c>
      <c r="E74" s="10">
        <v>8019.2927449999997</v>
      </c>
      <c r="F74" s="10">
        <v>1.8141085098557894</v>
      </c>
      <c r="G74" s="10">
        <v>96.007891778430078</v>
      </c>
      <c r="H74" s="10">
        <v>133.80037099999998</v>
      </c>
      <c r="I74" s="10">
        <v>9.8976251610945827</v>
      </c>
      <c r="J74" s="10">
        <v>27.239603046000006</v>
      </c>
      <c r="K74" s="10">
        <v>35.744336000000004</v>
      </c>
      <c r="L74" s="10">
        <v>42.681226999999993</v>
      </c>
      <c r="M74" s="10">
        <v>1171.5145420032659</v>
      </c>
      <c r="N74" s="10">
        <v>36.350572999999997</v>
      </c>
      <c r="O74" s="10">
        <v>151.78872299999998</v>
      </c>
      <c r="P74" s="10">
        <v>121.2309651786619</v>
      </c>
      <c r="Q74" s="10">
        <v>95.508725999999982</v>
      </c>
      <c r="R74" s="10">
        <v>9.2348069999999964</v>
      </c>
      <c r="S74" s="10">
        <v>200.90059600000001</v>
      </c>
      <c r="T74" s="10">
        <v>83.273431000000002</v>
      </c>
      <c r="U74" s="10">
        <v>130.40118999999999</v>
      </c>
      <c r="V74" s="10">
        <v>19.630246866791811</v>
      </c>
      <c r="W74" s="10">
        <v>2.5906006123414316</v>
      </c>
      <c r="Y74" s="10">
        <v>2.0949376471858212</v>
      </c>
      <c r="Z74" s="10">
        <v>132.00405099999998</v>
      </c>
      <c r="AA74" s="10">
        <v>19.565833000000005</v>
      </c>
      <c r="AB74" s="10">
        <v>598.57817399999999</v>
      </c>
      <c r="AC74" s="10">
        <v>16.37665949014421</v>
      </c>
      <c r="AD74" s="10">
        <v>1.0862073509567738</v>
      </c>
      <c r="AE74" s="10">
        <v>363.49638099999999</v>
      </c>
      <c r="AF74" s="10">
        <v>2.442357413183879</v>
      </c>
      <c r="AG74" s="10">
        <v>60.196189000000004</v>
      </c>
      <c r="AH74" s="10">
        <v>50.603171999999994</v>
      </c>
      <c r="AI74" s="10">
        <v>12.022680000000001</v>
      </c>
      <c r="AJ74" s="10">
        <v>224.19402612675898</v>
      </c>
      <c r="AK74" s="10">
        <v>50.884956000000003</v>
      </c>
      <c r="AL74" s="10">
        <v>31.400569000000004</v>
      </c>
      <c r="AM74" s="10">
        <v>8.9839779289672901</v>
      </c>
      <c r="AN74" s="10">
        <v>41.453226000000001</v>
      </c>
      <c r="AO74" s="10">
        <v>35.129280999999999</v>
      </c>
      <c r="AP74" s="10">
        <v>403.89647599999989</v>
      </c>
      <c r="AQ74" s="10">
        <v>14.600346999999999</v>
      </c>
      <c r="AR74" s="10">
        <v>35.008337000000004</v>
      </c>
      <c r="AS74" s="10">
        <v>113.04046533297632</v>
      </c>
      <c r="AT74" s="10">
        <v>4.9156311565955857</v>
      </c>
      <c r="AV74" s="10">
        <v>0.34110304332981878</v>
      </c>
      <c r="AW74" s="10">
        <v>3.9086389999999991</v>
      </c>
      <c r="AX74" s="10">
        <v>1.407902</v>
      </c>
      <c r="AY74" s="10">
        <v>53.653285000000004</v>
      </c>
      <c r="AZ74" s="10">
        <v>0.18381599999999998</v>
      </c>
      <c r="BA74" s="10">
        <v>16.996673638847838</v>
      </c>
      <c r="BB74" s="10">
        <v>44.05912</v>
      </c>
      <c r="BC74" s="10">
        <v>6.9032293061789449</v>
      </c>
      <c r="BD74" s="10">
        <v>5.0134300000000005</v>
      </c>
      <c r="BE74" s="10">
        <v>1.9936040000000004</v>
      </c>
      <c r="BF74" s="10">
        <v>1.144058</v>
      </c>
      <c r="BG74" s="10">
        <v>35.49033303929027</v>
      </c>
      <c r="BH74" s="10">
        <v>6.4355659999999997</v>
      </c>
      <c r="BI74" s="10">
        <v>6.1071510000000009</v>
      </c>
      <c r="BJ74" s="10">
        <v>16.808669011428478</v>
      </c>
      <c r="BK74" s="10">
        <v>5.5844480000000001</v>
      </c>
      <c r="BL74" s="10">
        <v>1.2681229999999999</v>
      </c>
      <c r="BM74" s="10">
        <v>74.410948999999974</v>
      </c>
      <c r="BN74" s="10">
        <v>3.4050670000000003</v>
      </c>
      <c r="BO74" s="10">
        <v>1.959206</v>
      </c>
      <c r="BP74" s="10">
        <v>32.229404741909448</v>
      </c>
      <c r="BQ74" s="10">
        <v>10.021645595180106</v>
      </c>
      <c r="BS74" s="10">
        <v>1.5000000000000124E-2</v>
      </c>
      <c r="BT74" s="10">
        <v>8.2730099999999087</v>
      </c>
      <c r="BU74" s="10">
        <v>4.0981399999999866</v>
      </c>
      <c r="BV74" s="10">
        <v>83.099928999999605</v>
      </c>
      <c r="BW74" s="10">
        <v>2.4342000000000974E-2</v>
      </c>
      <c r="BX74" s="10">
        <v>0.59560887361751824</v>
      </c>
      <c r="BY74" s="10">
        <v>58.275535999999995</v>
      </c>
      <c r="BZ74" s="10">
        <v>1.6326196569904639E-2</v>
      </c>
      <c r="CA74" s="10">
        <v>3.8010129999999824</v>
      </c>
      <c r="CB74" s="10">
        <v>0.52520900000000115</v>
      </c>
      <c r="CC74" s="10">
        <v>0.10853600000000196</v>
      </c>
      <c r="CD74" s="10">
        <v>22.692444429232872</v>
      </c>
      <c r="CE74" s="10">
        <v>5.9136769999999874</v>
      </c>
      <c r="CF74" s="10">
        <v>5.4159600000000419</v>
      </c>
      <c r="CG74" s="10">
        <v>21.628334006633082</v>
      </c>
      <c r="CH74" s="10">
        <v>3.0766430000000131</v>
      </c>
      <c r="CI74" s="10">
        <v>3.0132530000000015</v>
      </c>
      <c r="CJ74" s="10">
        <v>108.82756299999993</v>
      </c>
      <c r="CK74" s="10">
        <v>17.543982000000003</v>
      </c>
      <c r="CL74" s="10">
        <v>1.5875110000000081</v>
      </c>
      <c r="CM74" s="10">
        <v>0.51412004583858106</v>
      </c>
      <c r="CN74" s="10">
        <v>4.4111828914186191E-3</v>
      </c>
      <c r="CP74" s="23">
        <v>40.971768999999995</v>
      </c>
      <c r="CQ74" s="23">
        <v>845.66760199999999</v>
      </c>
      <c r="CR74" s="23">
        <v>143.82548200000002</v>
      </c>
      <c r="CS74" s="23">
        <v>8754.6241329999993</v>
      </c>
      <c r="CT74" s="23">
        <v>18.398925999999999</v>
      </c>
      <c r="CU74" s="23">
        <v>114.68638164185221</v>
      </c>
      <c r="CV74" s="23">
        <v>599.63140799999996</v>
      </c>
      <c r="CW74" s="23">
        <v>19.259538077027312</v>
      </c>
      <c r="CX74" s="23">
        <v>96.250235046</v>
      </c>
      <c r="CY74" s="23">
        <v>88.866320999999999</v>
      </c>
      <c r="CZ74" s="23">
        <v>55.956500999999996</v>
      </c>
      <c r="DA74" s="23">
        <v>1453.891345598548</v>
      </c>
      <c r="DB74" s="23">
        <v>99.584771999999987</v>
      </c>
      <c r="DC74" s="23">
        <v>194.71240300000002</v>
      </c>
      <c r="DD74" s="23">
        <v>168.65194612569076</v>
      </c>
      <c r="DE74" s="23">
        <v>145.623043</v>
      </c>
      <c r="DF74" s="23">
        <v>48.645463999999997</v>
      </c>
      <c r="DG74" s="23">
        <v>788.03558399999986</v>
      </c>
      <c r="DH74" s="23">
        <v>118.822827</v>
      </c>
      <c r="DI74" s="23">
        <v>168.956244</v>
      </c>
      <c r="DJ74" s="23">
        <v>165.41423698751618</v>
      </c>
      <c r="DK74" s="36">
        <v>17.532288547008541</v>
      </c>
    </row>
    <row r="75" spans="1:115">
      <c r="A75" s="2">
        <v>44713</v>
      </c>
      <c r="B75" s="10">
        <v>45.134854000000004</v>
      </c>
      <c r="C75" s="10">
        <v>642.06786499999998</v>
      </c>
      <c r="D75" s="10">
        <v>125.997854</v>
      </c>
      <c r="E75" s="10">
        <v>7637.8880669999999</v>
      </c>
      <c r="F75" s="10">
        <v>1.8439739678028684</v>
      </c>
      <c r="G75" s="10">
        <v>76.03576327913683</v>
      </c>
      <c r="H75" s="10">
        <v>143.43101100000001</v>
      </c>
      <c r="I75" s="10">
        <v>8.7950652079063829</v>
      </c>
      <c r="J75" s="10">
        <v>23.388033999999994</v>
      </c>
      <c r="K75" s="10">
        <v>33.413316999999999</v>
      </c>
      <c r="L75" s="10">
        <v>39.489020999999994</v>
      </c>
      <c r="M75" s="10">
        <v>1107.3253485189289</v>
      </c>
      <c r="N75" s="10">
        <v>34.273231000000003</v>
      </c>
      <c r="O75" s="10">
        <v>101.75595400000002</v>
      </c>
      <c r="P75" s="10">
        <v>112.12244151291981</v>
      </c>
      <c r="Q75" s="10">
        <v>146.97049699999997</v>
      </c>
      <c r="R75" s="10">
        <v>9.3947129999999994</v>
      </c>
      <c r="S75" s="10">
        <v>208.97888399999994</v>
      </c>
      <c r="T75" s="10">
        <v>80.045919000000012</v>
      </c>
      <c r="U75" s="10">
        <v>118.38973999999999</v>
      </c>
      <c r="V75" s="10">
        <v>19.209671530082389</v>
      </c>
      <c r="W75" s="10">
        <v>1.6111775269146014</v>
      </c>
      <c r="Y75" s="10">
        <v>1.5501240000000005</v>
      </c>
      <c r="Z75" s="10">
        <v>122.93074399999999</v>
      </c>
      <c r="AA75" s="10">
        <v>22.003685000000001</v>
      </c>
      <c r="AB75" s="10">
        <v>576.93661099999986</v>
      </c>
      <c r="AC75" s="10">
        <v>16.612942032197132</v>
      </c>
      <c r="AD75" s="10">
        <v>0.90731538248631116</v>
      </c>
      <c r="AE75" s="10">
        <v>343.36005499999999</v>
      </c>
      <c r="AF75" s="10">
        <v>2.8068719992739801</v>
      </c>
      <c r="AG75" s="10">
        <v>58.109577000000002</v>
      </c>
      <c r="AH75" s="10">
        <v>54.42072799999999</v>
      </c>
      <c r="AI75" s="10">
        <v>9.5697409999999987</v>
      </c>
      <c r="AJ75" s="10">
        <v>246.15329467350756</v>
      </c>
      <c r="AK75" s="10">
        <v>45.575369999999999</v>
      </c>
      <c r="AL75" s="10">
        <v>34.447386999999999</v>
      </c>
      <c r="AM75" s="10">
        <v>7.1210144141657317</v>
      </c>
      <c r="AN75" s="10">
        <v>38.651977000000002</v>
      </c>
      <c r="AO75" s="10">
        <v>38.006145000000004</v>
      </c>
      <c r="AP75" s="10">
        <v>404.69426799999997</v>
      </c>
      <c r="AQ75" s="10">
        <v>15.386347999999998</v>
      </c>
      <c r="AR75" s="10">
        <v>36.517865</v>
      </c>
      <c r="AS75" s="10">
        <v>113.06652653872457</v>
      </c>
      <c r="AT75" s="10">
        <v>2.8100077919535305</v>
      </c>
      <c r="AV75" s="10">
        <v>0.32389400000000007</v>
      </c>
      <c r="AW75" s="10">
        <v>3.4383629999999998</v>
      </c>
      <c r="AX75" s="10">
        <v>0.67705799999999994</v>
      </c>
      <c r="AY75" s="10">
        <v>51.262166999999998</v>
      </c>
      <c r="AZ75" s="10">
        <v>0.14239099999999996</v>
      </c>
      <c r="BA75" s="10">
        <v>16.743919982357955</v>
      </c>
      <c r="BB75" s="10">
        <v>43.234241000000011</v>
      </c>
      <c r="BC75" s="10">
        <v>6.0627103402923606</v>
      </c>
      <c r="BD75" s="10">
        <v>5.4290039999999991</v>
      </c>
      <c r="BE75" s="10">
        <v>1.9331169999999998</v>
      </c>
      <c r="BF75" s="10">
        <v>1.1102920000000001</v>
      </c>
      <c r="BG75" s="10">
        <v>40.034605294357249</v>
      </c>
      <c r="BH75" s="10">
        <v>4.8641550000000011</v>
      </c>
      <c r="BI75" s="10">
        <v>5.821834</v>
      </c>
      <c r="BJ75" s="10">
        <v>20.778057039074202</v>
      </c>
      <c r="BK75" s="10">
        <v>4.2883539999999991</v>
      </c>
      <c r="BL75" s="10">
        <v>0.75569699999999995</v>
      </c>
      <c r="BM75" s="10">
        <v>67.663655000000006</v>
      </c>
      <c r="BN75" s="10">
        <v>3.255614</v>
      </c>
      <c r="BO75" s="10">
        <v>1.9725319999999997</v>
      </c>
      <c r="BP75" s="10">
        <v>31.050100187227375</v>
      </c>
      <c r="BQ75" s="10">
        <v>7.2363910014898973</v>
      </c>
      <c r="BS75" s="10">
        <v>0.35300000000000759</v>
      </c>
      <c r="BT75" s="10">
        <v>2.0869189999999618</v>
      </c>
      <c r="BU75" s="10">
        <v>3.7921080000000051</v>
      </c>
      <c r="BV75" s="10">
        <v>90.968437999999963</v>
      </c>
      <c r="BW75" s="10">
        <v>3.0878000000001266E-2</v>
      </c>
      <c r="BX75" s="10">
        <v>0.42890748926270206</v>
      </c>
      <c r="BY75" s="10">
        <v>59.166573000000071</v>
      </c>
      <c r="BZ75" s="10">
        <v>8.7122777858343881E-3</v>
      </c>
      <c r="CA75" s="10">
        <v>4.3435969999999955</v>
      </c>
      <c r="CB75" s="10">
        <v>0.50693800000001543</v>
      </c>
      <c r="CC75" s="10">
        <v>2.1940000000010729E-2</v>
      </c>
      <c r="CD75" s="10">
        <v>21.432453916163382</v>
      </c>
      <c r="CE75" s="10">
        <v>4.9192869999999926</v>
      </c>
      <c r="CF75" s="10">
        <v>5.2384859999999973</v>
      </c>
      <c r="CG75" s="10">
        <v>19.744912019897168</v>
      </c>
      <c r="CH75" s="10">
        <v>3.1437480000000582</v>
      </c>
      <c r="CI75" s="10">
        <v>3.4497169999999904</v>
      </c>
      <c r="CJ75" s="10">
        <v>144.97510399999993</v>
      </c>
      <c r="CK75" s="10">
        <v>15.806621999999985</v>
      </c>
      <c r="CL75" s="10">
        <v>1.6133700000000046</v>
      </c>
      <c r="CM75" s="10">
        <v>0.60557619890915859</v>
      </c>
      <c r="CN75" s="10">
        <v>4.0740224156419202E-3</v>
      </c>
      <c r="CP75" s="23">
        <v>47.361872000000012</v>
      </c>
      <c r="CQ75" s="23">
        <v>770.52389099999994</v>
      </c>
      <c r="CR75" s="23">
        <v>152.47070500000001</v>
      </c>
      <c r="CS75" s="23">
        <v>8357.0552829999997</v>
      </c>
      <c r="CT75" s="23">
        <v>18.630185000000001</v>
      </c>
      <c r="CU75" s="23">
        <v>94.115906133243797</v>
      </c>
      <c r="CV75" s="23">
        <v>589.19188000000008</v>
      </c>
      <c r="CW75" s="23">
        <v>17.673359825258558</v>
      </c>
      <c r="CX75" s="23">
        <v>91.270211999999987</v>
      </c>
      <c r="CY75" s="23">
        <v>90.274100000000004</v>
      </c>
      <c r="CZ75" s="23">
        <v>50.190994000000003</v>
      </c>
      <c r="DA75" s="23">
        <v>1414.9457024029571</v>
      </c>
      <c r="DB75" s="23">
        <v>89.632042999999996</v>
      </c>
      <c r="DC75" s="23">
        <v>147.26366100000001</v>
      </c>
      <c r="DD75" s="23">
        <v>159.7664249860569</v>
      </c>
      <c r="DE75" s="23">
        <v>193.05457600000003</v>
      </c>
      <c r="DF75" s="23">
        <v>51.606271999999997</v>
      </c>
      <c r="DG75" s="23">
        <v>826.3119109999999</v>
      </c>
      <c r="DH75" s="23">
        <v>114.49450299999999</v>
      </c>
      <c r="DI75" s="23">
        <v>158.49350699999999</v>
      </c>
      <c r="DJ75" s="23">
        <v>163.93187445494348</v>
      </c>
      <c r="DK75" s="36">
        <v>11.661650342773672</v>
      </c>
    </row>
    <row r="76" spans="1:115">
      <c r="A76" s="2">
        <v>44805</v>
      </c>
      <c r="B76" s="10">
        <v>44.973671999999993</v>
      </c>
      <c r="C76" s="10">
        <v>648.01365399999997</v>
      </c>
      <c r="D76" s="10">
        <v>126.18916100000003</v>
      </c>
      <c r="E76" s="10">
        <v>7618.0066749999987</v>
      </c>
      <c r="F76" s="10">
        <v>1.6020525131070047</v>
      </c>
      <c r="G76" s="10">
        <v>73.205953780647974</v>
      </c>
      <c r="H76" s="10">
        <v>153.86914555467868</v>
      </c>
      <c r="I76" s="10">
        <v>7.8544766949129246</v>
      </c>
      <c r="J76" s="10">
        <v>24.940357325999997</v>
      </c>
      <c r="K76" s="10">
        <v>34.538388999999995</v>
      </c>
      <c r="L76" s="10">
        <v>39.891503</v>
      </c>
      <c r="M76" s="10">
        <v>1032.698562881777</v>
      </c>
      <c r="N76" s="10">
        <v>38.987747000000006</v>
      </c>
      <c r="O76" s="10">
        <v>103.63811499999998</v>
      </c>
      <c r="P76" s="10">
        <v>93.449936152566366</v>
      </c>
      <c r="Q76" s="10">
        <v>145.44132099999999</v>
      </c>
      <c r="R76" s="10">
        <v>8.5703250000000022</v>
      </c>
      <c r="S76" s="10">
        <v>214.04374700000008</v>
      </c>
      <c r="T76" s="10">
        <v>81.361930999999998</v>
      </c>
      <c r="U76" s="10">
        <v>122.47665499999999</v>
      </c>
      <c r="V76" s="10">
        <v>18.374699520753321</v>
      </c>
      <c r="W76" s="37"/>
      <c r="Y76" s="10">
        <v>1.7438550000000002</v>
      </c>
      <c r="Z76" s="10">
        <v>121.035928</v>
      </c>
      <c r="AA76" s="10">
        <v>19.108988999999998</v>
      </c>
      <c r="AB76" s="10">
        <v>543.88593199999991</v>
      </c>
      <c r="AC76" s="10">
        <v>13.263492486892995</v>
      </c>
      <c r="AD76" s="10">
        <v>0.84976260574416318</v>
      </c>
      <c r="AE76" s="10">
        <v>339.92170500000014</v>
      </c>
      <c r="AF76" s="10">
        <v>2.0075214009247846</v>
      </c>
      <c r="AG76" s="10">
        <v>57.542845000000007</v>
      </c>
      <c r="AH76" s="10">
        <v>54.249898000000002</v>
      </c>
      <c r="AI76" s="10">
        <v>15.861837000000001</v>
      </c>
      <c r="AJ76" s="10">
        <v>236.17070274404784</v>
      </c>
      <c r="AK76" s="10">
        <v>44.146884</v>
      </c>
      <c r="AL76" s="10">
        <v>31.534659999999999</v>
      </c>
      <c r="AM76" s="10">
        <v>4.2885448557811658</v>
      </c>
      <c r="AN76" s="10">
        <v>34.991515999999997</v>
      </c>
      <c r="AO76" s="10">
        <v>36.898862000000001</v>
      </c>
      <c r="AP76" s="10">
        <v>399.54610499999995</v>
      </c>
      <c r="AQ76" s="10">
        <v>15.433120000000001</v>
      </c>
      <c r="AR76" s="10">
        <v>34.438728999999995</v>
      </c>
      <c r="AS76" s="10">
        <v>106.60790991562415</v>
      </c>
      <c r="AT76" s="37"/>
      <c r="AV76" s="10">
        <v>0.31371399999999999</v>
      </c>
      <c r="AW76" s="10">
        <v>4.3405559999999994</v>
      </c>
      <c r="AX76" s="10">
        <v>0.65825599999999995</v>
      </c>
      <c r="AY76" s="10">
        <v>51.475897000000003</v>
      </c>
      <c r="AZ76" s="10">
        <v>0.22635099999999997</v>
      </c>
      <c r="BA76" s="10">
        <v>12.296227709758154</v>
      </c>
      <c r="BB76" s="10">
        <v>40.958892000000006</v>
      </c>
      <c r="BC76" s="10">
        <v>6.862285904798398</v>
      </c>
      <c r="BD76" s="10">
        <v>5.5723299999999991</v>
      </c>
      <c r="BE76" s="10">
        <v>1.7492920000000001</v>
      </c>
      <c r="BF76" s="10">
        <v>1.4070000000000003</v>
      </c>
      <c r="BG76" s="10">
        <v>36.743812267012181</v>
      </c>
      <c r="BH76" s="10">
        <v>5.2303220000000001</v>
      </c>
      <c r="BI76" s="10">
        <v>6.195805</v>
      </c>
      <c r="BJ76" s="10">
        <v>19.385493526236584</v>
      </c>
      <c r="BK76" s="10">
        <v>3.824171999999999</v>
      </c>
      <c r="BL76" s="10">
        <v>0.56650199999999995</v>
      </c>
      <c r="BM76" s="10">
        <v>63.795464000000003</v>
      </c>
      <c r="BN76" s="10">
        <v>3.4159389999999998</v>
      </c>
      <c r="BO76" s="10">
        <v>1.697071</v>
      </c>
      <c r="BP76" s="10">
        <v>29.700384689922839</v>
      </c>
      <c r="BQ76" s="37"/>
      <c r="BS76" s="10">
        <v>0.90251800000000837</v>
      </c>
      <c r="BT76" s="10">
        <v>16.739656000000089</v>
      </c>
      <c r="BU76" s="10">
        <v>3.6551099999999987</v>
      </c>
      <c r="BV76" s="10">
        <v>99.265397000002423</v>
      </c>
      <c r="BW76" s="10">
        <v>2.6542000000000288E-2</v>
      </c>
      <c r="BX76" s="10">
        <v>0.17639075949485061</v>
      </c>
      <c r="BY76" s="10">
        <v>61.848464999999962</v>
      </c>
      <c r="BZ76" s="10">
        <v>7.1105317328284734E-2</v>
      </c>
      <c r="CA76" s="10">
        <v>7.3986409999999854</v>
      </c>
      <c r="CB76" s="10">
        <v>0.52628900000001666</v>
      </c>
      <c r="CC76" s="10">
        <v>0.31069800000000547</v>
      </c>
      <c r="CD76" s="10">
        <v>20.753304431313886</v>
      </c>
      <c r="CE76" s="10">
        <v>4.6378709999999979</v>
      </c>
      <c r="CF76" s="10">
        <v>5.3093589999999971</v>
      </c>
      <c r="CG76" s="10">
        <v>17.900756452838426</v>
      </c>
      <c r="CH76" s="10">
        <v>2.6595420000000143</v>
      </c>
      <c r="CI76" s="10">
        <v>2.9514699999999934</v>
      </c>
      <c r="CJ76" s="10">
        <v>146.78279999999992</v>
      </c>
      <c r="CK76" s="10">
        <v>14.391477000000004</v>
      </c>
      <c r="CL76" s="10">
        <v>1.9293390000000212</v>
      </c>
      <c r="CM76" s="10">
        <v>0.43793382091482513</v>
      </c>
      <c r="CN76" s="37"/>
      <c r="CP76" s="23">
        <v>47.933759000000002</v>
      </c>
      <c r="CQ76" s="23">
        <v>790.12979400000006</v>
      </c>
      <c r="CR76" s="23">
        <v>149.61151600000002</v>
      </c>
      <c r="CS76" s="23">
        <v>8312.6339010000011</v>
      </c>
      <c r="CT76" s="23">
        <v>15.118437999999999</v>
      </c>
      <c r="CU76" s="23">
        <v>86.528334855645141</v>
      </c>
      <c r="CV76" s="23">
        <v>596.59820755467877</v>
      </c>
      <c r="CW76" s="23">
        <v>16.795389317964393</v>
      </c>
      <c r="CX76" s="23">
        <v>95.454173325999989</v>
      </c>
      <c r="CY76" s="23">
        <v>91.063868000000014</v>
      </c>
      <c r="CZ76" s="23">
        <v>57.471038000000007</v>
      </c>
      <c r="DA76" s="23">
        <v>1326.3663823241509</v>
      </c>
      <c r="DB76" s="23">
        <v>93.002824000000004</v>
      </c>
      <c r="DC76" s="23">
        <v>146.67793899999998</v>
      </c>
      <c r="DD76" s="23">
        <v>135.02473098742254</v>
      </c>
      <c r="DE76" s="23">
        <v>186.916551</v>
      </c>
      <c r="DF76" s="23">
        <v>48.987158999999998</v>
      </c>
      <c r="DG76" s="23">
        <v>824.16811599999994</v>
      </c>
      <c r="DH76" s="23">
        <v>114.602467</v>
      </c>
      <c r="DI76" s="23">
        <v>160.54179400000001</v>
      </c>
      <c r="DJ76" s="23">
        <v>155.12092794721514</v>
      </c>
      <c r="DK76" s="37"/>
    </row>
    <row r="77" spans="1:115">
      <c r="A77" s="2">
        <v>44896</v>
      </c>
      <c r="B77" s="10">
        <v>45.108794097893089</v>
      </c>
      <c r="C77" s="10">
        <v>648.97292795882129</v>
      </c>
      <c r="D77" s="10">
        <v>126.60597123933019</v>
      </c>
      <c r="E77" s="10">
        <v>7775.2347856859651</v>
      </c>
      <c r="F77" s="10">
        <v>1.6044061929875912</v>
      </c>
      <c r="G77" s="10">
        <v>73.830342398139237</v>
      </c>
      <c r="H77" s="10">
        <v>152.14619510325184</v>
      </c>
      <c r="I77" s="10">
        <v>7.8834242129835435</v>
      </c>
      <c r="J77" s="10">
        <v>22.897751322739527</v>
      </c>
      <c r="K77" s="10">
        <v>35.071908338995947</v>
      </c>
      <c r="L77" s="10">
        <v>39.891503</v>
      </c>
      <c r="M77" s="10">
        <v>1198.1028341539036</v>
      </c>
      <c r="N77" s="10">
        <v>43.909712094635196</v>
      </c>
      <c r="O77" s="10">
        <v>103.78847782447539</v>
      </c>
      <c r="P77" s="10">
        <v>95.761966442871241</v>
      </c>
      <c r="Q77" s="10">
        <v>145.44132099999999</v>
      </c>
      <c r="R77" s="10">
        <v>8.8269803345388809</v>
      </c>
      <c r="S77" s="10">
        <v>234.61338488422433</v>
      </c>
      <c r="T77" s="10">
        <v>82.981748272285145</v>
      </c>
      <c r="U77" s="10">
        <v>125.59472290113594</v>
      </c>
      <c r="V77" s="10">
        <v>18.159381158773066</v>
      </c>
      <c r="W77" s="37"/>
      <c r="Y77" s="10">
        <v>1.7466349660660212</v>
      </c>
      <c r="Z77" s="10">
        <v>121.09652516038275</v>
      </c>
      <c r="AA77" s="10">
        <v>19.127390498773938</v>
      </c>
      <c r="AB77" s="10">
        <v>552.19025193823643</v>
      </c>
      <c r="AC77" s="10">
        <v>13.294947529741574</v>
      </c>
      <c r="AD77" s="10">
        <v>0.84976260574416285</v>
      </c>
      <c r="AE77" s="10">
        <v>338.90107089324653</v>
      </c>
      <c r="AF77" s="10">
        <v>2.0091010081282481</v>
      </c>
      <c r="AG77" s="10">
        <v>52.941922834580737</v>
      </c>
      <c r="AH77" s="10">
        <v>54.901420488766796</v>
      </c>
      <c r="AI77" s="10">
        <v>15.861837000000001</v>
      </c>
      <c r="AJ77" s="10">
        <v>277.26892190443067</v>
      </c>
      <c r="AK77" s="10">
        <v>47.106725027625735</v>
      </c>
      <c r="AL77" s="10">
        <v>31.565734493274118</v>
      </c>
      <c r="AM77" s="10">
        <v>4.3028210153803403</v>
      </c>
      <c r="AN77" s="10">
        <v>34.991516000000004</v>
      </c>
      <c r="AO77" s="10">
        <v>39.913900698010842</v>
      </c>
      <c r="AP77" s="10">
        <v>434.34592961432094</v>
      </c>
      <c r="AQ77" s="10">
        <v>15.564179542833326</v>
      </c>
      <c r="AR77" s="10">
        <v>34.726773734866036</v>
      </c>
      <c r="AS77" s="10">
        <v>105.66165935852123</v>
      </c>
      <c r="AT77" s="37"/>
      <c r="AV77" s="10">
        <v>0.3141319033955457</v>
      </c>
      <c r="AW77" s="10">
        <v>4.340606672752723</v>
      </c>
      <c r="AX77" s="10">
        <v>0.65967255526442425</v>
      </c>
      <c r="AY77" s="10">
        <v>51.905747245586092</v>
      </c>
      <c r="AZ77" s="10">
        <v>0.22635099999999997</v>
      </c>
      <c r="BA77" s="10">
        <v>12.302810012131154</v>
      </c>
      <c r="BB77" s="10">
        <v>40.922443094062658</v>
      </c>
      <c r="BC77" s="10">
        <v>6.87168418363781</v>
      </c>
      <c r="BD77" s="10">
        <v>5.4202614522772636</v>
      </c>
      <c r="BE77" s="10">
        <v>1.7672501722372329</v>
      </c>
      <c r="BF77" s="10">
        <v>1.4070000000000003</v>
      </c>
      <c r="BG77" s="10">
        <v>42.843044233245799</v>
      </c>
      <c r="BH77" s="10">
        <v>5.5724189388695375</v>
      </c>
      <c r="BI77" s="10">
        <v>6.2036305599609101</v>
      </c>
      <c r="BJ77" s="10">
        <v>19.391070801415268</v>
      </c>
      <c r="BK77" s="10">
        <v>3.8241719999999999</v>
      </c>
      <c r="BL77" s="10">
        <v>0.56650200000000006</v>
      </c>
      <c r="BM77" s="10">
        <v>69.486481637705054</v>
      </c>
      <c r="BN77" s="10">
        <v>3.4694187470992848</v>
      </c>
      <c r="BO77" s="10">
        <v>1.697071</v>
      </c>
      <c r="BP77" s="10">
        <v>29.622978234130269</v>
      </c>
      <c r="BQ77" s="37"/>
      <c r="BS77" s="10">
        <v>0.9051980326453446</v>
      </c>
      <c r="BT77" s="10">
        <v>16.75673420804333</v>
      </c>
      <c r="BU77" s="10">
        <v>3.6674817066314001</v>
      </c>
      <c r="BV77" s="10">
        <v>101.02538749167627</v>
      </c>
      <c r="BW77" s="10">
        <v>2.6541999999998511E-2</v>
      </c>
      <c r="BX77" s="10">
        <v>0.17725379234670946</v>
      </c>
      <c r="BY77" s="10">
        <v>61.445714300468524</v>
      </c>
      <c r="BZ77" s="10">
        <v>7.126148594970072E-2</v>
      </c>
      <c r="CA77" s="10">
        <v>7.1583183844024729</v>
      </c>
      <c r="CB77" s="10">
        <v>0.52628900000001289</v>
      </c>
      <c r="CC77" s="10">
        <v>0.31069799999999836</v>
      </c>
      <c r="CD77" s="10">
        <v>24.179976651600832</v>
      </c>
      <c r="CE77" s="10">
        <v>4.979967938869537</v>
      </c>
      <c r="CF77" s="10">
        <v>5.3170961222895627</v>
      </c>
      <c r="CG77" s="10">
        <v>18.236391878516976</v>
      </c>
      <c r="CH77" s="10">
        <v>2.6595420000000063</v>
      </c>
      <c r="CI77" s="10">
        <v>3.3377759674502769</v>
      </c>
      <c r="CJ77" s="10">
        <v>160.89865277550538</v>
      </c>
      <c r="CK77" s="10">
        <v>14.673120437782261</v>
      </c>
      <c r="CL77" s="10">
        <v>1.9352263639980134</v>
      </c>
      <c r="CM77" s="10">
        <v>0.43351601548969043</v>
      </c>
      <c r="CN77" s="37"/>
      <c r="CP77" s="23">
        <v>48.074759</v>
      </c>
      <c r="CQ77" s="23">
        <v>791.1667940000001</v>
      </c>
      <c r="CR77" s="23">
        <v>150.06051599999995</v>
      </c>
      <c r="CS77" s="23">
        <v>8480.3561723614639</v>
      </c>
      <c r="CT77" s="23">
        <v>15.152246722729164</v>
      </c>
      <c r="CU77" s="23">
        <v>87.160168808361263</v>
      </c>
      <c r="CV77" s="23">
        <v>593.41542339102955</v>
      </c>
      <c r="CW77" s="23">
        <v>16.835470890699302</v>
      </c>
      <c r="CX77" s="23">
        <v>88.418253993999997</v>
      </c>
      <c r="CY77" s="23">
        <v>92.266867999999988</v>
      </c>
      <c r="CZ77" s="23">
        <v>57.471038</v>
      </c>
      <c r="DA77" s="23">
        <v>1542.3947769431809</v>
      </c>
      <c r="DB77" s="23">
        <v>101.56882400000001</v>
      </c>
      <c r="DC77" s="23">
        <v>146.87493899999998</v>
      </c>
      <c r="DD77" s="23">
        <v>137.69225013818382</v>
      </c>
      <c r="DE77" s="23">
        <v>186.916551</v>
      </c>
      <c r="DF77" s="23">
        <v>52.645159</v>
      </c>
      <c r="DG77" s="23">
        <v>899.34444891175565</v>
      </c>
      <c r="DH77" s="23">
        <v>116.68846700000002</v>
      </c>
      <c r="DI77" s="23">
        <v>163.95379399999999</v>
      </c>
      <c r="DJ77" s="23">
        <v>153.87753476691427</v>
      </c>
      <c r="DK77" s="37"/>
    </row>
    <row r="78" spans="1:115">
      <c r="CP78" s="23"/>
      <c r="CQ78" s="23"/>
      <c r="CR78" s="23"/>
      <c r="CS78" s="23"/>
      <c r="CT78" s="23"/>
      <c r="CU78" s="23"/>
    </row>
    <row r="79" spans="1:115">
      <c r="BR79" s="61"/>
      <c r="BS79" s="63"/>
      <c r="BT79" s="63"/>
      <c r="BU79" s="63"/>
      <c r="BV79" s="63"/>
      <c r="BW79" s="63"/>
      <c r="BX79" s="63"/>
      <c r="BY79" s="63"/>
      <c r="BZ79" s="63"/>
      <c r="CA79" s="63"/>
      <c r="CB79" s="63"/>
      <c r="CC79" s="63"/>
      <c r="CD79" s="63"/>
      <c r="CE79" s="63"/>
      <c r="CF79" s="63"/>
      <c r="CG79" s="63"/>
      <c r="CH79" s="63"/>
      <c r="CI79" s="63"/>
      <c r="CJ79" s="63"/>
      <c r="CK79" s="63"/>
      <c r="CL79" s="63"/>
      <c r="CM79" s="63"/>
      <c r="CN79" s="63"/>
      <c r="CO79" s="61"/>
      <c r="CP79" s="23"/>
      <c r="CQ79" s="23"/>
      <c r="CR79" s="23"/>
      <c r="CS79" s="23"/>
      <c r="CT79" s="23"/>
      <c r="CU79" s="23"/>
    </row>
    <row r="80" spans="1:115">
      <c r="BR80" s="61"/>
      <c r="BS80" s="63"/>
      <c r="BT80" s="63"/>
      <c r="BU80" s="63"/>
      <c r="BV80" s="63"/>
      <c r="BW80" s="63"/>
      <c r="BX80" s="63"/>
      <c r="BY80" s="63"/>
      <c r="BZ80" s="63"/>
      <c r="CA80" s="63"/>
      <c r="CB80" s="63"/>
      <c r="CC80" s="63"/>
      <c r="CD80" s="63"/>
      <c r="CE80" s="63"/>
      <c r="CF80" s="63"/>
      <c r="CG80" s="63"/>
      <c r="CH80" s="63"/>
      <c r="CI80" s="63"/>
      <c r="CJ80" s="63"/>
      <c r="CK80" s="63"/>
      <c r="CL80" s="63"/>
      <c r="CM80" s="63"/>
      <c r="CN80" s="63"/>
      <c r="CO80" s="61"/>
      <c r="CP80" s="23"/>
      <c r="CQ80" s="23"/>
      <c r="CR80" s="23"/>
      <c r="CS80" s="23"/>
      <c r="CT80" s="23"/>
      <c r="CU80" s="23"/>
    </row>
    <row r="81" spans="70:99">
      <c r="BR81" s="61"/>
      <c r="BS81" s="63"/>
      <c r="BT81" s="63"/>
      <c r="BU81" s="63"/>
      <c r="BV81" s="63"/>
      <c r="BW81" s="63"/>
      <c r="BX81" s="63"/>
      <c r="BY81" s="63"/>
      <c r="BZ81" s="63"/>
      <c r="CA81" s="63"/>
      <c r="CB81" s="63"/>
      <c r="CC81" s="63"/>
      <c r="CD81" s="63"/>
      <c r="CE81" s="63"/>
      <c r="CF81" s="63"/>
      <c r="CG81" s="63"/>
      <c r="CH81" s="63"/>
      <c r="CI81" s="63"/>
      <c r="CJ81" s="63"/>
      <c r="CK81" s="63"/>
      <c r="CL81" s="63"/>
      <c r="CM81" s="63"/>
      <c r="CN81" s="63"/>
      <c r="CO81" s="61"/>
      <c r="CP81" s="23"/>
      <c r="CQ81" s="23"/>
      <c r="CR81" s="23"/>
      <c r="CS81" s="23"/>
      <c r="CT81" s="23"/>
      <c r="CU81" s="23"/>
    </row>
    <row r="82" spans="70:99">
      <c r="BR82" s="61"/>
      <c r="BS82" s="63"/>
      <c r="BT82" s="63"/>
      <c r="BU82" s="63"/>
      <c r="BV82" s="63"/>
      <c r="BW82" s="63"/>
      <c r="BX82" s="63"/>
      <c r="BY82" s="63"/>
      <c r="BZ82" s="63"/>
      <c r="CA82" s="63"/>
      <c r="CB82" s="63"/>
      <c r="CC82" s="63"/>
      <c r="CD82" s="63"/>
      <c r="CE82" s="63"/>
      <c r="CF82" s="63"/>
      <c r="CG82" s="63"/>
      <c r="CH82" s="63"/>
      <c r="CI82" s="63"/>
      <c r="CJ82" s="63"/>
      <c r="CK82" s="63"/>
      <c r="CL82" s="63"/>
      <c r="CM82" s="63"/>
      <c r="CN82" s="63"/>
      <c r="CO82" s="61"/>
      <c r="CP82" s="23"/>
      <c r="CQ82" s="23"/>
      <c r="CR82" s="23"/>
      <c r="CS82" s="23"/>
      <c r="CT82" s="23"/>
      <c r="CU82" s="23"/>
    </row>
    <row r="83" spans="70:99">
      <c r="BR83" s="61"/>
      <c r="BS83" s="63"/>
      <c r="BT83" s="63"/>
      <c r="BU83" s="63"/>
      <c r="BV83" s="63"/>
      <c r="BW83" s="63"/>
      <c r="BX83" s="63"/>
      <c r="BY83" s="63"/>
      <c r="BZ83" s="63"/>
      <c r="CA83" s="63"/>
      <c r="CB83" s="63"/>
      <c r="CC83" s="63"/>
      <c r="CD83" s="63"/>
      <c r="CE83" s="63"/>
      <c r="CF83" s="63"/>
      <c r="CG83" s="63"/>
      <c r="CH83" s="63"/>
      <c r="CI83" s="63"/>
      <c r="CJ83" s="63"/>
      <c r="CK83" s="63"/>
      <c r="CL83" s="63"/>
      <c r="CM83" s="63"/>
      <c r="CN83" s="63"/>
      <c r="CO83" s="61"/>
      <c r="CP83" s="23"/>
      <c r="CQ83" s="23"/>
      <c r="CR83" s="23"/>
      <c r="CS83" s="23"/>
      <c r="CT83" s="23"/>
      <c r="CU83" s="23"/>
    </row>
    <row r="84" spans="70:99">
      <c r="BR84" s="61"/>
      <c r="BS84" s="63"/>
      <c r="BT84" s="63"/>
      <c r="BU84" s="63"/>
      <c r="BV84" s="63"/>
      <c r="BW84" s="63"/>
      <c r="BX84" s="63"/>
      <c r="BY84" s="63"/>
      <c r="BZ84" s="63"/>
      <c r="CA84" s="63"/>
      <c r="CB84" s="63"/>
      <c r="CC84" s="63"/>
      <c r="CD84" s="63"/>
      <c r="CE84" s="63"/>
      <c r="CF84" s="63"/>
      <c r="CG84" s="63"/>
      <c r="CH84" s="63"/>
      <c r="CI84" s="63"/>
      <c r="CJ84" s="63"/>
      <c r="CK84" s="63"/>
      <c r="CL84" s="63"/>
      <c r="CM84" s="63"/>
      <c r="CN84" s="63"/>
      <c r="CO84" s="61"/>
      <c r="CP84" s="23"/>
      <c r="CQ84" s="23"/>
      <c r="CR84" s="23"/>
      <c r="CS84" s="23"/>
      <c r="CT84" s="23"/>
      <c r="CU84" s="23"/>
    </row>
    <row r="85" spans="70:99">
      <c r="BR85" s="61"/>
      <c r="BS85" s="63"/>
      <c r="BT85" s="63"/>
      <c r="BU85" s="63"/>
      <c r="BV85" s="63"/>
      <c r="BW85" s="63"/>
      <c r="BX85" s="63"/>
      <c r="BY85" s="63"/>
      <c r="BZ85" s="63"/>
      <c r="CA85" s="63"/>
      <c r="CB85" s="63"/>
      <c r="CC85" s="63"/>
      <c r="CD85" s="63"/>
      <c r="CE85" s="63"/>
      <c r="CF85" s="63"/>
      <c r="CG85" s="63"/>
      <c r="CH85" s="63"/>
      <c r="CI85" s="63"/>
      <c r="CJ85" s="63"/>
      <c r="CK85" s="63"/>
      <c r="CL85" s="63"/>
      <c r="CM85" s="63"/>
      <c r="CN85" s="63"/>
      <c r="CO85" s="61"/>
      <c r="CP85" s="23"/>
      <c r="CQ85" s="23"/>
      <c r="CR85" s="23"/>
      <c r="CS85" s="23"/>
      <c r="CT85" s="23"/>
      <c r="CU85" s="23"/>
    </row>
    <row r="86" spans="70:99">
      <c r="BR86" s="61"/>
      <c r="BS86" s="63"/>
      <c r="BT86" s="63"/>
      <c r="BU86" s="63"/>
      <c r="BV86" s="63"/>
      <c r="BW86" s="63"/>
      <c r="BX86" s="63"/>
      <c r="BY86" s="63"/>
      <c r="BZ86" s="63"/>
      <c r="CA86" s="63"/>
      <c r="CB86" s="63"/>
      <c r="CC86" s="63"/>
      <c r="CD86" s="63"/>
      <c r="CE86" s="63"/>
      <c r="CF86" s="63"/>
      <c r="CG86" s="63"/>
      <c r="CH86" s="63"/>
      <c r="CI86" s="63"/>
      <c r="CJ86" s="63"/>
      <c r="CK86" s="63"/>
      <c r="CL86" s="63"/>
      <c r="CM86" s="63"/>
      <c r="CN86" s="63"/>
      <c r="CO86" s="61"/>
      <c r="CP86" s="23"/>
      <c r="CQ86" s="23"/>
      <c r="CR86" s="23"/>
      <c r="CS86" s="23"/>
      <c r="CT86" s="23"/>
      <c r="CU86" s="23"/>
    </row>
    <row r="87" spans="70:99">
      <c r="BR87" s="61"/>
      <c r="BS87" s="63"/>
      <c r="BT87" s="63"/>
      <c r="BU87" s="63"/>
      <c r="BV87" s="63"/>
      <c r="BW87" s="63"/>
      <c r="BX87" s="63"/>
      <c r="BY87" s="63"/>
      <c r="BZ87" s="63"/>
      <c r="CA87" s="63"/>
      <c r="CB87" s="63"/>
      <c r="CC87" s="63"/>
      <c r="CD87" s="63"/>
      <c r="CE87" s="63"/>
      <c r="CF87" s="63"/>
      <c r="CG87" s="63"/>
      <c r="CH87" s="63"/>
      <c r="CI87" s="63"/>
      <c r="CJ87" s="63"/>
      <c r="CK87" s="63"/>
      <c r="CL87" s="63"/>
      <c r="CM87" s="63"/>
      <c r="CN87" s="63"/>
      <c r="CO87" s="61"/>
      <c r="CP87" s="23"/>
      <c r="CQ87" s="23"/>
      <c r="CR87" s="23"/>
      <c r="CS87" s="23"/>
      <c r="CT87" s="23"/>
      <c r="CU87" s="23"/>
    </row>
    <row r="88" spans="70:99">
      <c r="BR88" s="61"/>
      <c r="BS88" s="63"/>
      <c r="BT88" s="63"/>
      <c r="BU88" s="63"/>
      <c r="BV88" s="63"/>
      <c r="BW88" s="63"/>
      <c r="BX88" s="63"/>
      <c r="BY88" s="63"/>
      <c r="BZ88" s="63"/>
      <c r="CA88" s="63"/>
      <c r="CB88" s="63"/>
      <c r="CC88" s="63"/>
      <c r="CD88" s="63"/>
      <c r="CE88" s="63"/>
      <c r="CF88" s="63"/>
      <c r="CG88" s="63"/>
      <c r="CH88" s="63"/>
      <c r="CI88" s="63"/>
      <c r="CJ88" s="63"/>
      <c r="CK88" s="63"/>
      <c r="CL88" s="63"/>
      <c r="CM88" s="63"/>
      <c r="CN88" s="63"/>
      <c r="CO88" s="61"/>
      <c r="CP88" s="23"/>
      <c r="CQ88" s="23"/>
      <c r="CR88" s="23"/>
      <c r="CS88" s="23"/>
      <c r="CT88" s="23"/>
      <c r="CU88" s="23"/>
    </row>
    <row r="89" spans="70:99">
      <c r="BR89" s="61"/>
      <c r="BS89" s="63"/>
      <c r="BT89" s="63"/>
      <c r="BU89" s="63"/>
      <c r="BV89" s="63"/>
      <c r="BW89" s="63"/>
      <c r="BX89" s="63"/>
      <c r="BY89" s="63"/>
      <c r="BZ89" s="63"/>
      <c r="CA89" s="63"/>
      <c r="CB89" s="63"/>
      <c r="CC89" s="63"/>
      <c r="CD89" s="63"/>
      <c r="CE89" s="63"/>
      <c r="CF89" s="63"/>
      <c r="CG89" s="63"/>
      <c r="CH89" s="63"/>
      <c r="CI89" s="63"/>
      <c r="CJ89" s="63"/>
      <c r="CK89" s="63"/>
      <c r="CL89" s="63"/>
      <c r="CM89" s="63"/>
      <c r="CN89" s="63"/>
      <c r="CO89" s="61"/>
      <c r="CP89" s="23"/>
      <c r="CQ89" s="23"/>
      <c r="CR89" s="23"/>
      <c r="CS89" s="23"/>
      <c r="CT89" s="23"/>
      <c r="CU89" s="23"/>
    </row>
    <row r="90" spans="70:99">
      <c r="BR90" s="61"/>
      <c r="BS90" s="63"/>
      <c r="BT90" s="63"/>
      <c r="BU90" s="63"/>
      <c r="BV90" s="63"/>
      <c r="BW90" s="63"/>
      <c r="BX90" s="63"/>
      <c r="BY90" s="63"/>
      <c r="BZ90" s="63"/>
      <c r="CA90" s="63"/>
      <c r="CB90" s="63"/>
      <c r="CC90" s="63"/>
      <c r="CD90" s="63"/>
      <c r="CE90" s="63"/>
      <c r="CF90" s="63"/>
      <c r="CG90" s="63"/>
      <c r="CH90" s="63"/>
      <c r="CI90" s="63"/>
      <c r="CJ90" s="63"/>
      <c r="CK90" s="63"/>
      <c r="CL90" s="63"/>
      <c r="CM90" s="63"/>
      <c r="CN90" s="63"/>
      <c r="CO90" s="61"/>
      <c r="CP90" s="23"/>
      <c r="CQ90" s="23"/>
      <c r="CR90" s="23"/>
      <c r="CS90" s="23"/>
      <c r="CT90" s="23"/>
      <c r="CU90" s="23"/>
    </row>
    <row r="91" spans="70:99">
      <c r="BR91" s="61"/>
      <c r="BS91" s="63"/>
      <c r="BT91" s="63"/>
      <c r="BU91" s="63"/>
      <c r="BV91" s="63"/>
      <c r="BW91" s="63"/>
      <c r="BX91" s="63"/>
      <c r="BY91" s="63"/>
      <c r="BZ91" s="63"/>
      <c r="CA91" s="63"/>
      <c r="CB91" s="63"/>
      <c r="CC91" s="63"/>
      <c r="CD91" s="63"/>
      <c r="CE91" s="63"/>
      <c r="CF91" s="63"/>
      <c r="CG91" s="63"/>
      <c r="CH91" s="63"/>
      <c r="CI91" s="63"/>
      <c r="CJ91" s="63"/>
      <c r="CK91" s="63"/>
      <c r="CL91" s="63"/>
      <c r="CM91" s="63"/>
      <c r="CN91" s="63"/>
      <c r="CO91" s="61"/>
      <c r="CP91" s="23"/>
      <c r="CQ91" s="23"/>
      <c r="CR91" s="23"/>
      <c r="CS91" s="23"/>
      <c r="CT91" s="23"/>
      <c r="CU91" s="23"/>
    </row>
    <row r="92" spans="70:99">
      <c r="BR92" s="61"/>
      <c r="BS92" s="63"/>
      <c r="BT92" s="63"/>
      <c r="BU92" s="63"/>
      <c r="BV92" s="63"/>
      <c r="BW92" s="63"/>
      <c r="BX92" s="63"/>
      <c r="BY92" s="63"/>
      <c r="BZ92" s="63"/>
      <c r="CA92" s="63"/>
      <c r="CB92" s="63"/>
      <c r="CC92" s="63"/>
      <c r="CD92" s="63"/>
      <c r="CE92" s="63"/>
      <c r="CF92" s="63"/>
      <c r="CG92" s="63"/>
      <c r="CH92" s="63"/>
      <c r="CI92" s="63"/>
      <c r="CJ92" s="63"/>
      <c r="CK92" s="63"/>
      <c r="CL92" s="63"/>
      <c r="CM92" s="63"/>
      <c r="CN92" s="63"/>
      <c r="CO92" s="61"/>
      <c r="CP92" s="23"/>
      <c r="CQ92" s="23"/>
      <c r="CR92" s="23"/>
      <c r="CS92" s="23"/>
      <c r="CT92" s="23"/>
      <c r="CU92" s="23"/>
    </row>
    <row r="93" spans="70:99">
      <c r="BR93" s="61"/>
      <c r="BS93" s="63"/>
      <c r="BT93" s="63"/>
      <c r="BU93" s="63"/>
      <c r="BV93" s="63"/>
      <c r="BW93" s="63"/>
      <c r="BX93" s="63"/>
      <c r="BY93" s="63"/>
      <c r="BZ93" s="63"/>
      <c r="CA93" s="63"/>
      <c r="CB93" s="63"/>
      <c r="CC93" s="63"/>
      <c r="CD93" s="63"/>
      <c r="CE93" s="63"/>
      <c r="CF93" s="63"/>
      <c r="CG93" s="63"/>
      <c r="CH93" s="63"/>
      <c r="CI93" s="63"/>
      <c r="CJ93" s="63"/>
      <c r="CK93" s="63"/>
      <c r="CL93" s="63"/>
      <c r="CM93" s="63"/>
      <c r="CN93" s="63"/>
      <c r="CO93" s="61"/>
      <c r="CP93" s="23"/>
      <c r="CQ93" s="23"/>
      <c r="CR93" s="23"/>
      <c r="CS93" s="23"/>
      <c r="CT93" s="23"/>
      <c r="CU93" s="23"/>
    </row>
    <row r="94" spans="70:99">
      <c r="BR94" s="61"/>
      <c r="BS94" s="63"/>
      <c r="BT94" s="63"/>
      <c r="BU94" s="63"/>
      <c r="BV94" s="63"/>
      <c r="BW94" s="63"/>
      <c r="BX94" s="63"/>
      <c r="BY94" s="63"/>
      <c r="BZ94" s="63"/>
      <c r="CA94" s="63"/>
      <c r="CB94" s="63"/>
      <c r="CC94" s="63"/>
      <c r="CD94" s="63"/>
      <c r="CE94" s="63"/>
      <c r="CF94" s="63"/>
      <c r="CG94" s="63"/>
      <c r="CH94" s="63"/>
      <c r="CI94" s="63"/>
      <c r="CJ94" s="63"/>
      <c r="CK94" s="63"/>
      <c r="CL94" s="63"/>
      <c r="CM94" s="63"/>
      <c r="CN94" s="63"/>
      <c r="CO94" s="61"/>
      <c r="CP94" s="23"/>
      <c r="CQ94" s="23"/>
      <c r="CR94" s="23"/>
      <c r="CS94" s="23"/>
      <c r="CT94" s="23"/>
      <c r="CU94" s="23"/>
    </row>
    <row r="95" spans="70:99">
      <c r="BR95" s="61"/>
      <c r="BS95" s="63"/>
      <c r="BT95" s="63"/>
      <c r="BU95" s="63"/>
      <c r="BV95" s="63"/>
      <c r="BW95" s="63"/>
      <c r="BX95" s="63"/>
      <c r="BY95" s="63"/>
      <c r="BZ95" s="63"/>
      <c r="CA95" s="63"/>
      <c r="CB95" s="63"/>
      <c r="CC95" s="63"/>
      <c r="CD95" s="63"/>
      <c r="CE95" s="63"/>
      <c r="CF95" s="63"/>
      <c r="CG95" s="63"/>
      <c r="CH95" s="63"/>
      <c r="CI95" s="63"/>
      <c r="CJ95" s="63"/>
      <c r="CK95" s="63"/>
      <c r="CL95" s="63"/>
      <c r="CM95" s="63"/>
      <c r="CN95" s="63"/>
      <c r="CO95" s="61"/>
      <c r="CP95" s="23"/>
      <c r="CQ95" s="23"/>
      <c r="CR95" s="23"/>
      <c r="CS95" s="23"/>
      <c r="CT95" s="23"/>
      <c r="CU95" s="23"/>
    </row>
    <row r="96" spans="70:99">
      <c r="BR96" s="61"/>
      <c r="BS96" s="63"/>
      <c r="BT96" s="63"/>
      <c r="BU96" s="63"/>
      <c r="BV96" s="63"/>
      <c r="BW96" s="63"/>
      <c r="BX96" s="63"/>
      <c r="BY96" s="63"/>
      <c r="BZ96" s="63"/>
      <c r="CA96" s="63"/>
      <c r="CB96" s="63"/>
      <c r="CC96" s="63"/>
      <c r="CD96" s="63"/>
      <c r="CE96" s="63"/>
      <c r="CF96" s="63"/>
      <c r="CG96" s="63"/>
      <c r="CH96" s="63"/>
      <c r="CI96" s="63"/>
      <c r="CJ96" s="63"/>
      <c r="CK96" s="63"/>
      <c r="CL96" s="63"/>
      <c r="CM96" s="63"/>
      <c r="CN96" s="63"/>
      <c r="CO96" s="61"/>
      <c r="CP96" s="23"/>
      <c r="CQ96" s="23"/>
      <c r="CR96" s="23"/>
      <c r="CS96" s="23"/>
      <c r="CT96" s="23"/>
      <c r="CU96" s="23"/>
    </row>
    <row r="97" spans="70:99">
      <c r="BR97" s="61"/>
      <c r="BS97" s="63"/>
      <c r="BT97" s="63"/>
      <c r="BU97" s="63"/>
      <c r="BV97" s="63"/>
      <c r="BW97" s="63"/>
      <c r="BX97" s="63"/>
      <c r="BY97" s="63"/>
      <c r="BZ97" s="63"/>
      <c r="CA97" s="63"/>
      <c r="CB97" s="63"/>
      <c r="CC97" s="63"/>
      <c r="CD97" s="63"/>
      <c r="CE97" s="63"/>
      <c r="CF97" s="63"/>
      <c r="CG97" s="63"/>
      <c r="CH97" s="63"/>
      <c r="CI97" s="63"/>
      <c r="CJ97" s="63"/>
      <c r="CK97" s="63"/>
      <c r="CL97" s="63"/>
      <c r="CM97" s="63"/>
      <c r="CN97" s="63"/>
      <c r="CO97" s="61"/>
      <c r="CP97" s="23"/>
      <c r="CQ97" s="23"/>
      <c r="CR97" s="23"/>
      <c r="CS97" s="23"/>
      <c r="CT97" s="23"/>
      <c r="CU97" s="23"/>
    </row>
    <row r="98" spans="70:99">
      <c r="BR98" s="61"/>
      <c r="BS98" s="63"/>
      <c r="BT98" s="63"/>
      <c r="BU98" s="63"/>
      <c r="BV98" s="63"/>
      <c r="BW98" s="63"/>
      <c r="BX98" s="63"/>
      <c r="BY98" s="63"/>
      <c r="BZ98" s="63"/>
      <c r="CA98" s="63"/>
      <c r="CB98" s="63"/>
      <c r="CC98" s="63"/>
      <c r="CD98" s="63"/>
      <c r="CE98" s="63"/>
      <c r="CF98" s="63"/>
      <c r="CG98" s="63"/>
      <c r="CH98" s="63"/>
      <c r="CI98" s="63"/>
      <c r="CJ98" s="63"/>
      <c r="CK98" s="63"/>
      <c r="CL98" s="63"/>
      <c r="CM98" s="63"/>
      <c r="CN98" s="63"/>
      <c r="CO98" s="61"/>
      <c r="CP98" s="23"/>
      <c r="CQ98" s="23"/>
      <c r="CR98" s="23"/>
      <c r="CS98" s="23"/>
      <c r="CT98" s="23"/>
      <c r="CU98" s="23"/>
    </row>
    <row r="99" spans="70:99">
      <c r="BR99" s="61"/>
      <c r="BS99" s="63"/>
      <c r="BT99" s="63"/>
      <c r="BU99" s="63"/>
      <c r="BV99" s="63"/>
      <c r="BW99" s="63"/>
      <c r="BX99" s="63"/>
      <c r="BY99" s="63"/>
      <c r="BZ99" s="63"/>
      <c r="CA99" s="63"/>
      <c r="CB99" s="63"/>
      <c r="CC99" s="63"/>
      <c r="CD99" s="63"/>
      <c r="CE99" s="63"/>
      <c r="CF99" s="63"/>
      <c r="CG99" s="63"/>
      <c r="CH99" s="63"/>
      <c r="CI99" s="63"/>
      <c r="CJ99" s="63"/>
      <c r="CK99" s="63"/>
      <c r="CL99" s="63"/>
      <c r="CM99" s="63"/>
      <c r="CN99" s="63"/>
      <c r="CO99" s="61"/>
      <c r="CP99" s="23"/>
      <c r="CQ99" s="23"/>
      <c r="CR99" s="23"/>
      <c r="CS99" s="23"/>
      <c r="CT99" s="23"/>
      <c r="CU99" s="23"/>
    </row>
    <row r="100" spans="70:99">
      <c r="BR100" s="61"/>
      <c r="BS100" s="63"/>
      <c r="BT100" s="63"/>
      <c r="BU100" s="63"/>
      <c r="BV100" s="63"/>
      <c r="BW100" s="63"/>
      <c r="BX100" s="63"/>
      <c r="BY100" s="63"/>
      <c r="BZ100" s="63"/>
      <c r="CA100" s="63"/>
      <c r="CB100" s="63"/>
      <c r="CC100" s="63"/>
      <c r="CD100" s="63"/>
      <c r="CE100" s="63"/>
      <c r="CF100" s="63"/>
      <c r="CG100" s="63"/>
      <c r="CH100" s="63"/>
      <c r="CI100" s="63"/>
      <c r="CJ100" s="63"/>
      <c r="CK100" s="63"/>
      <c r="CL100" s="63"/>
      <c r="CM100" s="63"/>
      <c r="CN100" s="63"/>
      <c r="CO100" s="61"/>
      <c r="CP100" s="23"/>
      <c r="CQ100" s="23"/>
      <c r="CR100" s="23"/>
      <c r="CS100" s="23"/>
      <c r="CT100" s="23"/>
      <c r="CU100" s="23"/>
    </row>
    <row r="101" spans="70:99">
      <c r="BR101" s="61"/>
      <c r="BS101" s="63"/>
      <c r="BT101" s="63"/>
      <c r="BU101" s="63"/>
      <c r="BV101" s="63"/>
      <c r="BW101" s="63"/>
      <c r="BX101" s="63"/>
      <c r="BY101" s="63"/>
      <c r="BZ101" s="63"/>
      <c r="CA101" s="63"/>
      <c r="CB101" s="63"/>
      <c r="CC101" s="63"/>
      <c r="CD101" s="63"/>
      <c r="CE101" s="63"/>
      <c r="CF101" s="63"/>
      <c r="CG101" s="63"/>
      <c r="CH101" s="63"/>
      <c r="CI101" s="63"/>
      <c r="CJ101" s="63"/>
      <c r="CK101" s="63"/>
      <c r="CL101" s="63"/>
      <c r="CM101" s="63"/>
      <c r="CN101" s="63"/>
      <c r="CO101" s="61"/>
      <c r="CP101" s="23"/>
      <c r="CQ101" s="23"/>
      <c r="CR101" s="23"/>
      <c r="CS101" s="23"/>
      <c r="CT101" s="23"/>
      <c r="CU101" s="23"/>
    </row>
    <row r="102" spans="70:99">
      <c r="BR102" s="61"/>
      <c r="BS102" s="63"/>
      <c r="BT102" s="63"/>
      <c r="BU102" s="63"/>
      <c r="BV102" s="63"/>
      <c r="BW102" s="63"/>
      <c r="BX102" s="63"/>
      <c r="BY102" s="63"/>
      <c r="BZ102" s="63"/>
      <c r="CA102" s="63"/>
      <c r="CB102" s="63"/>
      <c r="CC102" s="63"/>
      <c r="CD102" s="63"/>
      <c r="CE102" s="63"/>
      <c r="CF102" s="63"/>
      <c r="CG102" s="63"/>
      <c r="CH102" s="63"/>
      <c r="CI102" s="63"/>
      <c r="CJ102" s="63"/>
      <c r="CK102" s="63"/>
      <c r="CL102" s="63"/>
      <c r="CM102" s="63"/>
      <c r="CN102" s="63"/>
      <c r="CO102" s="61"/>
      <c r="CP102" s="23"/>
      <c r="CQ102" s="23"/>
      <c r="CR102" s="23"/>
      <c r="CS102" s="23"/>
      <c r="CT102" s="23"/>
      <c r="CU102" s="23"/>
    </row>
    <row r="103" spans="70:99">
      <c r="BR103" s="61"/>
      <c r="BS103" s="63"/>
      <c r="BT103" s="63"/>
      <c r="BU103" s="63"/>
      <c r="BV103" s="63"/>
      <c r="BW103" s="63"/>
      <c r="BX103" s="63"/>
      <c r="BY103" s="63"/>
      <c r="BZ103" s="63"/>
      <c r="CA103" s="63"/>
      <c r="CB103" s="63"/>
      <c r="CC103" s="63"/>
      <c r="CD103" s="63"/>
      <c r="CE103" s="63"/>
      <c r="CF103" s="63"/>
      <c r="CG103" s="63"/>
      <c r="CH103" s="63"/>
      <c r="CI103" s="63"/>
      <c r="CJ103" s="63"/>
      <c r="CK103" s="63"/>
      <c r="CL103" s="63"/>
      <c r="CM103" s="63"/>
      <c r="CN103" s="63"/>
      <c r="CO103" s="61"/>
      <c r="CP103" s="23"/>
      <c r="CQ103" s="23"/>
      <c r="CR103" s="23"/>
      <c r="CS103" s="23"/>
      <c r="CT103" s="23"/>
      <c r="CU103" s="23"/>
    </row>
    <row r="104" spans="70:99">
      <c r="BR104" s="61"/>
      <c r="BS104" s="63"/>
      <c r="BT104" s="63"/>
      <c r="BU104" s="63"/>
      <c r="BV104" s="63"/>
      <c r="BW104" s="63"/>
      <c r="BX104" s="63"/>
      <c r="BY104" s="63"/>
      <c r="BZ104" s="63"/>
      <c r="CA104" s="63"/>
      <c r="CB104" s="63"/>
      <c r="CC104" s="63"/>
      <c r="CD104" s="63"/>
      <c r="CE104" s="63"/>
      <c r="CF104" s="63"/>
      <c r="CG104" s="63"/>
      <c r="CH104" s="63"/>
      <c r="CI104" s="63"/>
      <c r="CJ104" s="63"/>
      <c r="CK104" s="63"/>
      <c r="CL104" s="63"/>
      <c r="CM104" s="63"/>
      <c r="CN104" s="63"/>
      <c r="CO104" s="61"/>
      <c r="CP104" s="23"/>
      <c r="CQ104" s="23"/>
      <c r="CR104" s="23"/>
      <c r="CS104" s="23"/>
      <c r="CT104" s="23"/>
      <c r="CU104" s="23"/>
    </row>
    <row r="105" spans="70:99">
      <c r="BR105" s="61"/>
      <c r="BS105" s="63"/>
      <c r="BT105" s="63"/>
      <c r="BU105" s="63"/>
      <c r="BV105" s="63"/>
      <c r="BW105" s="63"/>
      <c r="BX105" s="63"/>
      <c r="BY105" s="63"/>
      <c r="BZ105" s="63"/>
      <c r="CA105" s="63"/>
      <c r="CB105" s="63"/>
      <c r="CC105" s="63"/>
      <c r="CD105" s="63"/>
      <c r="CE105" s="63"/>
      <c r="CF105" s="63"/>
      <c r="CG105" s="63"/>
      <c r="CH105" s="63"/>
      <c r="CI105" s="63"/>
      <c r="CJ105" s="63"/>
      <c r="CK105" s="63"/>
      <c r="CL105" s="63"/>
      <c r="CM105" s="63"/>
      <c r="CN105" s="63"/>
      <c r="CO105" s="61"/>
      <c r="CP105" s="23"/>
      <c r="CQ105" s="23"/>
      <c r="CR105" s="23"/>
      <c r="CS105" s="23"/>
      <c r="CT105" s="23"/>
      <c r="CU105" s="23"/>
    </row>
    <row r="106" spans="70:99">
      <c r="BR106" s="61"/>
      <c r="BS106" s="63"/>
      <c r="BT106" s="63"/>
      <c r="BU106" s="63"/>
      <c r="BV106" s="63"/>
      <c r="BW106" s="63"/>
      <c r="BX106" s="63"/>
      <c r="BY106" s="63"/>
      <c r="BZ106" s="63"/>
      <c r="CA106" s="63"/>
      <c r="CB106" s="63"/>
      <c r="CC106" s="63"/>
      <c r="CD106" s="63"/>
      <c r="CE106" s="63"/>
      <c r="CF106" s="63"/>
      <c r="CG106" s="63"/>
      <c r="CH106" s="63"/>
      <c r="CI106" s="63"/>
      <c r="CJ106" s="63"/>
      <c r="CK106" s="63"/>
      <c r="CL106" s="63"/>
      <c r="CM106" s="63"/>
      <c r="CN106" s="63"/>
      <c r="CO106" s="61"/>
      <c r="CP106" s="23"/>
      <c r="CQ106" s="23"/>
      <c r="CR106" s="23"/>
      <c r="CS106" s="23"/>
      <c r="CT106" s="23"/>
      <c r="CU106" s="23"/>
    </row>
    <row r="107" spans="70:99">
      <c r="BR107" s="61"/>
      <c r="BS107" s="63"/>
      <c r="BT107" s="63"/>
      <c r="BU107" s="63"/>
      <c r="BV107" s="63"/>
      <c r="BW107" s="63"/>
      <c r="BX107" s="63"/>
      <c r="BY107" s="63"/>
      <c r="BZ107" s="63"/>
      <c r="CA107" s="63"/>
      <c r="CB107" s="63"/>
      <c r="CC107" s="63"/>
      <c r="CD107" s="63"/>
      <c r="CE107" s="63"/>
      <c r="CF107" s="63"/>
      <c r="CG107" s="63"/>
      <c r="CH107" s="63"/>
      <c r="CI107" s="63"/>
      <c r="CJ107" s="63"/>
      <c r="CK107" s="63"/>
      <c r="CL107" s="63"/>
      <c r="CM107" s="63"/>
      <c r="CN107" s="63"/>
      <c r="CO107" s="61"/>
      <c r="CP107" s="23"/>
      <c r="CQ107" s="23"/>
      <c r="CR107" s="23"/>
      <c r="CS107" s="23"/>
      <c r="CT107" s="23"/>
      <c r="CU107" s="23"/>
    </row>
    <row r="108" spans="70:99">
      <c r="BR108" s="61"/>
      <c r="BS108" s="63"/>
      <c r="BT108" s="63"/>
      <c r="BU108" s="63"/>
      <c r="BV108" s="63"/>
      <c r="BW108" s="63"/>
      <c r="BX108" s="63"/>
      <c r="BY108" s="63"/>
      <c r="BZ108" s="63"/>
      <c r="CA108" s="63"/>
      <c r="CB108" s="63"/>
      <c r="CC108" s="63"/>
      <c r="CD108" s="63"/>
      <c r="CE108" s="63"/>
      <c r="CF108" s="63"/>
      <c r="CG108" s="63"/>
      <c r="CH108" s="63"/>
      <c r="CI108" s="63"/>
      <c r="CJ108" s="63"/>
      <c r="CK108" s="63"/>
      <c r="CL108" s="63"/>
      <c r="CM108" s="63"/>
      <c r="CN108" s="63"/>
      <c r="CO108" s="61"/>
      <c r="CP108" s="23"/>
      <c r="CQ108" s="23"/>
      <c r="CR108" s="23"/>
      <c r="CS108" s="23"/>
      <c r="CT108" s="23"/>
      <c r="CU108" s="23"/>
    </row>
    <row r="109" spans="70:99">
      <c r="BR109" s="61"/>
      <c r="BS109" s="63"/>
      <c r="BT109" s="63"/>
      <c r="BU109" s="63"/>
      <c r="BV109" s="63"/>
      <c r="BW109" s="63"/>
      <c r="BX109" s="63"/>
      <c r="BY109" s="63"/>
      <c r="BZ109" s="63"/>
      <c r="CA109" s="63"/>
      <c r="CB109" s="63"/>
      <c r="CC109" s="63"/>
      <c r="CD109" s="63"/>
      <c r="CE109" s="63"/>
      <c r="CF109" s="63"/>
      <c r="CG109" s="63"/>
      <c r="CH109" s="63"/>
      <c r="CI109" s="63"/>
      <c r="CJ109" s="63"/>
      <c r="CK109" s="63"/>
      <c r="CL109" s="63"/>
      <c r="CM109" s="63"/>
      <c r="CN109" s="63"/>
      <c r="CO109" s="61"/>
      <c r="CP109" s="23"/>
      <c r="CQ109" s="23"/>
      <c r="CR109" s="23"/>
      <c r="CS109" s="23"/>
      <c r="CT109" s="23"/>
      <c r="CU109" s="23"/>
    </row>
    <row r="110" spans="70:99">
      <c r="BR110" s="61"/>
      <c r="BS110" s="63"/>
      <c r="BT110" s="63"/>
      <c r="BU110" s="63"/>
      <c r="BV110" s="63"/>
      <c r="BW110" s="63"/>
      <c r="BX110" s="63"/>
      <c r="BY110" s="63"/>
      <c r="BZ110" s="63"/>
      <c r="CA110" s="63"/>
      <c r="CB110" s="63"/>
      <c r="CC110" s="63"/>
      <c r="CD110" s="63"/>
      <c r="CE110" s="63"/>
      <c r="CF110" s="63"/>
      <c r="CG110" s="63"/>
      <c r="CH110" s="63"/>
      <c r="CI110" s="63"/>
      <c r="CJ110" s="63"/>
      <c r="CK110" s="63"/>
      <c r="CL110" s="63"/>
      <c r="CM110" s="63"/>
      <c r="CN110" s="63"/>
      <c r="CO110" s="61"/>
      <c r="CP110" s="23"/>
      <c r="CQ110" s="23"/>
      <c r="CR110" s="23"/>
      <c r="CS110" s="23"/>
      <c r="CT110" s="23"/>
      <c r="CU110" s="23"/>
    </row>
    <row r="111" spans="70:99">
      <c r="BR111" s="61"/>
      <c r="BS111" s="63"/>
      <c r="BT111" s="63"/>
      <c r="BU111" s="63"/>
      <c r="BV111" s="63"/>
      <c r="BW111" s="63"/>
      <c r="BX111" s="63"/>
      <c r="BY111" s="63"/>
      <c r="BZ111" s="63"/>
      <c r="CA111" s="63"/>
      <c r="CB111" s="63"/>
      <c r="CC111" s="63"/>
      <c r="CD111" s="63"/>
      <c r="CE111" s="63"/>
      <c r="CF111" s="63"/>
      <c r="CG111" s="63"/>
      <c r="CH111" s="63"/>
      <c r="CI111" s="63"/>
      <c r="CJ111" s="63"/>
      <c r="CK111" s="63"/>
      <c r="CL111" s="63"/>
      <c r="CM111" s="63"/>
      <c r="CN111" s="63"/>
      <c r="CO111" s="61"/>
      <c r="CP111" s="23"/>
      <c r="CQ111" s="23"/>
      <c r="CR111" s="23"/>
      <c r="CS111" s="23"/>
      <c r="CT111" s="23"/>
      <c r="CU111" s="23"/>
    </row>
    <row r="112" spans="70:99">
      <c r="BR112" s="61"/>
      <c r="BS112" s="63"/>
      <c r="BT112" s="63"/>
      <c r="BU112" s="63"/>
      <c r="BV112" s="63"/>
      <c r="BW112" s="63"/>
      <c r="BX112" s="63"/>
      <c r="BY112" s="63"/>
      <c r="BZ112" s="63"/>
      <c r="CA112" s="63"/>
      <c r="CB112" s="63"/>
      <c r="CC112" s="63"/>
      <c r="CD112" s="63"/>
      <c r="CE112" s="63"/>
      <c r="CF112" s="63"/>
      <c r="CG112" s="63"/>
      <c r="CH112" s="63"/>
      <c r="CI112" s="63"/>
      <c r="CJ112" s="63"/>
      <c r="CK112" s="63"/>
      <c r="CL112" s="63"/>
      <c r="CM112" s="63"/>
      <c r="CN112" s="63"/>
      <c r="CO112" s="61"/>
      <c r="CP112" s="23"/>
      <c r="CQ112" s="23"/>
      <c r="CR112" s="23"/>
      <c r="CS112" s="23"/>
      <c r="CT112" s="23"/>
      <c r="CU112" s="23"/>
    </row>
    <row r="113" spans="70:99">
      <c r="BR113" s="61"/>
      <c r="BS113" s="63"/>
      <c r="BT113" s="63"/>
      <c r="BU113" s="63"/>
      <c r="BV113" s="63"/>
      <c r="BW113" s="63"/>
      <c r="BX113" s="63"/>
      <c r="BY113" s="63"/>
      <c r="BZ113" s="63"/>
      <c r="CA113" s="63"/>
      <c r="CB113" s="63"/>
      <c r="CC113" s="63"/>
      <c r="CD113" s="63"/>
      <c r="CE113" s="63"/>
      <c r="CF113" s="63"/>
      <c r="CG113" s="63"/>
      <c r="CH113" s="63"/>
      <c r="CI113" s="63"/>
      <c r="CJ113" s="63"/>
      <c r="CK113" s="63"/>
      <c r="CL113" s="63"/>
      <c r="CM113" s="63"/>
      <c r="CN113" s="63"/>
      <c r="CO113" s="61"/>
      <c r="CP113" s="23"/>
      <c r="CQ113" s="23"/>
      <c r="CR113" s="23"/>
      <c r="CS113" s="23"/>
      <c r="CT113" s="23"/>
      <c r="CU113" s="23"/>
    </row>
    <row r="114" spans="70:99">
      <c r="BR114" s="61"/>
      <c r="BS114" s="63"/>
      <c r="BT114" s="63"/>
      <c r="BU114" s="63"/>
      <c r="BV114" s="63"/>
      <c r="BW114" s="63"/>
      <c r="BX114" s="63"/>
      <c r="BY114" s="63"/>
      <c r="BZ114" s="63"/>
      <c r="CA114" s="63"/>
      <c r="CB114" s="63"/>
      <c r="CC114" s="63"/>
      <c r="CD114" s="63"/>
      <c r="CE114" s="63"/>
      <c r="CF114" s="63"/>
      <c r="CG114" s="63"/>
      <c r="CH114" s="63"/>
      <c r="CI114" s="63"/>
      <c r="CJ114" s="63"/>
      <c r="CK114" s="63"/>
      <c r="CL114" s="63"/>
      <c r="CM114" s="63"/>
      <c r="CN114" s="63"/>
      <c r="CO114" s="61"/>
      <c r="CP114" s="23"/>
      <c r="CQ114" s="23"/>
      <c r="CR114" s="23"/>
      <c r="CS114" s="23"/>
      <c r="CT114" s="23"/>
      <c r="CU114" s="23"/>
    </row>
    <row r="115" spans="70:99">
      <c r="BR115" s="61"/>
      <c r="BS115" s="63"/>
      <c r="BT115" s="63"/>
      <c r="BU115" s="63"/>
      <c r="BV115" s="63"/>
      <c r="BW115" s="63"/>
      <c r="BX115" s="63"/>
      <c r="BY115" s="63"/>
      <c r="BZ115" s="63"/>
      <c r="CA115" s="63"/>
      <c r="CB115" s="63"/>
      <c r="CC115" s="63"/>
      <c r="CD115" s="63"/>
      <c r="CE115" s="63"/>
      <c r="CF115" s="63"/>
      <c r="CG115" s="63"/>
      <c r="CH115" s="63"/>
      <c r="CI115" s="63"/>
      <c r="CJ115" s="63"/>
      <c r="CK115" s="63"/>
      <c r="CL115" s="63"/>
      <c r="CM115" s="63"/>
      <c r="CN115" s="63"/>
      <c r="CO115" s="61"/>
      <c r="CP115" s="23"/>
      <c r="CQ115" s="23"/>
      <c r="CR115" s="23"/>
      <c r="CS115" s="23"/>
      <c r="CT115" s="23"/>
      <c r="CU115" s="23"/>
    </row>
    <row r="116" spans="70:99">
      <c r="BR116" s="61"/>
      <c r="BS116" s="63"/>
      <c r="BT116" s="63"/>
      <c r="BU116" s="63"/>
      <c r="BV116" s="63"/>
      <c r="BW116" s="63"/>
      <c r="BX116" s="63"/>
      <c r="BY116" s="63"/>
      <c r="BZ116" s="63"/>
      <c r="CA116" s="63"/>
      <c r="CB116" s="63"/>
      <c r="CC116" s="63"/>
      <c r="CD116" s="63"/>
      <c r="CE116" s="63"/>
      <c r="CF116" s="63"/>
      <c r="CG116" s="63"/>
      <c r="CH116" s="63"/>
      <c r="CI116" s="63"/>
      <c r="CJ116" s="63"/>
      <c r="CK116" s="63"/>
      <c r="CL116" s="63"/>
      <c r="CM116" s="63"/>
      <c r="CN116" s="63"/>
      <c r="CO116" s="61"/>
      <c r="CP116" s="23"/>
      <c r="CQ116" s="23"/>
      <c r="CR116" s="23"/>
      <c r="CS116" s="23"/>
      <c r="CT116" s="23"/>
      <c r="CU116" s="23"/>
    </row>
    <row r="117" spans="70:99">
      <c r="BR117" s="61"/>
      <c r="BS117" s="63"/>
      <c r="BT117" s="63"/>
      <c r="BU117" s="63"/>
      <c r="BV117" s="63"/>
      <c r="BW117" s="63"/>
      <c r="BX117" s="63"/>
      <c r="BY117" s="63"/>
      <c r="BZ117" s="63"/>
      <c r="CA117" s="63"/>
      <c r="CB117" s="63"/>
      <c r="CC117" s="63"/>
      <c r="CD117" s="63"/>
      <c r="CE117" s="63"/>
      <c r="CF117" s="63"/>
      <c r="CG117" s="63"/>
      <c r="CH117" s="63"/>
      <c r="CI117" s="63"/>
      <c r="CJ117" s="63"/>
      <c r="CK117" s="63"/>
      <c r="CL117" s="63"/>
      <c r="CM117" s="63"/>
      <c r="CN117" s="63"/>
      <c r="CO117" s="61"/>
      <c r="CP117" s="23"/>
      <c r="CQ117" s="23"/>
      <c r="CR117" s="23"/>
      <c r="CS117" s="23"/>
      <c r="CT117" s="23"/>
      <c r="CU117" s="23"/>
    </row>
    <row r="118" spans="70:99">
      <c r="BR118" s="61"/>
      <c r="BS118" s="63"/>
      <c r="BT118" s="63"/>
      <c r="BU118" s="63"/>
      <c r="BV118" s="63"/>
      <c r="BW118" s="63"/>
      <c r="BX118" s="63"/>
      <c r="BY118" s="63"/>
      <c r="BZ118" s="63"/>
      <c r="CA118" s="63"/>
      <c r="CB118" s="63"/>
      <c r="CC118" s="63"/>
      <c r="CD118" s="63"/>
      <c r="CE118" s="63"/>
      <c r="CF118" s="63"/>
      <c r="CG118" s="63"/>
      <c r="CH118" s="63"/>
      <c r="CI118" s="63"/>
      <c r="CJ118" s="63"/>
      <c r="CK118" s="63"/>
      <c r="CL118" s="63"/>
      <c r="CM118" s="63"/>
      <c r="CN118" s="63"/>
      <c r="CO118" s="61"/>
      <c r="CP118" s="23"/>
      <c r="CQ118" s="23"/>
      <c r="CR118" s="23"/>
      <c r="CS118" s="23"/>
      <c r="CT118" s="23"/>
      <c r="CU118" s="23"/>
    </row>
    <row r="119" spans="70:99">
      <c r="BR119" s="61"/>
      <c r="BS119" s="63"/>
      <c r="BT119" s="63"/>
      <c r="BU119" s="63"/>
      <c r="BV119" s="63"/>
      <c r="BW119" s="63"/>
      <c r="BX119" s="63"/>
      <c r="BY119" s="63"/>
      <c r="BZ119" s="63"/>
      <c r="CA119" s="63"/>
      <c r="CB119" s="63"/>
      <c r="CC119" s="63"/>
      <c r="CD119" s="63"/>
      <c r="CE119" s="63"/>
      <c r="CF119" s="63"/>
      <c r="CG119" s="63"/>
      <c r="CH119" s="63"/>
      <c r="CI119" s="63"/>
      <c r="CJ119" s="63"/>
      <c r="CK119" s="63"/>
      <c r="CL119" s="63"/>
      <c r="CM119" s="63"/>
      <c r="CN119" s="63"/>
      <c r="CO119" s="61"/>
      <c r="CP119" s="23"/>
      <c r="CQ119" s="23"/>
      <c r="CR119" s="23"/>
      <c r="CS119" s="23"/>
      <c r="CT119" s="23"/>
      <c r="CU119" s="23"/>
    </row>
    <row r="120" spans="70:99">
      <c r="BR120" s="61"/>
      <c r="BS120" s="63"/>
      <c r="BT120" s="63"/>
      <c r="BU120" s="63"/>
      <c r="BV120" s="63"/>
      <c r="BW120" s="63"/>
      <c r="BX120" s="63"/>
      <c r="BY120" s="63"/>
      <c r="BZ120" s="63"/>
      <c r="CA120" s="63"/>
      <c r="CB120" s="63"/>
      <c r="CC120" s="63"/>
      <c r="CD120" s="63"/>
      <c r="CE120" s="63"/>
      <c r="CF120" s="63"/>
      <c r="CG120" s="63"/>
      <c r="CH120" s="63"/>
      <c r="CI120" s="63"/>
      <c r="CJ120" s="63"/>
      <c r="CK120" s="63"/>
      <c r="CL120" s="63"/>
      <c r="CM120" s="63"/>
      <c r="CN120" s="63"/>
      <c r="CO120" s="61"/>
      <c r="CP120" s="23"/>
      <c r="CQ120" s="23"/>
      <c r="CR120" s="23"/>
      <c r="CS120" s="23"/>
      <c r="CT120" s="23"/>
      <c r="CU120" s="23"/>
    </row>
    <row r="121" spans="70:99">
      <c r="BR121" s="61"/>
      <c r="BS121" s="63"/>
      <c r="BT121" s="63"/>
      <c r="BU121" s="63"/>
      <c r="BV121" s="63"/>
      <c r="BW121" s="63"/>
      <c r="BX121" s="63"/>
      <c r="BY121" s="63"/>
      <c r="BZ121" s="63"/>
      <c r="CA121" s="63"/>
      <c r="CB121" s="63"/>
      <c r="CC121" s="63"/>
      <c r="CD121" s="63"/>
      <c r="CE121" s="63"/>
      <c r="CF121" s="63"/>
      <c r="CG121" s="63"/>
      <c r="CH121" s="63"/>
      <c r="CI121" s="63"/>
      <c r="CJ121" s="63"/>
      <c r="CK121" s="63"/>
      <c r="CL121" s="63"/>
      <c r="CM121" s="63"/>
      <c r="CN121" s="63"/>
      <c r="CO121" s="61"/>
      <c r="CP121" s="23"/>
      <c r="CQ121" s="23"/>
      <c r="CR121" s="23"/>
      <c r="CS121" s="23"/>
      <c r="CT121" s="23"/>
      <c r="CU121" s="23"/>
    </row>
    <row r="122" spans="70:99">
      <c r="BR122" s="61"/>
      <c r="BS122" s="63"/>
      <c r="BT122" s="63"/>
      <c r="BU122" s="63"/>
      <c r="BV122" s="63"/>
      <c r="BW122" s="63"/>
      <c r="BX122" s="63"/>
      <c r="BY122" s="63"/>
      <c r="BZ122" s="63"/>
      <c r="CA122" s="63"/>
      <c r="CB122" s="63"/>
      <c r="CC122" s="63"/>
      <c r="CD122" s="63"/>
      <c r="CE122" s="63"/>
      <c r="CF122" s="63"/>
      <c r="CG122" s="63"/>
      <c r="CH122" s="63"/>
      <c r="CI122" s="63"/>
      <c r="CJ122" s="63"/>
      <c r="CK122" s="63"/>
      <c r="CL122" s="63"/>
      <c r="CM122" s="63"/>
      <c r="CN122" s="63"/>
      <c r="CO122" s="61"/>
      <c r="CP122" s="23"/>
      <c r="CQ122" s="23"/>
      <c r="CR122" s="23"/>
      <c r="CS122" s="23"/>
      <c r="CT122" s="23"/>
      <c r="CU122" s="23"/>
    </row>
    <row r="123" spans="70:99">
      <c r="BR123" s="61"/>
      <c r="BS123" s="63"/>
      <c r="BT123" s="63"/>
      <c r="BU123" s="63"/>
      <c r="BV123" s="63"/>
      <c r="BW123" s="63"/>
      <c r="BX123" s="63"/>
      <c r="BY123" s="63"/>
      <c r="BZ123" s="63"/>
      <c r="CA123" s="63"/>
      <c r="CB123" s="63"/>
      <c r="CC123" s="63"/>
      <c r="CD123" s="63"/>
      <c r="CE123" s="63"/>
      <c r="CF123" s="63"/>
      <c r="CG123" s="63"/>
      <c r="CH123" s="63"/>
      <c r="CI123" s="63"/>
      <c r="CJ123" s="63"/>
      <c r="CK123" s="63"/>
      <c r="CL123" s="63"/>
      <c r="CM123" s="63"/>
      <c r="CN123" s="63"/>
      <c r="CO123" s="61"/>
      <c r="CP123" s="23"/>
      <c r="CQ123" s="23"/>
      <c r="CR123" s="23"/>
      <c r="CS123" s="23"/>
      <c r="CT123" s="23"/>
      <c r="CU123" s="23"/>
    </row>
    <row r="124" spans="70:99">
      <c r="BR124" s="61"/>
      <c r="BS124" s="63"/>
      <c r="BT124" s="63"/>
      <c r="BU124" s="63"/>
      <c r="BV124" s="63"/>
      <c r="BW124" s="63"/>
      <c r="BX124" s="63"/>
      <c r="BY124" s="63"/>
      <c r="BZ124" s="63"/>
      <c r="CA124" s="63"/>
      <c r="CB124" s="63"/>
      <c r="CC124" s="63"/>
      <c r="CD124" s="63"/>
      <c r="CE124" s="63"/>
      <c r="CF124" s="63"/>
      <c r="CG124" s="63"/>
      <c r="CH124" s="63"/>
      <c r="CI124" s="63"/>
      <c r="CJ124" s="63"/>
      <c r="CK124" s="63"/>
      <c r="CL124" s="63"/>
      <c r="CM124" s="63"/>
      <c r="CN124" s="63"/>
      <c r="CO124" s="61"/>
      <c r="CP124" s="23"/>
      <c r="CQ124" s="23"/>
      <c r="CR124" s="23"/>
      <c r="CS124" s="23"/>
      <c r="CT124" s="23"/>
      <c r="CU124" s="23"/>
    </row>
    <row r="125" spans="70:99">
      <c r="BR125" s="61"/>
      <c r="BS125" s="63"/>
      <c r="BT125" s="63"/>
      <c r="BU125" s="63"/>
      <c r="BV125" s="63"/>
      <c r="BW125" s="63"/>
      <c r="BX125" s="63"/>
      <c r="BY125" s="63"/>
      <c r="BZ125" s="63"/>
      <c r="CA125" s="63"/>
      <c r="CB125" s="63"/>
      <c r="CC125" s="63"/>
      <c r="CD125" s="63"/>
      <c r="CE125" s="63"/>
      <c r="CF125" s="63"/>
      <c r="CG125" s="63"/>
      <c r="CH125" s="63"/>
      <c r="CI125" s="63"/>
      <c r="CJ125" s="63"/>
      <c r="CK125" s="63"/>
      <c r="CL125" s="63"/>
      <c r="CM125" s="63"/>
      <c r="CN125" s="63"/>
      <c r="CO125" s="61"/>
      <c r="CP125" s="23"/>
      <c r="CQ125" s="23"/>
      <c r="CR125" s="23"/>
      <c r="CS125" s="23"/>
      <c r="CT125" s="23"/>
      <c r="CU125" s="23"/>
    </row>
    <row r="126" spans="70:99">
      <c r="BR126" s="61"/>
      <c r="BS126" s="63"/>
      <c r="BT126" s="63"/>
      <c r="BU126" s="63"/>
      <c r="BV126" s="63"/>
      <c r="BW126" s="63"/>
      <c r="BX126" s="63"/>
      <c r="BY126" s="63"/>
      <c r="BZ126" s="63"/>
      <c r="CA126" s="63"/>
      <c r="CB126" s="63"/>
      <c r="CC126" s="63"/>
      <c r="CD126" s="63"/>
      <c r="CE126" s="63"/>
      <c r="CF126" s="63"/>
      <c r="CG126" s="63"/>
      <c r="CH126" s="63"/>
      <c r="CI126" s="63"/>
      <c r="CJ126" s="63"/>
      <c r="CK126" s="63"/>
      <c r="CL126" s="63"/>
      <c r="CM126" s="63"/>
      <c r="CN126" s="63"/>
      <c r="CO126" s="61"/>
      <c r="CP126" s="23"/>
      <c r="CQ126" s="23"/>
      <c r="CR126" s="23"/>
      <c r="CS126" s="23"/>
      <c r="CT126" s="23"/>
      <c r="CU126" s="23"/>
    </row>
    <row r="127" spans="70:99">
      <c r="BR127" s="61"/>
      <c r="BS127" s="63"/>
      <c r="BT127" s="63"/>
      <c r="BU127" s="63"/>
      <c r="BV127" s="63"/>
      <c r="BW127" s="63"/>
      <c r="BX127" s="63"/>
      <c r="BY127" s="63"/>
      <c r="BZ127" s="63"/>
      <c r="CA127" s="63"/>
      <c r="CB127" s="63"/>
      <c r="CC127" s="63"/>
      <c r="CD127" s="63"/>
      <c r="CE127" s="63"/>
      <c r="CF127" s="63"/>
      <c r="CG127" s="63"/>
      <c r="CH127" s="63"/>
      <c r="CI127" s="63"/>
      <c r="CJ127" s="63"/>
      <c r="CK127" s="63"/>
      <c r="CL127" s="63"/>
      <c r="CM127" s="63"/>
      <c r="CN127" s="63"/>
      <c r="CO127" s="61"/>
      <c r="CP127" s="23"/>
      <c r="CQ127" s="23"/>
      <c r="CR127" s="23"/>
      <c r="CS127" s="23"/>
      <c r="CT127" s="23"/>
      <c r="CU127" s="23"/>
    </row>
    <row r="128" spans="70:99">
      <c r="BR128" s="61"/>
      <c r="BS128" s="63"/>
      <c r="BT128" s="63"/>
      <c r="BU128" s="63"/>
      <c r="BV128" s="63"/>
      <c r="BW128" s="63"/>
      <c r="BX128" s="63"/>
      <c r="BY128" s="63"/>
      <c r="BZ128" s="63"/>
      <c r="CA128" s="63"/>
      <c r="CB128" s="63"/>
      <c r="CC128" s="63"/>
      <c r="CD128" s="63"/>
      <c r="CE128" s="63"/>
      <c r="CF128" s="63"/>
      <c r="CG128" s="63"/>
      <c r="CH128" s="63"/>
      <c r="CI128" s="63"/>
      <c r="CJ128" s="63"/>
      <c r="CK128" s="63"/>
      <c r="CL128" s="63"/>
      <c r="CM128" s="63"/>
      <c r="CN128" s="63"/>
      <c r="CO128" s="61"/>
      <c r="CP128" s="23"/>
      <c r="CQ128" s="23"/>
      <c r="CR128" s="23"/>
      <c r="CS128" s="23"/>
      <c r="CT128" s="23"/>
      <c r="CU128" s="23"/>
    </row>
    <row r="129" spans="70:99">
      <c r="BR129" s="61"/>
      <c r="BS129" s="63"/>
      <c r="BT129" s="63"/>
      <c r="BU129" s="63"/>
      <c r="BV129" s="63"/>
      <c r="BW129" s="63"/>
      <c r="BX129" s="63"/>
      <c r="BY129" s="63"/>
      <c r="BZ129" s="63"/>
      <c r="CA129" s="63"/>
      <c r="CB129" s="63"/>
      <c r="CC129" s="63"/>
      <c r="CD129" s="63"/>
      <c r="CE129" s="63"/>
      <c r="CF129" s="63"/>
      <c r="CG129" s="63"/>
      <c r="CH129" s="63"/>
      <c r="CI129" s="63"/>
      <c r="CJ129" s="63"/>
      <c r="CK129" s="63"/>
      <c r="CL129" s="63"/>
      <c r="CM129" s="63"/>
      <c r="CN129" s="63"/>
      <c r="CO129" s="61"/>
      <c r="CP129" s="23"/>
      <c r="CQ129" s="23"/>
      <c r="CR129" s="23"/>
      <c r="CS129" s="23"/>
      <c r="CT129" s="23"/>
      <c r="CU129" s="23"/>
    </row>
    <row r="130" spans="70:99">
      <c r="BR130" s="61"/>
      <c r="BS130" s="63"/>
      <c r="BT130" s="63"/>
      <c r="BU130" s="63"/>
      <c r="BV130" s="63"/>
      <c r="BW130" s="63"/>
      <c r="BX130" s="63"/>
      <c r="BY130" s="63"/>
      <c r="BZ130" s="63"/>
      <c r="CA130" s="63"/>
      <c r="CB130" s="63"/>
      <c r="CC130" s="63"/>
      <c r="CD130" s="63"/>
      <c r="CE130" s="63"/>
      <c r="CF130" s="63"/>
      <c r="CG130" s="63"/>
      <c r="CH130" s="63"/>
      <c r="CI130" s="63"/>
      <c r="CJ130" s="63"/>
      <c r="CK130" s="63"/>
      <c r="CL130" s="63"/>
      <c r="CM130" s="63"/>
      <c r="CN130" s="63"/>
      <c r="CO130" s="61"/>
      <c r="CP130" s="23"/>
      <c r="CQ130" s="23"/>
      <c r="CR130" s="23"/>
      <c r="CS130" s="23"/>
      <c r="CT130" s="23"/>
      <c r="CU130" s="23"/>
    </row>
    <row r="131" spans="70:99">
      <c r="BR131" s="61"/>
      <c r="BS131" s="63"/>
      <c r="BT131" s="63"/>
      <c r="BU131" s="63"/>
      <c r="BV131" s="63"/>
      <c r="BW131" s="63"/>
      <c r="BX131" s="63"/>
      <c r="BY131" s="63"/>
      <c r="BZ131" s="63"/>
      <c r="CA131" s="63"/>
      <c r="CB131" s="63"/>
      <c r="CC131" s="63"/>
      <c r="CD131" s="63"/>
      <c r="CE131" s="63"/>
      <c r="CF131" s="63"/>
      <c r="CG131" s="63"/>
      <c r="CH131" s="63"/>
      <c r="CI131" s="63"/>
      <c r="CJ131" s="63"/>
      <c r="CK131" s="63"/>
      <c r="CL131" s="63"/>
      <c r="CM131" s="63"/>
      <c r="CN131" s="63"/>
      <c r="CO131" s="61"/>
      <c r="CP131" s="23"/>
      <c r="CQ131" s="23"/>
      <c r="CR131" s="23"/>
      <c r="CS131" s="23"/>
      <c r="CT131" s="23"/>
      <c r="CU131" s="23"/>
    </row>
    <row r="132" spans="70:99">
      <c r="BR132" s="61"/>
      <c r="BS132" s="63"/>
      <c r="BT132" s="63"/>
      <c r="BU132" s="63"/>
      <c r="BV132" s="63"/>
      <c r="BW132" s="63"/>
      <c r="BX132" s="63"/>
      <c r="BY132" s="63"/>
      <c r="BZ132" s="63"/>
      <c r="CA132" s="63"/>
      <c r="CB132" s="63"/>
      <c r="CC132" s="63"/>
      <c r="CD132" s="63"/>
      <c r="CE132" s="63"/>
      <c r="CF132" s="63"/>
      <c r="CG132" s="63"/>
      <c r="CH132" s="63"/>
      <c r="CI132" s="63"/>
      <c r="CJ132" s="63"/>
      <c r="CK132" s="63"/>
      <c r="CL132" s="63"/>
      <c r="CM132" s="63"/>
      <c r="CN132" s="63"/>
      <c r="CO132" s="61"/>
      <c r="CP132" s="23"/>
      <c r="CQ132" s="23"/>
      <c r="CR132" s="23"/>
      <c r="CS132" s="23"/>
      <c r="CT132" s="23"/>
      <c r="CU132" s="23"/>
    </row>
    <row r="133" spans="70:99">
      <c r="BR133" s="61"/>
      <c r="BS133" s="63"/>
      <c r="BT133" s="63"/>
      <c r="BU133" s="63"/>
      <c r="BV133" s="63"/>
      <c r="BW133" s="63"/>
      <c r="BX133" s="63"/>
      <c r="BY133" s="63"/>
      <c r="BZ133" s="63"/>
      <c r="CA133" s="63"/>
      <c r="CB133" s="63"/>
      <c r="CC133" s="63"/>
      <c r="CD133" s="63"/>
      <c r="CE133" s="63"/>
      <c r="CF133" s="63"/>
      <c r="CG133" s="63"/>
      <c r="CH133" s="63"/>
      <c r="CI133" s="63"/>
      <c r="CJ133" s="63"/>
      <c r="CK133" s="63"/>
      <c r="CL133" s="63"/>
      <c r="CM133" s="63"/>
      <c r="CN133" s="63"/>
      <c r="CO133" s="61"/>
      <c r="CP133" s="23"/>
      <c r="CQ133" s="23"/>
      <c r="CR133" s="23"/>
      <c r="CS133" s="23"/>
      <c r="CT133" s="23"/>
      <c r="CU133" s="23"/>
    </row>
    <row r="134" spans="70:99">
      <c r="BR134" s="61"/>
      <c r="BS134" s="63"/>
      <c r="BT134" s="63"/>
      <c r="BU134" s="63"/>
      <c r="BV134" s="63"/>
      <c r="BW134" s="63"/>
      <c r="BX134" s="63"/>
      <c r="BY134" s="63"/>
      <c r="BZ134" s="63"/>
      <c r="CA134" s="63"/>
      <c r="CB134" s="63"/>
      <c r="CC134" s="63"/>
      <c r="CD134" s="63"/>
      <c r="CE134" s="63"/>
      <c r="CF134" s="63"/>
      <c r="CG134" s="63"/>
      <c r="CH134" s="63"/>
      <c r="CI134" s="63"/>
      <c r="CJ134" s="63"/>
      <c r="CK134" s="63"/>
      <c r="CL134" s="63"/>
      <c r="CM134" s="63"/>
      <c r="CN134" s="63"/>
      <c r="CO134" s="61"/>
      <c r="CP134" s="23"/>
      <c r="CQ134" s="23"/>
      <c r="CR134" s="23"/>
      <c r="CS134" s="23"/>
      <c r="CT134" s="23"/>
      <c r="CU134" s="23"/>
    </row>
    <row r="135" spans="70:99">
      <c r="BR135" s="61"/>
      <c r="BS135" s="63"/>
      <c r="BT135" s="63"/>
      <c r="BU135" s="63"/>
      <c r="BV135" s="63"/>
      <c r="BW135" s="63"/>
      <c r="BX135" s="63"/>
      <c r="BY135" s="63"/>
      <c r="BZ135" s="63"/>
      <c r="CA135" s="63"/>
      <c r="CB135" s="63"/>
      <c r="CC135" s="63"/>
      <c r="CD135" s="63"/>
      <c r="CE135" s="63"/>
      <c r="CF135" s="63"/>
      <c r="CG135" s="63"/>
      <c r="CH135" s="63"/>
      <c r="CI135" s="63"/>
      <c r="CJ135" s="63"/>
      <c r="CK135" s="63"/>
      <c r="CL135" s="63"/>
      <c r="CM135" s="63"/>
      <c r="CN135" s="63"/>
      <c r="CO135" s="61"/>
      <c r="CP135" s="23"/>
      <c r="CQ135" s="23"/>
      <c r="CR135" s="23"/>
      <c r="CS135" s="23"/>
      <c r="CT135" s="23"/>
      <c r="CU135" s="23"/>
    </row>
    <row r="136" spans="70:99">
      <c r="BR136" s="61"/>
      <c r="BS136" s="63"/>
      <c r="BT136" s="63"/>
      <c r="BU136" s="63"/>
      <c r="BV136" s="63"/>
      <c r="BW136" s="63"/>
      <c r="BX136" s="63"/>
      <c r="BY136" s="63"/>
      <c r="BZ136" s="63"/>
      <c r="CA136" s="63"/>
      <c r="CB136" s="63"/>
      <c r="CC136" s="63"/>
      <c r="CD136" s="63"/>
      <c r="CE136" s="63"/>
      <c r="CF136" s="63"/>
      <c r="CG136" s="63"/>
      <c r="CH136" s="63"/>
      <c r="CI136" s="63"/>
      <c r="CJ136" s="63"/>
      <c r="CK136" s="63"/>
      <c r="CL136" s="63"/>
      <c r="CM136" s="63"/>
      <c r="CN136" s="63"/>
      <c r="CO136" s="61"/>
      <c r="CP136" s="23"/>
      <c r="CQ136" s="23"/>
      <c r="CR136" s="23"/>
      <c r="CS136" s="23"/>
      <c r="CT136" s="23"/>
      <c r="CU136" s="23"/>
    </row>
    <row r="137" spans="70:99">
      <c r="BR137" s="61"/>
      <c r="BS137" s="63"/>
      <c r="BT137" s="63"/>
      <c r="BU137" s="63"/>
      <c r="BV137" s="63"/>
      <c r="BW137" s="63"/>
      <c r="BX137" s="63"/>
      <c r="BY137" s="63"/>
      <c r="BZ137" s="63"/>
      <c r="CA137" s="63"/>
      <c r="CB137" s="63"/>
      <c r="CC137" s="63"/>
      <c r="CD137" s="63"/>
      <c r="CE137" s="63"/>
      <c r="CF137" s="63"/>
      <c r="CG137" s="63"/>
      <c r="CH137" s="63"/>
      <c r="CI137" s="63"/>
      <c r="CJ137" s="63"/>
      <c r="CK137" s="63"/>
      <c r="CL137" s="63"/>
      <c r="CM137" s="63"/>
      <c r="CN137" s="63"/>
      <c r="CO137" s="61"/>
      <c r="CP137" s="23"/>
      <c r="CQ137" s="23"/>
      <c r="CR137" s="23"/>
      <c r="CS137" s="23"/>
      <c r="CT137" s="23"/>
      <c r="CU137" s="23"/>
    </row>
    <row r="138" spans="70:99">
      <c r="BR138" s="61"/>
      <c r="BS138" s="63"/>
      <c r="BT138" s="63"/>
      <c r="BU138" s="63"/>
      <c r="BV138" s="63"/>
      <c r="BW138" s="63"/>
      <c r="BX138" s="63"/>
      <c r="BY138" s="63"/>
      <c r="BZ138" s="63"/>
      <c r="CA138" s="63"/>
      <c r="CB138" s="63"/>
      <c r="CC138" s="63"/>
      <c r="CD138" s="63"/>
      <c r="CE138" s="63"/>
      <c r="CF138" s="63"/>
      <c r="CG138" s="63"/>
      <c r="CH138" s="63"/>
      <c r="CI138" s="63"/>
      <c r="CJ138" s="63"/>
      <c r="CK138" s="63"/>
      <c r="CL138" s="63"/>
      <c r="CM138" s="63"/>
      <c r="CN138" s="63"/>
      <c r="CO138" s="61"/>
      <c r="CP138" s="23"/>
      <c r="CQ138" s="23"/>
      <c r="CR138" s="23"/>
      <c r="CS138" s="23"/>
      <c r="CT138" s="23"/>
      <c r="CU138" s="23"/>
    </row>
    <row r="139" spans="70:99">
      <c r="BR139" s="61"/>
      <c r="BS139" s="63"/>
      <c r="BT139" s="63"/>
      <c r="BU139" s="63"/>
      <c r="BV139" s="63"/>
      <c r="BW139" s="63"/>
      <c r="BX139" s="63"/>
      <c r="BY139" s="63"/>
      <c r="BZ139" s="63"/>
      <c r="CA139" s="63"/>
      <c r="CB139" s="63"/>
      <c r="CC139" s="63"/>
      <c r="CD139" s="63"/>
      <c r="CE139" s="63"/>
      <c r="CF139" s="63"/>
      <c r="CG139" s="63"/>
      <c r="CH139" s="63"/>
      <c r="CI139" s="63"/>
      <c r="CJ139" s="63"/>
      <c r="CK139" s="63"/>
      <c r="CL139" s="63"/>
      <c r="CM139" s="63"/>
      <c r="CN139" s="63"/>
      <c r="CO139" s="61"/>
      <c r="CP139" s="23"/>
      <c r="CQ139" s="23"/>
      <c r="CR139" s="23"/>
      <c r="CS139" s="23"/>
      <c r="CT139" s="23"/>
      <c r="CU139" s="23"/>
    </row>
    <row r="140" spans="70:99">
      <c r="BR140" s="61"/>
      <c r="BS140" s="63"/>
      <c r="BT140" s="63"/>
      <c r="BU140" s="63"/>
      <c r="BV140" s="63"/>
      <c r="BW140" s="63"/>
      <c r="BX140" s="64"/>
      <c r="BY140" s="63"/>
      <c r="BZ140" s="63"/>
      <c r="CA140" s="63"/>
      <c r="CB140" s="63"/>
      <c r="CC140" s="63"/>
      <c r="CD140" s="63"/>
      <c r="CE140" s="63"/>
      <c r="CF140" s="63"/>
      <c r="CG140" s="63"/>
      <c r="CH140" s="63"/>
      <c r="CI140" s="63"/>
      <c r="CJ140" s="63"/>
      <c r="CK140" s="63"/>
      <c r="CL140" s="63"/>
      <c r="CM140" s="63"/>
      <c r="CN140" s="63"/>
      <c r="CO140" s="61"/>
      <c r="CP140" s="23"/>
      <c r="CQ140" s="23"/>
      <c r="CR140" s="23"/>
      <c r="CS140" s="23"/>
      <c r="CT140" s="23"/>
      <c r="CU140" s="23"/>
    </row>
    <row r="141" spans="70:99">
      <c r="BR141" s="61"/>
      <c r="BS141" s="63"/>
      <c r="BT141" s="63"/>
      <c r="BU141" s="63"/>
      <c r="BV141" s="63"/>
      <c r="BW141" s="63"/>
      <c r="BX141" s="63"/>
      <c r="BY141" s="63"/>
      <c r="BZ141" s="63"/>
      <c r="CA141" s="63"/>
      <c r="CB141" s="63"/>
      <c r="CC141" s="63"/>
      <c r="CD141" s="63"/>
      <c r="CE141" s="63"/>
      <c r="CF141" s="63"/>
      <c r="CG141" s="63"/>
      <c r="CH141" s="63"/>
      <c r="CI141" s="63"/>
      <c r="CJ141" s="63"/>
      <c r="CK141" s="63"/>
      <c r="CL141" s="63"/>
      <c r="CM141" s="63"/>
      <c r="CN141" s="63"/>
      <c r="CO141" s="61"/>
      <c r="CP141" s="23"/>
      <c r="CQ141" s="23"/>
      <c r="CR141" s="23"/>
      <c r="CS141" s="23"/>
      <c r="CT141" s="23"/>
      <c r="CU141" s="23"/>
    </row>
    <row r="142" spans="70:99">
      <c r="BR142" s="61"/>
      <c r="BS142" s="63"/>
      <c r="BT142" s="63"/>
      <c r="BU142" s="63"/>
      <c r="BV142" s="63"/>
      <c r="BW142" s="63"/>
      <c r="BX142" s="63"/>
      <c r="BY142" s="63"/>
      <c r="BZ142" s="63"/>
      <c r="CA142" s="63"/>
      <c r="CB142" s="63"/>
      <c r="CC142" s="63"/>
      <c r="CD142" s="63"/>
      <c r="CE142" s="63"/>
      <c r="CF142" s="63"/>
      <c r="CG142" s="63"/>
      <c r="CH142" s="63"/>
      <c r="CI142" s="63"/>
      <c r="CJ142" s="63"/>
      <c r="CK142" s="63"/>
      <c r="CL142" s="63"/>
      <c r="CM142" s="63"/>
      <c r="CN142" s="63"/>
      <c r="CO142" s="61"/>
      <c r="CP142" s="23"/>
      <c r="CQ142" s="23"/>
      <c r="CR142" s="23"/>
      <c r="CS142" s="23"/>
      <c r="CT142" s="23"/>
      <c r="CU142" s="23"/>
    </row>
    <row r="143" spans="70:99">
      <c r="BR143" s="61"/>
      <c r="BS143" s="63"/>
      <c r="BT143" s="63"/>
      <c r="BU143" s="63"/>
      <c r="BV143" s="63"/>
      <c r="BW143" s="63"/>
      <c r="BX143" s="63"/>
      <c r="BY143" s="63"/>
      <c r="BZ143" s="63"/>
      <c r="CA143" s="63"/>
      <c r="CB143" s="63"/>
      <c r="CC143" s="63"/>
      <c r="CD143" s="63"/>
      <c r="CE143" s="63"/>
      <c r="CF143" s="63"/>
      <c r="CG143" s="63"/>
      <c r="CH143" s="63"/>
      <c r="CI143" s="63"/>
      <c r="CJ143" s="63"/>
      <c r="CK143" s="63"/>
      <c r="CL143" s="63"/>
      <c r="CM143" s="63"/>
      <c r="CN143" s="63"/>
      <c r="CO143" s="61"/>
      <c r="CP143" s="23"/>
      <c r="CQ143" s="23"/>
      <c r="CR143" s="23"/>
      <c r="CS143" s="23"/>
      <c r="CT143" s="23"/>
      <c r="CU143" s="23"/>
    </row>
    <row r="144" spans="70:99">
      <c r="BR144" s="61"/>
      <c r="BS144" s="63"/>
      <c r="BT144" s="63"/>
      <c r="BU144" s="63"/>
      <c r="BV144" s="63"/>
      <c r="BW144" s="63"/>
      <c r="BX144" s="63"/>
      <c r="BY144" s="63"/>
      <c r="BZ144" s="63"/>
      <c r="CA144" s="63"/>
      <c r="CB144" s="63"/>
      <c r="CC144" s="63"/>
      <c r="CD144" s="63"/>
      <c r="CE144" s="63"/>
      <c r="CF144" s="63"/>
      <c r="CG144" s="63"/>
      <c r="CH144" s="63"/>
      <c r="CI144" s="63"/>
      <c r="CJ144" s="63"/>
      <c r="CK144" s="63"/>
      <c r="CL144" s="63"/>
      <c r="CM144" s="63"/>
      <c r="CN144" s="63"/>
      <c r="CO144" s="61"/>
      <c r="CP144" s="23"/>
      <c r="CQ144" s="23"/>
      <c r="CR144" s="23"/>
      <c r="CS144" s="23"/>
      <c r="CT144" s="23"/>
      <c r="CU144" s="23"/>
    </row>
    <row r="145" spans="70:99">
      <c r="BR145" s="61"/>
      <c r="BS145" s="63"/>
      <c r="BT145" s="63"/>
      <c r="BU145" s="63"/>
      <c r="BV145" s="63"/>
      <c r="BW145" s="63"/>
      <c r="BX145" s="63"/>
      <c r="BY145" s="63"/>
      <c r="BZ145" s="63"/>
      <c r="CA145" s="63"/>
      <c r="CB145" s="63"/>
      <c r="CC145" s="63"/>
      <c r="CD145" s="63"/>
      <c r="CE145" s="63"/>
      <c r="CF145" s="63"/>
      <c r="CG145" s="63"/>
      <c r="CH145" s="63"/>
      <c r="CI145" s="63"/>
      <c r="CJ145" s="63"/>
      <c r="CK145" s="63"/>
      <c r="CL145" s="63"/>
      <c r="CM145" s="63"/>
      <c r="CN145" s="63"/>
      <c r="CO145" s="61"/>
      <c r="CP145" s="23"/>
      <c r="CQ145" s="23"/>
      <c r="CR145" s="23"/>
      <c r="CS145" s="23"/>
      <c r="CT145" s="23"/>
      <c r="CU145" s="23"/>
    </row>
    <row r="146" spans="70:99">
      <c r="BR146" s="61"/>
      <c r="BS146" s="63"/>
      <c r="BT146" s="63"/>
      <c r="BU146" s="63"/>
      <c r="BV146" s="63"/>
      <c r="BW146" s="63"/>
      <c r="BX146" s="63"/>
      <c r="BY146" s="63"/>
      <c r="BZ146" s="63"/>
      <c r="CA146" s="63"/>
      <c r="CB146" s="63"/>
      <c r="CC146" s="63"/>
      <c r="CD146" s="63"/>
      <c r="CE146" s="63"/>
      <c r="CF146" s="63"/>
      <c r="CG146" s="63"/>
      <c r="CH146" s="63"/>
      <c r="CI146" s="63"/>
      <c r="CJ146" s="63"/>
      <c r="CK146" s="63"/>
      <c r="CL146" s="63"/>
      <c r="CM146" s="63"/>
      <c r="CN146" s="63"/>
      <c r="CO146" s="61"/>
      <c r="CP146" s="23"/>
      <c r="CQ146" s="23"/>
      <c r="CR146" s="23"/>
      <c r="CS146" s="23"/>
      <c r="CT146" s="23"/>
      <c r="CU146" s="23"/>
    </row>
    <row r="147" spans="70:99">
      <c r="BR147" s="61"/>
      <c r="BS147" s="63"/>
      <c r="BT147" s="63"/>
      <c r="BU147" s="63"/>
      <c r="BV147" s="63"/>
      <c r="BW147" s="63"/>
      <c r="BX147" s="63"/>
      <c r="BY147" s="63"/>
      <c r="BZ147" s="63"/>
      <c r="CA147" s="63"/>
      <c r="CB147" s="63"/>
      <c r="CC147" s="63"/>
      <c r="CD147" s="63"/>
      <c r="CE147" s="63"/>
      <c r="CF147" s="63"/>
      <c r="CG147" s="63"/>
      <c r="CH147" s="63"/>
      <c r="CI147" s="63"/>
      <c r="CJ147" s="63"/>
      <c r="CK147" s="63"/>
      <c r="CL147" s="63"/>
      <c r="CM147" s="63"/>
      <c r="CN147" s="63"/>
      <c r="CO147" s="61"/>
      <c r="CP147" s="23"/>
      <c r="CQ147" s="23"/>
      <c r="CR147" s="23"/>
      <c r="CS147" s="23"/>
      <c r="CT147" s="23"/>
      <c r="CU147" s="23"/>
    </row>
    <row r="148" spans="70:99">
      <c r="BR148" s="61"/>
      <c r="BS148" s="63"/>
      <c r="BT148" s="63"/>
      <c r="BU148" s="63"/>
      <c r="BV148" s="63"/>
      <c r="BW148" s="63"/>
      <c r="BX148" s="63"/>
      <c r="BY148" s="63"/>
      <c r="BZ148" s="63"/>
      <c r="CA148" s="63"/>
      <c r="CB148" s="63"/>
      <c r="CC148" s="63"/>
      <c r="CD148" s="63"/>
      <c r="CE148" s="63"/>
      <c r="CF148" s="63"/>
      <c r="CG148" s="63"/>
      <c r="CH148" s="63"/>
      <c r="CI148" s="63"/>
      <c r="CJ148" s="63"/>
      <c r="CK148" s="63"/>
      <c r="CL148" s="63"/>
      <c r="CM148" s="63"/>
      <c r="CN148" s="63"/>
      <c r="CO148" s="61"/>
      <c r="CP148" s="23"/>
      <c r="CQ148" s="23"/>
      <c r="CR148" s="23"/>
      <c r="CS148" s="23"/>
      <c r="CT148" s="23"/>
      <c r="CU148" s="23"/>
    </row>
    <row r="149" spans="70:99">
      <c r="BR149" s="61"/>
      <c r="BS149" s="63"/>
      <c r="BT149" s="63"/>
      <c r="BU149" s="63"/>
      <c r="BV149" s="63"/>
      <c r="BW149" s="63"/>
      <c r="BX149" s="63"/>
      <c r="BY149" s="63"/>
      <c r="BZ149" s="63"/>
      <c r="CA149" s="63"/>
      <c r="CB149" s="63"/>
      <c r="CC149" s="63"/>
      <c r="CD149" s="63"/>
      <c r="CE149" s="63"/>
      <c r="CF149" s="63"/>
      <c r="CG149" s="63"/>
      <c r="CH149" s="63"/>
      <c r="CI149" s="63"/>
      <c r="CJ149" s="63"/>
      <c r="CK149" s="63"/>
      <c r="CL149" s="63"/>
      <c r="CM149" s="63"/>
      <c r="CN149" s="63"/>
      <c r="CO149" s="61"/>
      <c r="CP149" s="23"/>
      <c r="CQ149" s="23"/>
      <c r="CR149" s="23"/>
      <c r="CS149" s="23"/>
      <c r="CT149" s="23"/>
      <c r="CU149" s="23"/>
    </row>
    <row r="150" spans="70:99">
      <c r="BR150" s="61"/>
      <c r="BS150" s="63"/>
      <c r="BT150" s="63"/>
      <c r="BU150" s="63"/>
      <c r="BV150" s="63"/>
      <c r="BW150" s="63"/>
      <c r="BX150" s="63"/>
      <c r="BY150" s="63"/>
      <c r="BZ150" s="63"/>
      <c r="CA150" s="63"/>
      <c r="CB150" s="63"/>
      <c r="CC150" s="63"/>
      <c r="CD150" s="63"/>
      <c r="CE150" s="63"/>
      <c r="CF150" s="63"/>
      <c r="CG150" s="63"/>
      <c r="CH150" s="63"/>
      <c r="CI150" s="63"/>
      <c r="CJ150" s="63"/>
      <c r="CK150" s="63"/>
      <c r="CL150" s="63"/>
      <c r="CM150" s="63"/>
      <c r="CN150" s="63"/>
      <c r="CO150" s="61"/>
      <c r="CP150" s="23"/>
      <c r="CQ150" s="23"/>
      <c r="CR150" s="23"/>
      <c r="CS150" s="23"/>
      <c r="CT150" s="23"/>
      <c r="CU150" s="23"/>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B7BF5-5985-4F43-B1E2-31A18EFA588B}">
  <dimension ref="A1:DK113"/>
  <sheetViews>
    <sheetView zoomScale="60" zoomScaleNormal="60" workbookViewId="0">
      <pane xSplit="1" ySplit="5" topLeftCell="CM36" activePane="bottomRight" state="frozen"/>
      <selection pane="topRight" activeCell="B1" sqref="B1"/>
      <selection pane="bottomLeft" activeCell="A6" sqref="A6"/>
      <selection pane="bottomRight" activeCell="BT64" sqref="BT64"/>
    </sheetView>
  </sheetViews>
  <sheetFormatPr defaultColWidth="9.42578125" defaultRowHeight="15"/>
  <cols>
    <col min="1" max="1" width="31.42578125" style="2" customWidth="1"/>
    <col min="24" max="24" width="9.42578125" style="33"/>
    <col min="47" max="47" width="9.42578125" style="33"/>
    <col min="70" max="70" width="10.42578125" style="33" bestFit="1" customWidth="1"/>
    <col min="71" max="71" width="9.42578125" bestFit="1" customWidth="1"/>
    <col min="72" max="73" width="14.5703125" bestFit="1" customWidth="1"/>
    <col min="74" max="74" width="11.42578125" customWidth="1"/>
    <col min="75" max="75" width="14.5703125" bestFit="1" customWidth="1"/>
    <col min="76" max="76" width="9.42578125" bestFit="1" customWidth="1"/>
    <col min="77" max="77" width="14.5703125" bestFit="1" customWidth="1"/>
    <col min="78" max="81" width="9.42578125" bestFit="1" customWidth="1"/>
    <col min="82" max="83" width="14.5703125" bestFit="1" customWidth="1"/>
    <col min="84" max="84" width="9.42578125" bestFit="1" customWidth="1"/>
    <col min="85" max="85" width="15.42578125" customWidth="1"/>
    <col min="86" max="88" width="14.5703125" bestFit="1" customWidth="1"/>
    <col min="89" max="89" width="9.42578125" bestFit="1" customWidth="1"/>
    <col min="90" max="90" width="14.5703125" bestFit="1" customWidth="1"/>
    <col min="91" max="91" width="9.42578125" bestFit="1" customWidth="1"/>
    <col min="92" max="92" width="9.42578125" customWidth="1"/>
    <col min="93" max="93" width="12.42578125" style="40" customWidth="1"/>
    <col min="94" max="114" width="9.42578125" style="26"/>
    <col min="115" max="115" width="10.42578125" style="26" bestFit="1" customWidth="1"/>
    <col min="116" max="16384" width="9.42578125" style="26"/>
  </cols>
  <sheetData>
    <row r="1" spans="1:115">
      <c r="A1" s="31" t="s">
        <v>0</v>
      </c>
    </row>
    <row r="2" spans="1:115">
      <c r="A2" s="4" t="s">
        <v>230</v>
      </c>
    </row>
    <row r="3" spans="1:115">
      <c r="B3" s="1" t="s">
        <v>212</v>
      </c>
      <c r="Y3" s="1" t="s">
        <v>213</v>
      </c>
      <c r="AV3" s="1" t="s">
        <v>214</v>
      </c>
      <c r="BS3" s="1" t="s">
        <v>215</v>
      </c>
      <c r="CP3" s="1" t="s">
        <v>216</v>
      </c>
    </row>
    <row r="5" spans="1:115">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194</v>
      </c>
      <c r="Q5" s="1" t="s">
        <v>195</v>
      </c>
      <c r="R5" s="1" t="s">
        <v>196</v>
      </c>
      <c r="S5" s="1" t="s">
        <v>197</v>
      </c>
      <c r="T5" s="1" t="s">
        <v>198</v>
      </c>
      <c r="U5" s="1" t="s">
        <v>199</v>
      </c>
      <c r="V5" s="1" t="s">
        <v>287</v>
      </c>
      <c r="W5" s="1" t="s">
        <v>217</v>
      </c>
      <c r="Y5" s="1" t="s">
        <v>173</v>
      </c>
      <c r="Z5" s="1" t="s">
        <v>174</v>
      </c>
      <c r="AA5" s="1" t="s">
        <v>175</v>
      </c>
      <c r="AB5" s="1" t="s">
        <v>176</v>
      </c>
      <c r="AC5" s="1" t="s">
        <v>177</v>
      </c>
      <c r="AD5" s="1" t="s">
        <v>209</v>
      </c>
      <c r="AE5" s="1" t="s">
        <v>181</v>
      </c>
      <c r="AF5" s="1" t="s">
        <v>182</v>
      </c>
      <c r="AG5" s="1" t="s">
        <v>183</v>
      </c>
      <c r="AH5" s="1" t="s">
        <v>184</v>
      </c>
      <c r="AI5" s="1" t="s">
        <v>185</v>
      </c>
      <c r="AJ5" s="1" t="s">
        <v>187</v>
      </c>
      <c r="AK5" s="1" t="s">
        <v>189</v>
      </c>
      <c r="AL5" s="1" t="s">
        <v>190</v>
      </c>
      <c r="AM5" s="1" t="s">
        <v>194</v>
      </c>
      <c r="AN5" s="1" t="s">
        <v>195</v>
      </c>
      <c r="AO5" s="1" t="s">
        <v>196</v>
      </c>
      <c r="AP5" s="1" t="s">
        <v>197</v>
      </c>
      <c r="AQ5" s="1" t="s">
        <v>198</v>
      </c>
      <c r="AR5" s="1" t="s">
        <v>199</v>
      </c>
      <c r="AS5" s="1" t="s">
        <v>287</v>
      </c>
      <c r="AT5" s="1" t="s">
        <v>217</v>
      </c>
      <c r="AV5" s="1" t="s">
        <v>173</v>
      </c>
      <c r="AW5" s="1" t="s">
        <v>174</v>
      </c>
      <c r="AX5" s="1" t="s">
        <v>175</v>
      </c>
      <c r="AY5" s="1" t="s">
        <v>176</v>
      </c>
      <c r="AZ5" s="1" t="s">
        <v>177</v>
      </c>
      <c r="BA5" s="1" t="s">
        <v>209</v>
      </c>
      <c r="BB5" s="1" t="s">
        <v>181</v>
      </c>
      <c r="BC5" s="1" t="s">
        <v>182</v>
      </c>
      <c r="BD5" s="1" t="s">
        <v>183</v>
      </c>
      <c r="BE5" s="1" t="s">
        <v>184</v>
      </c>
      <c r="BF5" s="1" t="s">
        <v>185</v>
      </c>
      <c r="BG5" s="1" t="s">
        <v>187</v>
      </c>
      <c r="BH5" s="1" t="s">
        <v>189</v>
      </c>
      <c r="BI5" s="1" t="s">
        <v>190</v>
      </c>
      <c r="BJ5" s="1" t="s">
        <v>194</v>
      </c>
      <c r="BK5" s="1" t="s">
        <v>195</v>
      </c>
      <c r="BL5" s="1" t="s">
        <v>196</v>
      </c>
      <c r="BM5" s="1" t="s">
        <v>197</v>
      </c>
      <c r="BN5" s="1" t="s">
        <v>198</v>
      </c>
      <c r="BO5" s="1" t="s">
        <v>199</v>
      </c>
      <c r="BP5" s="1" t="s">
        <v>287</v>
      </c>
      <c r="BQ5" s="1" t="s">
        <v>217</v>
      </c>
      <c r="BS5" s="1" t="s">
        <v>173</v>
      </c>
      <c r="BT5" s="1" t="s">
        <v>174</v>
      </c>
      <c r="BU5" s="1" t="s">
        <v>175</v>
      </c>
      <c r="BV5" s="1" t="s">
        <v>176</v>
      </c>
      <c r="BW5" s="1" t="s">
        <v>177</v>
      </c>
      <c r="BX5" s="1" t="s">
        <v>209</v>
      </c>
      <c r="BY5" s="1" t="s">
        <v>181</v>
      </c>
      <c r="BZ5" s="1" t="s">
        <v>182</v>
      </c>
      <c r="CA5" s="1" t="s">
        <v>183</v>
      </c>
      <c r="CB5" s="1" t="s">
        <v>184</v>
      </c>
      <c r="CC5" s="1" t="s">
        <v>185</v>
      </c>
      <c r="CD5" s="1" t="s">
        <v>187</v>
      </c>
      <c r="CE5" s="1" t="s">
        <v>189</v>
      </c>
      <c r="CF5" s="1" t="s">
        <v>190</v>
      </c>
      <c r="CG5" s="1" t="s">
        <v>194</v>
      </c>
      <c r="CH5" s="1" t="s">
        <v>195</v>
      </c>
      <c r="CI5" s="1" t="s">
        <v>196</v>
      </c>
      <c r="CJ5" s="1" t="s">
        <v>197</v>
      </c>
      <c r="CK5" s="1" t="s">
        <v>198</v>
      </c>
      <c r="CL5" s="1" t="s">
        <v>199</v>
      </c>
      <c r="CM5" s="1" t="s">
        <v>287</v>
      </c>
      <c r="CN5" s="1" t="s">
        <v>217</v>
      </c>
      <c r="CP5" s="1" t="s">
        <v>173</v>
      </c>
      <c r="CQ5" s="1" t="s">
        <v>174</v>
      </c>
      <c r="CR5" s="1" t="s">
        <v>175</v>
      </c>
      <c r="CS5" s="1" t="s">
        <v>176</v>
      </c>
      <c r="CT5" s="1" t="s">
        <v>177</v>
      </c>
      <c r="CU5" s="1" t="s">
        <v>209</v>
      </c>
      <c r="CV5" s="1" t="s">
        <v>181</v>
      </c>
      <c r="CW5" s="1" t="s">
        <v>182</v>
      </c>
      <c r="CX5" s="1" t="s">
        <v>183</v>
      </c>
      <c r="CY5" s="1" t="s">
        <v>184</v>
      </c>
      <c r="CZ5" s="1" t="s">
        <v>185</v>
      </c>
      <c r="DA5" s="1" t="s">
        <v>187</v>
      </c>
      <c r="DB5" s="1" t="s">
        <v>189</v>
      </c>
      <c r="DC5" s="1" t="s">
        <v>190</v>
      </c>
      <c r="DD5" s="1" t="s">
        <v>194</v>
      </c>
      <c r="DE5" s="1" t="s">
        <v>195</v>
      </c>
      <c r="DF5" s="1" t="s">
        <v>196</v>
      </c>
      <c r="DG5" s="1" t="s">
        <v>197</v>
      </c>
      <c r="DH5" s="1" t="s">
        <v>198</v>
      </c>
      <c r="DI5" s="1" t="s">
        <v>199</v>
      </c>
      <c r="DJ5" s="1" t="s">
        <v>287</v>
      </c>
      <c r="DK5" s="48" t="s">
        <v>217</v>
      </c>
    </row>
    <row r="6" spans="1:115">
      <c r="A6" s="2">
        <v>40148</v>
      </c>
      <c r="B6" s="10">
        <v>9.7020678689019135</v>
      </c>
      <c r="C6" s="10">
        <v>57.762128523867432</v>
      </c>
      <c r="D6" s="10">
        <v>7.0714288819003048</v>
      </c>
      <c r="E6" s="10">
        <v>34.303457846368588</v>
      </c>
      <c r="F6" s="10">
        <v>27.342650122028111</v>
      </c>
      <c r="G6" s="10">
        <v>28.881884943429657</v>
      </c>
      <c r="H6" s="10">
        <v>62.601914417289294</v>
      </c>
      <c r="I6" s="10">
        <v>43.084793164142418</v>
      </c>
      <c r="J6" s="10">
        <v>74.905750885700513</v>
      </c>
      <c r="K6" s="10">
        <v>19.57227649259859</v>
      </c>
      <c r="L6" s="10">
        <v>53.590036373696009</v>
      </c>
      <c r="M6" s="10">
        <v>24.754036496616568</v>
      </c>
      <c r="N6" s="10">
        <v>48.533037623932117</v>
      </c>
      <c r="O6" s="10">
        <v>20.565579296802088</v>
      </c>
      <c r="P6" s="10">
        <v>32.593476443744066</v>
      </c>
      <c r="Q6" s="10">
        <v>8.980002845104643</v>
      </c>
      <c r="R6" s="10">
        <v>13.989038708807378</v>
      </c>
      <c r="S6" s="10">
        <v>103.22509822252205</v>
      </c>
      <c r="T6" s="10">
        <v>25.407336496131851</v>
      </c>
      <c r="U6" s="10">
        <v>26.79134708754324</v>
      </c>
      <c r="V6" s="10">
        <v>33.024566575289974</v>
      </c>
      <c r="W6" s="10">
        <v>14.318942803419686</v>
      </c>
      <c r="Y6" s="10">
        <v>36.022032673971381</v>
      </c>
      <c r="Z6" s="10">
        <v>4.4645187154797332</v>
      </c>
      <c r="AA6" s="10">
        <v>1.7051112332504708</v>
      </c>
      <c r="AB6" s="10">
        <v>0.1063061143725119</v>
      </c>
      <c r="AC6" s="10">
        <v>7.5023063996279609</v>
      </c>
      <c r="AD6" s="10">
        <v>4.7412123026149919E-3</v>
      </c>
      <c r="AE6" s="10">
        <v>0.8709904279867281</v>
      </c>
      <c r="AF6" s="10">
        <v>0</v>
      </c>
      <c r="AG6" s="10">
        <v>0.32515210738021744</v>
      </c>
      <c r="AH6" s="10">
        <v>6.9342651477082651</v>
      </c>
      <c r="AI6" s="10">
        <v>18.597389804096924</v>
      </c>
      <c r="AJ6" s="10">
        <v>0.51638922496804673</v>
      </c>
      <c r="AK6" s="10">
        <v>0</v>
      </c>
      <c r="AL6" s="10">
        <v>1.9285565045050534</v>
      </c>
      <c r="AM6" s="10">
        <v>2.0412013506443714</v>
      </c>
      <c r="AN6" s="10">
        <v>1.2370823264595709</v>
      </c>
      <c r="AO6" s="10">
        <v>0</v>
      </c>
      <c r="AP6" s="10">
        <v>0</v>
      </c>
      <c r="AQ6" s="10">
        <v>2.1091810239335915</v>
      </c>
      <c r="AR6" s="10">
        <v>0</v>
      </c>
      <c r="AS6" s="10">
        <v>6.322683037002256</v>
      </c>
      <c r="AT6" s="10">
        <v>4.8695169727040284</v>
      </c>
      <c r="AV6" s="10">
        <v>5.1965382651017862</v>
      </c>
      <c r="AW6" s="10">
        <v>2.4749359104449526</v>
      </c>
      <c r="AX6" s="10">
        <v>0</v>
      </c>
      <c r="AY6" s="10">
        <v>6.6279551308774803E-2</v>
      </c>
      <c r="AZ6" s="10">
        <v>0.19968115892545904</v>
      </c>
      <c r="BA6" s="10">
        <v>4.7306762752758473</v>
      </c>
      <c r="BB6" s="10">
        <v>0</v>
      </c>
      <c r="BC6" s="10">
        <v>19.879120126561713</v>
      </c>
      <c r="BD6" s="10">
        <v>0</v>
      </c>
      <c r="BE6" s="10">
        <v>0</v>
      </c>
      <c r="BF6" s="10">
        <v>0.70350461114097385</v>
      </c>
      <c r="BG6" s="10">
        <v>0.1098421148025252</v>
      </c>
      <c r="BH6" s="10">
        <v>0</v>
      </c>
      <c r="BI6" s="10">
        <v>0.2319771051392894</v>
      </c>
      <c r="BJ6" s="10">
        <v>8.9973707666051244</v>
      </c>
      <c r="BK6" s="10">
        <v>0</v>
      </c>
      <c r="BL6" s="10">
        <v>0</v>
      </c>
      <c r="BM6" s="10">
        <v>0</v>
      </c>
      <c r="BN6" s="10">
        <v>0.79139144033733899</v>
      </c>
      <c r="BO6" s="10">
        <v>0</v>
      </c>
      <c r="BP6" s="10">
        <v>3.3493784744258521</v>
      </c>
      <c r="BQ6" s="10">
        <v>1.1020485780330169</v>
      </c>
      <c r="BS6" s="10">
        <v>1.346414106259239</v>
      </c>
      <c r="BT6" s="10">
        <v>0</v>
      </c>
      <c r="BU6" s="10">
        <v>0</v>
      </c>
      <c r="BV6" s="10">
        <v>4.9455453208109706E-3</v>
      </c>
      <c r="BW6" s="10">
        <v>0</v>
      </c>
      <c r="BX6" s="10">
        <v>0.4240751004005654</v>
      </c>
      <c r="BY6" s="10">
        <v>0</v>
      </c>
      <c r="BZ6" s="10">
        <v>14.554180448332783</v>
      </c>
      <c r="CA6" s="10">
        <v>2.0539125955565396E-15</v>
      </c>
      <c r="CB6" s="10">
        <v>0.11952341136601596</v>
      </c>
      <c r="CC6" s="10">
        <v>0.10536208594762642</v>
      </c>
      <c r="CD6" s="10">
        <v>1.27675647831893E-15</v>
      </c>
      <c r="CE6" s="10">
        <v>0</v>
      </c>
      <c r="CF6" s="10">
        <v>3.2452590628354732</v>
      </c>
      <c r="CG6" s="10">
        <v>6.2716340496097427</v>
      </c>
      <c r="CH6" s="10">
        <v>4.4408920985006262E-16</v>
      </c>
      <c r="CI6" s="10">
        <v>0</v>
      </c>
      <c r="CJ6" s="10">
        <v>0</v>
      </c>
      <c r="CK6" s="10">
        <v>0.17776633679011322</v>
      </c>
      <c r="CL6" s="10">
        <v>0</v>
      </c>
      <c r="CM6" s="10">
        <v>3.9112640527807976</v>
      </c>
      <c r="CN6" s="10">
        <v>14.549604133705666</v>
      </c>
      <c r="CP6" s="23">
        <v>52.26705291423432</v>
      </c>
      <c r="CQ6" s="23">
        <v>64.701583149792114</v>
      </c>
      <c r="CR6" s="23">
        <v>8.7765401151507749</v>
      </c>
      <c r="CS6" s="23">
        <v>34.480989057370685</v>
      </c>
      <c r="CT6" s="23">
        <v>35.044637680581531</v>
      </c>
      <c r="CU6" s="23">
        <v>34.041377531408685</v>
      </c>
      <c r="CV6" s="23">
        <v>63.47290484527602</v>
      </c>
      <c r="CW6" s="23">
        <v>77.518093739036914</v>
      </c>
      <c r="CX6" s="23">
        <v>75.230902993080733</v>
      </c>
      <c r="CY6" s="23">
        <v>26.626065051672871</v>
      </c>
      <c r="CZ6" s="23">
        <v>72.996292874881533</v>
      </c>
      <c r="DA6" s="23">
        <v>25.380267836387141</v>
      </c>
      <c r="DB6" s="23">
        <v>48.533037623932117</v>
      </c>
      <c r="DC6" s="23">
        <v>25.971371969281904</v>
      </c>
      <c r="DD6" s="23">
        <v>49.903682610603305</v>
      </c>
      <c r="DE6" s="23">
        <v>10.217085171564214</v>
      </c>
      <c r="DF6" s="23">
        <v>13.989038708807378</v>
      </c>
      <c r="DG6" s="23">
        <v>103.22509822252205</v>
      </c>
      <c r="DH6" s="23">
        <v>28.485675297192895</v>
      </c>
      <c r="DI6" s="23">
        <v>26.79134708754324</v>
      </c>
      <c r="DJ6" s="23">
        <v>46.60789213949888</v>
      </c>
      <c r="DK6" s="36">
        <v>34.840112487862399</v>
      </c>
    </row>
    <row r="7" spans="1:115">
      <c r="A7" s="2">
        <v>40238</v>
      </c>
      <c r="B7" s="10">
        <v>8.8067744925626386</v>
      </c>
      <c r="C7" s="10">
        <v>56.547786196480295</v>
      </c>
      <c r="D7" s="10">
        <v>7.5597765348910908</v>
      </c>
      <c r="E7" s="10">
        <v>34.29041470049691</v>
      </c>
      <c r="F7" s="10">
        <v>27.193873252263693</v>
      </c>
      <c r="G7" s="10">
        <v>30.613185612690689</v>
      </c>
      <c r="H7" s="10">
        <v>60.61251083555883</v>
      </c>
      <c r="I7" s="10">
        <v>44.68203300486114</v>
      </c>
      <c r="J7" s="10">
        <v>72.474094799256733</v>
      </c>
      <c r="K7" s="10">
        <v>18.959790720987726</v>
      </c>
      <c r="L7" s="10">
        <v>52.968404576700529</v>
      </c>
      <c r="M7" s="10">
        <v>27.846755132898878</v>
      </c>
      <c r="N7" s="10">
        <v>48.724531659641123</v>
      </c>
      <c r="O7" s="10">
        <v>21.489224457595327</v>
      </c>
      <c r="P7" s="10">
        <v>33.777667201454136</v>
      </c>
      <c r="Q7" s="10">
        <v>8.6381689071407006</v>
      </c>
      <c r="R7" s="10">
        <v>12.114704083646256</v>
      </c>
      <c r="S7" s="10">
        <v>101.68920199487746</v>
      </c>
      <c r="T7" s="10">
        <v>26.549784316961301</v>
      </c>
      <c r="U7" s="10">
        <v>27.451750912277308</v>
      </c>
      <c r="V7" s="10">
        <v>33.394048730032203</v>
      </c>
      <c r="W7" s="10">
        <v>14.256077284605334</v>
      </c>
      <c r="Y7" s="10">
        <v>32.617787690863963</v>
      </c>
      <c r="Z7" s="10">
        <v>4.1892258388683068</v>
      </c>
      <c r="AA7" s="10">
        <v>1.693999477305143</v>
      </c>
      <c r="AB7" s="10">
        <v>0.10707939566082163</v>
      </c>
      <c r="AC7" s="10">
        <v>7.1541010458088143</v>
      </c>
      <c r="AD7" s="10">
        <v>4.861302299250689E-3</v>
      </c>
      <c r="AE7" s="10">
        <v>0.84331153839974771</v>
      </c>
      <c r="AF7" s="10">
        <v>0.77929859624046938</v>
      </c>
      <c r="AG7" s="10">
        <v>0.35304703300832718</v>
      </c>
      <c r="AH7" s="10">
        <v>6.3845706443266943</v>
      </c>
      <c r="AI7" s="10">
        <v>17.658772800086627</v>
      </c>
      <c r="AJ7" s="10">
        <v>0.56467583894706386</v>
      </c>
      <c r="AK7" s="10">
        <v>0.21714099047887683</v>
      </c>
      <c r="AL7" s="10">
        <v>1.9632545115694788</v>
      </c>
      <c r="AM7" s="10">
        <v>2.043255725698665</v>
      </c>
      <c r="AN7" s="10">
        <v>1.2515440797647277</v>
      </c>
      <c r="AO7" s="10">
        <v>0</v>
      </c>
      <c r="AP7" s="10">
        <v>0</v>
      </c>
      <c r="AQ7" s="10">
        <v>2.1126335605322955</v>
      </c>
      <c r="AR7" s="10">
        <v>2.9988769130283303E-2</v>
      </c>
      <c r="AS7" s="10">
        <v>6.6743298080366102</v>
      </c>
      <c r="AT7" s="10">
        <v>6.0113562074433728</v>
      </c>
      <c r="AV7" s="10">
        <v>5.1562811147931882</v>
      </c>
      <c r="AW7" s="10">
        <v>2.2520830757142694</v>
      </c>
      <c r="AX7" s="10">
        <v>0</v>
      </c>
      <c r="AY7" s="10">
        <v>6.2109623013634388E-2</v>
      </c>
      <c r="AZ7" s="10">
        <v>0.18880422148138429</v>
      </c>
      <c r="BA7" s="10">
        <v>5.1052509597735201</v>
      </c>
      <c r="BB7" s="10">
        <v>0</v>
      </c>
      <c r="BC7" s="10">
        <v>20.800409767133491</v>
      </c>
      <c r="BD7" s="10">
        <v>0</v>
      </c>
      <c r="BE7" s="10">
        <v>0</v>
      </c>
      <c r="BF7" s="10">
        <v>0.95820112493907361</v>
      </c>
      <c r="BG7" s="10">
        <v>0.11822816590796767</v>
      </c>
      <c r="BH7" s="10">
        <v>0</v>
      </c>
      <c r="BI7" s="10">
        <v>0.23088927465001358</v>
      </c>
      <c r="BJ7" s="10">
        <v>9.3579638967534944</v>
      </c>
      <c r="BK7" s="10">
        <v>0</v>
      </c>
      <c r="BL7" s="10">
        <v>0</v>
      </c>
      <c r="BM7" s="10">
        <v>0</v>
      </c>
      <c r="BN7" s="10">
        <v>0.87236436899905545</v>
      </c>
      <c r="BO7" s="10">
        <v>0</v>
      </c>
      <c r="BP7" s="10">
        <v>2.8811601068462975</v>
      </c>
      <c r="BQ7" s="10">
        <v>1.0614144496103373</v>
      </c>
      <c r="BS7" s="10">
        <v>5.4415605855238596</v>
      </c>
      <c r="BT7" s="10">
        <v>0</v>
      </c>
      <c r="BU7" s="10">
        <v>0</v>
      </c>
      <c r="BV7" s="10">
        <v>4.8115191532671631E-3</v>
      </c>
      <c r="BW7" s="10">
        <v>2.4980018054066022E-16</v>
      </c>
      <c r="BX7" s="10">
        <v>0.44685009488886696</v>
      </c>
      <c r="BY7" s="10">
        <v>0</v>
      </c>
      <c r="BZ7" s="10">
        <v>15.014203771326624</v>
      </c>
      <c r="CA7" s="10">
        <v>6.5586048554744369E-4</v>
      </c>
      <c r="CB7" s="10">
        <v>0.16531148812797891</v>
      </c>
      <c r="CC7" s="10">
        <v>0.10042439119770163</v>
      </c>
      <c r="CD7" s="10">
        <v>4.5796699765787707E-15</v>
      </c>
      <c r="CE7" s="10">
        <v>0</v>
      </c>
      <c r="CF7" s="10">
        <v>3.2436646578644313</v>
      </c>
      <c r="CG7" s="10">
        <v>6.4106634708944359</v>
      </c>
      <c r="CH7" s="10">
        <v>0</v>
      </c>
      <c r="CI7" s="10">
        <v>1.7763568394002505E-15</v>
      </c>
      <c r="CJ7" s="10">
        <v>0</v>
      </c>
      <c r="CK7" s="10">
        <v>0.24655308283392197</v>
      </c>
      <c r="CL7" s="10">
        <v>0</v>
      </c>
      <c r="CM7" s="10">
        <v>3.4646409167361769</v>
      </c>
      <c r="CN7" s="10">
        <v>13.52876630499552</v>
      </c>
      <c r="CP7" s="23">
        <v>52.02240388374365</v>
      </c>
      <c r="CQ7" s="23">
        <v>62.989095111062859</v>
      </c>
      <c r="CR7" s="23">
        <v>9.2537760121962336</v>
      </c>
      <c r="CS7" s="23">
        <v>34.464415238324634</v>
      </c>
      <c r="CT7" s="23">
        <v>34.536778519553891</v>
      </c>
      <c r="CU7" s="23">
        <v>36.170147969652326</v>
      </c>
      <c r="CV7" s="23">
        <v>61.455822373958576</v>
      </c>
      <c r="CW7" s="23">
        <v>81.275945139561728</v>
      </c>
      <c r="CX7" s="23">
        <v>72.827797692750607</v>
      </c>
      <c r="CY7" s="23">
        <v>25.5096728534424</v>
      </c>
      <c r="CZ7" s="23">
        <v>71.685802892923931</v>
      </c>
      <c r="DA7" s="23">
        <v>28.529659137753914</v>
      </c>
      <c r="DB7" s="23">
        <v>48.941672650119997</v>
      </c>
      <c r="DC7" s="23">
        <v>26.927032901679251</v>
      </c>
      <c r="DD7" s="23">
        <v>51.589550294800731</v>
      </c>
      <c r="DE7" s="23">
        <v>9.8897129869054279</v>
      </c>
      <c r="DF7" s="23">
        <v>12.114704083646258</v>
      </c>
      <c r="DG7" s="23">
        <v>101.68920199487745</v>
      </c>
      <c r="DH7" s="23">
        <v>29.781335329326573</v>
      </c>
      <c r="DI7" s="23">
        <v>27.481739681407589</v>
      </c>
      <c r="DJ7" s="23">
        <v>46.414179561651288</v>
      </c>
      <c r="DK7" s="36">
        <v>34.857614246654563</v>
      </c>
    </row>
    <row r="8" spans="1:115">
      <c r="A8" s="2">
        <v>40330</v>
      </c>
      <c r="B8" s="10">
        <v>7.7010860314448379</v>
      </c>
      <c r="C8" s="10">
        <v>57.900827041887432</v>
      </c>
      <c r="D8" s="10">
        <v>8.1041498526026938</v>
      </c>
      <c r="E8" s="10">
        <v>34.100632589401116</v>
      </c>
      <c r="F8" s="10">
        <v>28.168409529033848</v>
      </c>
      <c r="G8" s="10">
        <v>30.882421727096045</v>
      </c>
      <c r="H8" s="10">
        <v>60.211662938610964</v>
      </c>
      <c r="I8" s="10">
        <v>45.444598796887256</v>
      </c>
      <c r="J8" s="10">
        <v>71.062575858249176</v>
      </c>
      <c r="K8" s="10">
        <v>18.76662848372882</v>
      </c>
      <c r="L8" s="10">
        <v>52.326912250769595</v>
      </c>
      <c r="M8" s="10">
        <v>27.930779838641882</v>
      </c>
      <c r="N8" s="10">
        <v>48.247438763564041</v>
      </c>
      <c r="O8" s="10">
        <v>21.570268095716319</v>
      </c>
      <c r="P8" s="10">
        <v>34.985037396456242</v>
      </c>
      <c r="Q8" s="10">
        <v>8.8218967598529119</v>
      </c>
      <c r="R8" s="10">
        <v>10.72553996980108</v>
      </c>
      <c r="S8" s="10">
        <v>99.469941227467316</v>
      </c>
      <c r="T8" s="10">
        <v>27.932735504299249</v>
      </c>
      <c r="U8" s="10">
        <v>27.5928212206924</v>
      </c>
      <c r="V8" s="10">
        <v>32.174918883126608</v>
      </c>
      <c r="W8" s="10">
        <v>14.113992737311083</v>
      </c>
      <c r="Y8" s="10">
        <v>28.437539168792263</v>
      </c>
      <c r="Z8" s="10">
        <v>4.1057420810046032</v>
      </c>
      <c r="AA8" s="10">
        <v>1.6815812975520636</v>
      </c>
      <c r="AB8" s="10">
        <v>0.10729579490459056</v>
      </c>
      <c r="AC8" s="10">
        <v>7.0978230702645071</v>
      </c>
      <c r="AD8" s="10">
        <v>4.7376836522884276E-3</v>
      </c>
      <c r="AE8" s="10">
        <v>0.83773447762500919</v>
      </c>
      <c r="AF8" s="10">
        <v>1.6028238553202767</v>
      </c>
      <c r="AG8" s="10">
        <v>0.38391298873662627</v>
      </c>
      <c r="AH8" s="10">
        <v>5.9973694975695171</v>
      </c>
      <c r="AI8" s="10">
        <v>16.739895019402866</v>
      </c>
      <c r="AJ8" s="10">
        <v>0.55012529457975634</v>
      </c>
      <c r="AK8" s="10">
        <v>0.43195465666841193</v>
      </c>
      <c r="AL8" s="10">
        <v>1.9193484263698375</v>
      </c>
      <c r="AM8" s="10">
        <v>2.0419734660199986</v>
      </c>
      <c r="AN8" s="10">
        <v>1.3418177798778139</v>
      </c>
      <c r="AO8" s="10">
        <v>0</v>
      </c>
      <c r="AP8" s="10">
        <v>0</v>
      </c>
      <c r="AQ8" s="10">
        <v>2.1264352320041873</v>
      </c>
      <c r="AR8" s="10">
        <v>6.0351682792735513E-2</v>
      </c>
      <c r="AS8" s="10">
        <v>6.3992171086108645</v>
      </c>
      <c r="AT8" s="10">
        <v>7.1144431152633993</v>
      </c>
      <c r="AV8" s="10">
        <v>4.9750894274634234</v>
      </c>
      <c r="AW8" s="10">
        <v>2.1329950187254609</v>
      </c>
      <c r="AX8" s="10">
        <v>0</v>
      </c>
      <c r="AY8" s="10">
        <v>5.7644914494412003E-2</v>
      </c>
      <c r="AZ8" s="10">
        <v>0.18561194597684463</v>
      </c>
      <c r="BA8" s="10">
        <v>5.242398852464631</v>
      </c>
      <c r="BB8" s="10">
        <v>0</v>
      </c>
      <c r="BC8" s="10">
        <v>21.347045858306171</v>
      </c>
      <c r="BD8" s="10">
        <v>0</v>
      </c>
      <c r="BE8" s="10">
        <v>0</v>
      </c>
      <c r="BF8" s="10">
        <v>1.2029532277569139</v>
      </c>
      <c r="BG8" s="10">
        <v>0.11323948620831058</v>
      </c>
      <c r="BH8" s="10">
        <v>0</v>
      </c>
      <c r="BI8" s="10">
        <v>0.22038824145880098</v>
      </c>
      <c r="BJ8" s="10">
        <v>9.7271934852836264</v>
      </c>
      <c r="BK8" s="10">
        <v>0</v>
      </c>
      <c r="BL8" s="10">
        <v>0</v>
      </c>
      <c r="BM8" s="10">
        <v>0</v>
      </c>
      <c r="BN8" s="10">
        <v>0.9656044285809452</v>
      </c>
      <c r="BO8" s="10">
        <v>0</v>
      </c>
      <c r="BP8" s="10">
        <v>3.0221603261614134</v>
      </c>
      <c r="BQ8" s="10">
        <v>1.0150467653890654</v>
      </c>
      <c r="BS8" s="10">
        <v>9.2362088620099385</v>
      </c>
      <c r="BT8" s="10">
        <v>0</v>
      </c>
      <c r="BU8" s="10">
        <v>0</v>
      </c>
      <c r="BV8" s="10">
        <v>4.6535015878911984E-3</v>
      </c>
      <c r="BW8" s="10">
        <v>4.163336342344337E-16</v>
      </c>
      <c r="BX8" s="10">
        <v>0.44809785663350965</v>
      </c>
      <c r="BY8" s="10">
        <v>0</v>
      </c>
      <c r="BZ8" s="10">
        <v>15.187758098036287</v>
      </c>
      <c r="CA8" s="10">
        <v>1.2868650255760672E-3</v>
      </c>
      <c r="CB8" s="10">
        <v>0.21158635516202473</v>
      </c>
      <c r="CC8" s="10">
        <v>9.5584529428955234E-2</v>
      </c>
      <c r="CD8" s="10">
        <v>1.5681900222830336E-15</v>
      </c>
      <c r="CE8" s="10">
        <v>0</v>
      </c>
      <c r="CF8" s="10">
        <v>3.1102756068087851</v>
      </c>
      <c r="CG8" s="10">
        <v>6.5482541364777145</v>
      </c>
      <c r="CH8" s="10">
        <v>6.6613381477509392E-16</v>
      </c>
      <c r="CI8" s="10">
        <v>0</v>
      </c>
      <c r="CJ8" s="10">
        <v>0</v>
      </c>
      <c r="CK8" s="10">
        <v>0.32341949113980262</v>
      </c>
      <c r="CL8" s="10">
        <v>0</v>
      </c>
      <c r="CM8" s="10">
        <v>3.2563981433645393</v>
      </c>
      <c r="CN8" s="10">
        <v>12.437150770849843</v>
      </c>
      <c r="CP8" s="23">
        <v>50.349923489710463</v>
      </c>
      <c r="CQ8" s="23">
        <v>64.139564141617484</v>
      </c>
      <c r="CR8" s="23">
        <v>9.7857311501547564</v>
      </c>
      <c r="CS8" s="23">
        <v>34.270226800388009</v>
      </c>
      <c r="CT8" s="23">
        <v>35.4518445452752</v>
      </c>
      <c r="CU8" s="23">
        <v>36.577656119846473</v>
      </c>
      <c r="CV8" s="23">
        <v>61.049397416235969</v>
      </c>
      <c r="CW8" s="23">
        <v>83.582226608549988</v>
      </c>
      <c r="CX8" s="23">
        <v>71.447775712011378</v>
      </c>
      <c r="CY8" s="23">
        <v>24.975584336460361</v>
      </c>
      <c r="CZ8" s="23">
        <v>70.36534502735833</v>
      </c>
      <c r="DA8" s="23">
        <v>28.594144619429951</v>
      </c>
      <c r="DB8" s="23">
        <v>48.679393420232451</v>
      </c>
      <c r="DC8" s="23">
        <v>26.820280370353743</v>
      </c>
      <c r="DD8" s="23">
        <v>53.302458484237583</v>
      </c>
      <c r="DE8" s="23">
        <v>10.163714539730726</v>
      </c>
      <c r="DF8" s="23">
        <v>10.72553996980108</v>
      </c>
      <c r="DG8" s="23">
        <v>99.469941227467316</v>
      </c>
      <c r="DH8" s="23">
        <v>31.348194656024184</v>
      </c>
      <c r="DI8" s="23">
        <v>27.653172903485132</v>
      </c>
      <c r="DJ8" s="23">
        <v>44.852694461263425</v>
      </c>
      <c r="DK8" s="36">
        <v>34.680633388813391</v>
      </c>
    </row>
    <row r="9" spans="1:115">
      <c r="A9" s="2">
        <v>40422</v>
      </c>
      <c r="B9" s="10">
        <v>6.6046205395841255</v>
      </c>
      <c r="C9" s="10">
        <v>56.570752356038639</v>
      </c>
      <c r="D9" s="10">
        <v>8.9360622706518491</v>
      </c>
      <c r="E9" s="10">
        <v>33.871294118609484</v>
      </c>
      <c r="F9" s="10">
        <v>28.046432583185332</v>
      </c>
      <c r="G9" s="10">
        <v>34.286765278078882</v>
      </c>
      <c r="H9" s="10">
        <v>59.483900090497471</v>
      </c>
      <c r="I9" s="10">
        <v>43.993521616179784</v>
      </c>
      <c r="J9" s="10">
        <v>70.040864673890781</v>
      </c>
      <c r="K9" s="10">
        <v>18.854068034044968</v>
      </c>
      <c r="L9" s="10">
        <v>52.252321636336184</v>
      </c>
      <c r="M9" s="10">
        <v>28.256895859595751</v>
      </c>
      <c r="N9" s="10">
        <v>48.07975308950077</v>
      </c>
      <c r="O9" s="10">
        <v>21.971145113640983</v>
      </c>
      <c r="P9" s="10">
        <v>36.248991621026015</v>
      </c>
      <c r="Q9" s="10">
        <v>8.904315643394547</v>
      </c>
      <c r="R9" s="10">
        <v>9.6307838739918878</v>
      </c>
      <c r="S9" s="10">
        <v>98.266298295211186</v>
      </c>
      <c r="T9" s="10">
        <v>28.459790614201882</v>
      </c>
      <c r="U9" s="10">
        <v>27.2866976521128</v>
      </c>
      <c r="V9" s="10">
        <v>31.760026819631154</v>
      </c>
      <c r="W9" s="10">
        <v>15.853835154626944</v>
      </c>
      <c r="Y9" s="10">
        <v>24.298226830797066</v>
      </c>
      <c r="Z9" s="10">
        <v>3.8339005168765321</v>
      </c>
      <c r="AA9" s="10">
        <v>1.7099636972995871</v>
      </c>
      <c r="AB9" s="10">
        <v>0.1073776271379721</v>
      </c>
      <c r="AC9" s="10">
        <v>6.7613492152036523</v>
      </c>
      <c r="AD9" s="10">
        <v>5.0743249784573514E-3</v>
      </c>
      <c r="AE9" s="10">
        <v>0.82760899695159151</v>
      </c>
      <c r="AF9" s="10">
        <v>2.3536385723365911</v>
      </c>
      <c r="AG9" s="10">
        <v>0.41563257071039728</v>
      </c>
      <c r="AH9" s="10">
        <v>5.7086107804982653</v>
      </c>
      <c r="AI9" s="10">
        <v>16.020958026613993</v>
      </c>
      <c r="AJ9" s="10">
        <v>0.54012911005029729</v>
      </c>
      <c r="AK9" s="10">
        <v>0.64858342692164062</v>
      </c>
      <c r="AL9" s="10">
        <v>1.9035545461145165</v>
      </c>
      <c r="AM9" s="10">
        <v>2.0391211352740899</v>
      </c>
      <c r="AN9" s="10">
        <v>1.4194176548572437</v>
      </c>
      <c r="AO9" s="10">
        <v>0</v>
      </c>
      <c r="AP9" s="10">
        <v>0</v>
      </c>
      <c r="AQ9" s="10">
        <v>2.0684015432369383</v>
      </c>
      <c r="AR9" s="10">
        <v>8.9621193747894137E-2</v>
      </c>
      <c r="AS9" s="10">
        <v>5.8214835164842382</v>
      </c>
      <c r="AT9" s="10">
        <v>9.3107764832824369</v>
      </c>
      <c r="AV9" s="10">
        <v>4.7621705811658046</v>
      </c>
      <c r="AW9" s="10">
        <v>1.9168547202391226</v>
      </c>
      <c r="AX9" s="10">
        <v>0</v>
      </c>
      <c r="AY9" s="10">
        <v>5.3164810351259383E-2</v>
      </c>
      <c r="AZ9" s="10">
        <v>0.17507017256556875</v>
      </c>
      <c r="BA9" s="10">
        <v>5.9232185573977105</v>
      </c>
      <c r="BB9" s="10">
        <v>0</v>
      </c>
      <c r="BC9" s="10">
        <v>20.855119009092487</v>
      </c>
      <c r="BD9" s="10">
        <v>0</v>
      </c>
      <c r="BE9" s="10">
        <v>0</v>
      </c>
      <c r="BF9" s="10">
        <v>1.4539806879263697</v>
      </c>
      <c r="BG9" s="10">
        <v>0.1091619795547355</v>
      </c>
      <c r="BH9" s="10">
        <v>0</v>
      </c>
      <c r="BI9" s="10">
        <v>0.21307812236639781</v>
      </c>
      <c r="BJ9" s="10">
        <v>10.114432903117061</v>
      </c>
      <c r="BK9" s="10">
        <v>0</v>
      </c>
      <c r="BL9" s="10">
        <v>0</v>
      </c>
      <c r="BM9" s="10">
        <v>0</v>
      </c>
      <c r="BN9" s="10">
        <v>1.0325740149426375</v>
      </c>
      <c r="BO9" s="10">
        <v>0</v>
      </c>
      <c r="BP9" s="10">
        <v>3.0899721121076573</v>
      </c>
      <c r="BQ9" s="10">
        <v>1.0995725664735942</v>
      </c>
      <c r="BS9" s="10">
        <v>12.679934486993471</v>
      </c>
      <c r="BT9" s="10">
        <v>0</v>
      </c>
      <c r="BU9" s="10">
        <v>0</v>
      </c>
      <c r="BV9" s="10">
        <v>4.4917270811191054E-3</v>
      </c>
      <c r="BW9" s="10">
        <v>2.6922908347160046E-15</v>
      </c>
      <c r="BX9" s="10">
        <v>0.49450172594423414</v>
      </c>
      <c r="BY9" s="10">
        <v>0</v>
      </c>
      <c r="BZ9" s="10">
        <v>14.620957067427437</v>
      </c>
      <c r="CA9" s="10">
        <v>1.9035676938899959E-3</v>
      </c>
      <c r="CB9" s="10">
        <v>0.25971949789188287</v>
      </c>
      <c r="CC9" s="10">
        <v>9.1875730420499124E-2</v>
      </c>
      <c r="CD9" s="10">
        <v>3.3306690738754696E-15</v>
      </c>
      <c r="CE9" s="10">
        <v>0</v>
      </c>
      <c r="CF9" s="10">
        <v>3.0220195194534227</v>
      </c>
      <c r="CG9" s="10">
        <v>6.690432833977928</v>
      </c>
      <c r="CH9" s="10">
        <v>1.3322676295501878E-15</v>
      </c>
      <c r="CI9" s="10">
        <v>0</v>
      </c>
      <c r="CJ9" s="10">
        <v>0</v>
      </c>
      <c r="CK9" s="10">
        <v>0.39481866452028824</v>
      </c>
      <c r="CL9" s="10">
        <v>0</v>
      </c>
      <c r="CM9" s="10">
        <v>2.5263657697433888</v>
      </c>
      <c r="CN9" s="10">
        <v>12.884897007447156</v>
      </c>
      <c r="CP9" s="23">
        <v>48.344952438540467</v>
      </c>
      <c r="CQ9" s="23">
        <v>62.32150759315428</v>
      </c>
      <c r="CR9" s="23">
        <v>10.646025967951434</v>
      </c>
      <c r="CS9" s="23">
        <v>34.036328283179834</v>
      </c>
      <c r="CT9" s="23">
        <v>34.982851970954556</v>
      </c>
      <c r="CU9" s="23">
        <v>40.709559886399283</v>
      </c>
      <c r="CV9" s="23">
        <v>60.31150908744906</v>
      </c>
      <c r="CW9" s="23">
        <v>81.8232362650363</v>
      </c>
      <c r="CX9" s="23">
        <v>70.458400812295068</v>
      </c>
      <c r="CY9" s="23">
        <v>24.822398312435116</v>
      </c>
      <c r="CZ9" s="23">
        <v>69.819136081297046</v>
      </c>
      <c r="DA9" s="23">
        <v>28.906186949200787</v>
      </c>
      <c r="DB9" s="23">
        <v>48.728336516422409</v>
      </c>
      <c r="DC9" s="23">
        <v>27.10979730157532</v>
      </c>
      <c r="DD9" s="23">
        <v>55.092978493395094</v>
      </c>
      <c r="DE9" s="23">
        <v>10.323733298251792</v>
      </c>
      <c r="DF9" s="23">
        <v>9.6307838739918878</v>
      </c>
      <c r="DG9" s="23">
        <v>98.266298295211186</v>
      </c>
      <c r="DH9" s="23">
        <v>31.955584836901746</v>
      </c>
      <c r="DI9" s="23">
        <v>27.376318845860688</v>
      </c>
      <c r="DJ9" s="23">
        <v>43.197848217966438</v>
      </c>
      <c r="DK9" s="36">
        <v>39.149081211830129</v>
      </c>
    </row>
    <row r="10" spans="1:115">
      <c r="A10" s="2">
        <v>40513</v>
      </c>
      <c r="B10" s="10">
        <v>5.0594741435891679</v>
      </c>
      <c r="C10" s="10">
        <v>56.983847471812481</v>
      </c>
      <c r="D10" s="10">
        <v>9.3135287143278678</v>
      </c>
      <c r="E10" s="10">
        <v>33.467123013401782</v>
      </c>
      <c r="F10" s="10">
        <v>28.40661076199715</v>
      </c>
      <c r="G10" s="10">
        <v>32.428862884227094</v>
      </c>
      <c r="H10" s="10">
        <v>60.211830501658916</v>
      </c>
      <c r="I10" s="10">
        <v>42.106152237098613</v>
      </c>
      <c r="J10" s="10">
        <v>68.648294985555992</v>
      </c>
      <c r="K10" s="10">
        <v>18.790483614846885</v>
      </c>
      <c r="L10" s="10">
        <v>52.269220683326147</v>
      </c>
      <c r="M10" s="10">
        <v>26.723738580186527</v>
      </c>
      <c r="N10" s="10">
        <v>47.998354468975101</v>
      </c>
      <c r="O10" s="10">
        <v>20.88945462850501</v>
      </c>
      <c r="P10" s="10">
        <v>35.652877877121291</v>
      </c>
      <c r="Q10" s="10">
        <v>9.345474596287449</v>
      </c>
      <c r="R10" s="10">
        <v>8.4309844066242672</v>
      </c>
      <c r="S10" s="10">
        <v>98.226772821954626</v>
      </c>
      <c r="T10" s="10">
        <v>29.221650510678572</v>
      </c>
      <c r="U10" s="10">
        <v>27.658957858885504</v>
      </c>
      <c r="V10" s="10">
        <v>31.226479071077225</v>
      </c>
      <c r="W10" s="10">
        <v>16.138995874598081</v>
      </c>
      <c r="Y10" s="10">
        <v>18.525579785080708</v>
      </c>
      <c r="Z10" s="10">
        <v>3.6850305780875185</v>
      </c>
      <c r="AA10" s="10">
        <v>1.6358308720956527</v>
      </c>
      <c r="AB10" s="10">
        <v>0.10689002444757559</v>
      </c>
      <c r="AC10" s="10">
        <v>6.5440013744243721</v>
      </c>
      <c r="AD10" s="10">
        <v>4.6229351679477268E-3</v>
      </c>
      <c r="AE10" s="10">
        <v>0.83773680895644231</v>
      </c>
      <c r="AF10" s="10">
        <v>3.0377114406118881</v>
      </c>
      <c r="AG10" s="10">
        <v>0.44390708151698033</v>
      </c>
      <c r="AH10" s="10">
        <v>5.3804339530816687</v>
      </c>
      <c r="AI10" s="10">
        <v>15.339609039738383</v>
      </c>
      <c r="AJ10" s="10">
        <v>0.49531780065751396</v>
      </c>
      <c r="AK10" s="10">
        <v>0.86721333528462108</v>
      </c>
      <c r="AL10" s="10">
        <v>1.7616501985495667</v>
      </c>
      <c r="AM10" s="10">
        <v>1.9305904643344698</v>
      </c>
      <c r="AN10" s="10">
        <v>1.5589010256781128</v>
      </c>
      <c r="AO10" s="10">
        <v>0</v>
      </c>
      <c r="AP10" s="10">
        <v>0</v>
      </c>
      <c r="AQ10" s="10">
        <v>2.0228872531529247</v>
      </c>
      <c r="AR10" s="10">
        <v>0.12125789506671611</v>
      </c>
      <c r="AS10" s="10">
        <v>6.4437952285193356</v>
      </c>
      <c r="AT10" s="10">
        <v>10.8347073152249</v>
      </c>
      <c r="AV10" s="10">
        <v>4.1306817887273883</v>
      </c>
      <c r="AW10" s="10">
        <v>1.7643314923182192</v>
      </c>
      <c r="AX10" s="10">
        <v>0</v>
      </c>
      <c r="AY10" s="10">
        <v>4.8487641375104758E-2</v>
      </c>
      <c r="AZ10" s="10">
        <v>0.16763011950199103</v>
      </c>
      <c r="BA10" s="10">
        <v>5.7000790620795465</v>
      </c>
      <c r="BB10" s="10">
        <v>0</v>
      </c>
      <c r="BC10" s="10">
        <v>20.146102274138045</v>
      </c>
      <c r="BD10" s="10">
        <v>0</v>
      </c>
      <c r="BE10" s="10">
        <v>0</v>
      </c>
      <c r="BF10" s="10">
        <v>1.7040862721694816</v>
      </c>
      <c r="BG10" s="10">
        <v>9.8140086265870147E-2</v>
      </c>
      <c r="BH10" s="10">
        <v>0</v>
      </c>
      <c r="BI10" s="10">
        <v>0.19190797953180291</v>
      </c>
      <c r="BJ10" s="10">
        <v>9.9831516081673009</v>
      </c>
      <c r="BK10" s="10">
        <v>0</v>
      </c>
      <c r="BL10" s="10">
        <v>0</v>
      </c>
      <c r="BM10" s="10">
        <v>0</v>
      </c>
      <c r="BN10" s="10">
        <v>1.1103204148888119</v>
      </c>
      <c r="BO10" s="10">
        <v>0</v>
      </c>
      <c r="BP10" s="10">
        <v>3.2517100525513531</v>
      </c>
      <c r="BQ10" s="10">
        <v>1.0776080967989723</v>
      </c>
      <c r="BS10" s="10">
        <v>14.349215962344571</v>
      </c>
      <c r="BT10" s="10">
        <v>0</v>
      </c>
      <c r="BU10" s="10">
        <v>2.2204460492503131E-16</v>
      </c>
      <c r="BV10" s="10">
        <v>4.3092340239459723E-3</v>
      </c>
      <c r="BW10" s="10">
        <v>0</v>
      </c>
      <c r="BX10" s="10">
        <v>0.46486181411029559</v>
      </c>
      <c r="BY10" s="10">
        <v>4.4408920985006262E-16</v>
      </c>
      <c r="BZ10" s="10">
        <v>13.913586315556913</v>
      </c>
      <c r="CA10" s="10">
        <v>2.4889659742963754E-3</v>
      </c>
      <c r="CB10" s="10">
        <v>0.3048330698322399</v>
      </c>
      <c r="CC10" s="10">
        <v>8.837681464708802E-2</v>
      </c>
      <c r="CD10" s="10">
        <v>1.1934897514720433E-15</v>
      </c>
      <c r="CE10" s="10">
        <v>3.4416913763379853E-15</v>
      </c>
      <c r="CF10" s="10">
        <v>2.7364776810187408</v>
      </c>
      <c r="CG10" s="10">
        <v>6.4880153546932746</v>
      </c>
      <c r="CH10" s="10">
        <v>0</v>
      </c>
      <c r="CI10" s="10">
        <v>0</v>
      </c>
      <c r="CJ10" s="10">
        <v>0</v>
      </c>
      <c r="CK10" s="10">
        <v>0.47249921241528403</v>
      </c>
      <c r="CL10" s="10">
        <v>3.2474023470285829E-15</v>
      </c>
      <c r="CM10" s="10">
        <v>1.6512894141888617</v>
      </c>
      <c r="CN10" s="10">
        <v>12.000720221346761</v>
      </c>
      <c r="CP10" s="23">
        <v>42.064951679741839</v>
      </c>
      <c r="CQ10" s="23">
        <v>62.433209542218215</v>
      </c>
      <c r="CR10" s="23">
        <v>10.949359586423521</v>
      </c>
      <c r="CS10" s="23">
        <v>33.626809913248408</v>
      </c>
      <c r="CT10" s="23">
        <v>35.118242255923512</v>
      </c>
      <c r="CU10" s="23">
        <v>38.598426695584884</v>
      </c>
      <c r="CV10" s="23">
        <v>61.049567310615359</v>
      </c>
      <c r="CW10" s="23">
        <v>79.203552267405456</v>
      </c>
      <c r="CX10" s="23">
        <v>69.094691033047269</v>
      </c>
      <c r="CY10" s="23">
        <v>24.475750637760793</v>
      </c>
      <c r="CZ10" s="23">
        <v>69.401292809881099</v>
      </c>
      <c r="DA10" s="23">
        <v>27.317196467109913</v>
      </c>
      <c r="DB10" s="23">
        <v>48.865567804259726</v>
      </c>
      <c r="DC10" s="23">
        <v>25.579490487605121</v>
      </c>
      <c r="DD10" s="23">
        <v>54.054635304316335</v>
      </c>
      <c r="DE10" s="23">
        <v>10.904375621965562</v>
      </c>
      <c r="DF10" s="23">
        <v>8.4309844066242672</v>
      </c>
      <c r="DG10" s="23">
        <v>98.226772821954611</v>
      </c>
      <c r="DH10" s="23">
        <v>32.827357391135592</v>
      </c>
      <c r="DI10" s="23">
        <v>27.780215753952223</v>
      </c>
      <c r="DJ10" s="23">
        <v>42.573273766336776</v>
      </c>
      <c r="DK10" s="36">
        <v>40.052031507968714</v>
      </c>
    </row>
    <row r="11" spans="1:115">
      <c r="A11" s="2">
        <v>40603</v>
      </c>
      <c r="B11" s="10">
        <v>6.0596065480606276</v>
      </c>
      <c r="C11" s="10">
        <v>55.134615802591995</v>
      </c>
      <c r="D11" s="10">
        <v>9.3931820194120448</v>
      </c>
      <c r="E11" s="10">
        <v>33.492741503889981</v>
      </c>
      <c r="F11" s="10">
        <v>28.304702943253101</v>
      </c>
      <c r="G11" s="10">
        <v>32.975691876744527</v>
      </c>
      <c r="H11" s="10">
        <v>59.470479271661773</v>
      </c>
      <c r="I11" s="10">
        <v>41.990729882210665</v>
      </c>
      <c r="J11" s="10">
        <v>66.93160790440794</v>
      </c>
      <c r="K11" s="10">
        <v>18.540005077572246</v>
      </c>
      <c r="L11" s="10">
        <v>51.684402553843739</v>
      </c>
      <c r="M11" s="10">
        <v>28.172586081812959</v>
      </c>
      <c r="N11" s="10">
        <v>49.269719963163695</v>
      </c>
      <c r="O11" s="10">
        <v>20.786146841473602</v>
      </c>
      <c r="P11" s="10">
        <v>35.216721834535853</v>
      </c>
      <c r="Q11" s="10">
        <v>9.2933881000036038</v>
      </c>
      <c r="R11" s="10">
        <v>7.5827784904588622</v>
      </c>
      <c r="S11" s="10">
        <v>98.673715236125318</v>
      </c>
      <c r="T11" s="10">
        <v>29.804023169444704</v>
      </c>
      <c r="U11" s="10">
        <v>27.036849567838104</v>
      </c>
      <c r="V11" s="10">
        <v>30.167160052045666</v>
      </c>
      <c r="W11" s="10">
        <v>15.74153038466415</v>
      </c>
      <c r="Y11" s="10">
        <v>19.699604571742171</v>
      </c>
      <c r="Z11" s="10">
        <v>3.5537246251817258</v>
      </c>
      <c r="AA11" s="10">
        <v>1.6817798377813049</v>
      </c>
      <c r="AB11" s="10">
        <v>0.19461341175953398</v>
      </c>
      <c r="AC11" s="10">
        <v>6.620285185238548</v>
      </c>
      <c r="AD11" s="10">
        <v>4.5103155111578357E-3</v>
      </c>
      <c r="AE11" s="10">
        <v>0.81754240783912113</v>
      </c>
      <c r="AF11" s="10">
        <v>4.218090206363442</v>
      </c>
      <c r="AG11" s="10">
        <v>0.67893779610770877</v>
      </c>
      <c r="AH11" s="10">
        <v>5.0390090044223674</v>
      </c>
      <c r="AI11" s="10">
        <v>15.171731010336851</v>
      </c>
      <c r="AJ11" s="10">
        <v>0.52765743782991459</v>
      </c>
      <c r="AK11" s="10">
        <v>1.0368670676727667</v>
      </c>
      <c r="AL11" s="10">
        <v>2.0337473781289304</v>
      </c>
      <c r="AM11" s="10">
        <v>2.1943303626712534</v>
      </c>
      <c r="AN11" s="10">
        <v>1.4893409287204844</v>
      </c>
      <c r="AO11" s="10">
        <v>0</v>
      </c>
      <c r="AP11" s="10">
        <v>0</v>
      </c>
      <c r="AQ11" s="10">
        <v>2.1135081353294871</v>
      </c>
      <c r="AR11" s="10">
        <v>8.8800585704597687E-2</v>
      </c>
      <c r="AS11" s="10">
        <v>6.2506570717815668</v>
      </c>
      <c r="AT11" s="10">
        <v>11.133231955555647</v>
      </c>
      <c r="AV11" s="10">
        <v>4.6778546532079401</v>
      </c>
      <c r="AW11" s="10">
        <v>1.6751921686205353</v>
      </c>
      <c r="AX11" s="10">
        <v>0</v>
      </c>
      <c r="AY11" s="10">
        <v>5.669050817099916E-2</v>
      </c>
      <c r="AZ11" s="10">
        <v>0.12573534228849112</v>
      </c>
      <c r="BA11" s="10">
        <v>5.6725408886629145</v>
      </c>
      <c r="BB11" s="10">
        <v>0</v>
      </c>
      <c r="BC11" s="10">
        <v>20.577180686558282</v>
      </c>
      <c r="BD11" s="10">
        <v>0</v>
      </c>
      <c r="BE11" s="10">
        <v>2.3262507089520674E-3</v>
      </c>
      <c r="BF11" s="10">
        <v>1.6757325044479101</v>
      </c>
      <c r="BG11" s="10">
        <v>0.1014200775815742</v>
      </c>
      <c r="BH11" s="10">
        <v>0</v>
      </c>
      <c r="BI11" s="10">
        <v>0.20293789807194287</v>
      </c>
      <c r="BJ11" s="10">
        <v>10.213061879684934</v>
      </c>
      <c r="BK11" s="10">
        <v>0</v>
      </c>
      <c r="BL11" s="10">
        <v>0</v>
      </c>
      <c r="BM11" s="10">
        <v>0</v>
      </c>
      <c r="BN11" s="10">
        <v>1.1236831413733983</v>
      </c>
      <c r="BO11" s="10">
        <v>0</v>
      </c>
      <c r="BP11" s="10">
        <v>3.1517534993692284</v>
      </c>
      <c r="BQ11" s="10">
        <v>1.053900812463211</v>
      </c>
      <c r="BS11" s="10">
        <v>11.721757445505748</v>
      </c>
      <c r="BT11" s="10">
        <v>1.7763568394002505E-15</v>
      </c>
      <c r="BU11" s="10">
        <v>0</v>
      </c>
      <c r="BV11" s="10">
        <v>4.2387268824506386E-3</v>
      </c>
      <c r="BW11" s="10">
        <v>7.1081001565880625E-2</v>
      </c>
      <c r="BX11" s="10">
        <v>0.46829995014490855</v>
      </c>
      <c r="BY11" s="10">
        <v>0</v>
      </c>
      <c r="BZ11" s="10">
        <v>14.593543919424381</v>
      </c>
      <c r="CA11" s="10">
        <v>5.4747183184341575E-2</v>
      </c>
      <c r="CB11" s="10">
        <v>0.29340148043982883</v>
      </c>
      <c r="CC11" s="10">
        <v>8.7439270195434737E-2</v>
      </c>
      <c r="CD11" s="10">
        <v>0</v>
      </c>
      <c r="CE11" s="10">
        <v>6.4392935428259079E-15</v>
      </c>
      <c r="CF11" s="10">
        <v>3.383970960208277</v>
      </c>
      <c r="CG11" s="10">
        <v>7.1633766932722498</v>
      </c>
      <c r="CH11" s="10">
        <v>1.3322676295501878E-15</v>
      </c>
      <c r="CI11" s="10">
        <v>0</v>
      </c>
      <c r="CJ11" s="10">
        <v>0</v>
      </c>
      <c r="CK11" s="10">
        <v>0.48313259816657195</v>
      </c>
      <c r="CL11" s="10">
        <v>0</v>
      </c>
      <c r="CM11" s="10">
        <v>1.8004559904191315</v>
      </c>
      <c r="CN11" s="10">
        <v>12.13421696736734</v>
      </c>
      <c r="CP11" s="23">
        <v>42.158823218516488</v>
      </c>
      <c r="CQ11" s="23">
        <v>60.363532596394258</v>
      </c>
      <c r="CR11" s="23">
        <v>11.074961857193349</v>
      </c>
      <c r="CS11" s="23">
        <v>33.748284150702965</v>
      </c>
      <c r="CT11" s="23">
        <v>35.121804472346021</v>
      </c>
      <c r="CU11" s="23">
        <v>39.121043031063508</v>
      </c>
      <c r="CV11" s="23">
        <v>60.288021679500893</v>
      </c>
      <c r="CW11" s="23">
        <v>81.37954469455677</v>
      </c>
      <c r="CX11" s="23">
        <v>67.665292883699991</v>
      </c>
      <c r="CY11" s="23">
        <v>23.874741813143395</v>
      </c>
      <c r="CZ11" s="23">
        <v>68.619305338823935</v>
      </c>
      <c r="DA11" s="23">
        <v>28.801663597224447</v>
      </c>
      <c r="DB11" s="23">
        <v>50.306587030836468</v>
      </c>
      <c r="DC11" s="23">
        <v>26.406803077882753</v>
      </c>
      <c r="DD11" s="23">
        <v>54.78749077016429</v>
      </c>
      <c r="DE11" s="23">
        <v>10.78272902872409</v>
      </c>
      <c r="DF11" s="23">
        <v>7.5827784904588622</v>
      </c>
      <c r="DG11" s="23">
        <v>98.673715236125318</v>
      </c>
      <c r="DH11" s="23">
        <v>33.524347044314162</v>
      </c>
      <c r="DI11" s="23">
        <v>27.125650153542701</v>
      </c>
      <c r="DJ11" s="23">
        <v>41.370026613615593</v>
      </c>
      <c r="DK11" s="36">
        <v>40.062880120050352</v>
      </c>
    </row>
    <row r="12" spans="1:115">
      <c r="A12" s="2">
        <v>40695</v>
      </c>
      <c r="B12" s="10">
        <v>6.7711077003920543</v>
      </c>
      <c r="C12" s="10">
        <v>55.830891900731721</v>
      </c>
      <c r="D12" s="10">
        <v>9.5278377478043943</v>
      </c>
      <c r="E12" s="10">
        <v>33.315838224654328</v>
      </c>
      <c r="F12" s="10">
        <v>26.471179045434791</v>
      </c>
      <c r="G12" s="10">
        <v>32.892331642264068</v>
      </c>
      <c r="H12" s="10">
        <v>58.607288482014049</v>
      </c>
      <c r="I12" s="10">
        <v>38.366104532325558</v>
      </c>
      <c r="J12" s="10">
        <v>66.356888162258144</v>
      </c>
      <c r="K12" s="10">
        <v>18.45849765706549</v>
      </c>
      <c r="L12" s="10">
        <v>50.539327631314293</v>
      </c>
      <c r="M12" s="10">
        <v>28.428656760650437</v>
      </c>
      <c r="N12" s="10">
        <v>48.508413589151942</v>
      </c>
      <c r="O12" s="10">
        <v>19.862755378872041</v>
      </c>
      <c r="P12" s="10">
        <v>34.451536203473317</v>
      </c>
      <c r="Q12" s="10">
        <v>9.344755114179069</v>
      </c>
      <c r="R12" s="10">
        <v>6.7149077709644134</v>
      </c>
      <c r="S12" s="10">
        <v>100.43872290193421</v>
      </c>
      <c r="T12" s="10">
        <v>30.584701815172565</v>
      </c>
      <c r="U12" s="10">
        <v>26.787314762496198</v>
      </c>
      <c r="V12" s="10">
        <v>28.711364643640955</v>
      </c>
      <c r="W12" s="10">
        <v>15.619885498391895</v>
      </c>
      <c r="Y12" s="10">
        <v>20.012584222176148</v>
      </c>
      <c r="Z12" s="10">
        <v>3.5867526380388335</v>
      </c>
      <c r="AA12" s="10">
        <v>1.7384939034292421</v>
      </c>
      <c r="AB12" s="10">
        <v>0.28126157137555474</v>
      </c>
      <c r="AC12" s="10">
        <v>6.2854272337723343</v>
      </c>
      <c r="AD12" s="10">
        <v>4.3100601891976455E-3</v>
      </c>
      <c r="AE12" s="10">
        <v>0.79594282832446905</v>
      </c>
      <c r="AF12" s="10">
        <v>5.0079519925475786</v>
      </c>
      <c r="AG12" s="10">
        <v>0.91929776671273344</v>
      </c>
      <c r="AH12" s="10">
        <v>4.7543793872103661</v>
      </c>
      <c r="AI12" s="10">
        <v>14.839265930677151</v>
      </c>
      <c r="AJ12" s="10">
        <v>0.53799030119909075</v>
      </c>
      <c r="AK12" s="10">
        <v>1.1661094442093143</v>
      </c>
      <c r="AL12" s="10">
        <v>2.2326301239581077</v>
      </c>
      <c r="AM12" s="10">
        <v>2.4428397020919017</v>
      </c>
      <c r="AN12" s="10">
        <v>1.4370481693069275</v>
      </c>
      <c r="AO12" s="10">
        <v>0</v>
      </c>
      <c r="AP12" s="10">
        <v>0</v>
      </c>
      <c r="AQ12" s="10">
        <v>2.2206242849593552</v>
      </c>
      <c r="AR12" s="10">
        <v>5.8589859677087582E-2</v>
      </c>
      <c r="AS12" s="10">
        <v>5.9846842263462641</v>
      </c>
      <c r="AT12" s="10">
        <v>11.637578663766158</v>
      </c>
      <c r="AV12" s="10">
        <v>5.0105791621923892</v>
      </c>
      <c r="AW12" s="10">
        <v>1.6641080344833767</v>
      </c>
      <c r="AX12" s="10">
        <v>0</v>
      </c>
      <c r="AY12" s="10">
        <v>6.4560043889301713E-2</v>
      </c>
      <c r="AZ12" s="10">
        <v>7.8684939564836714E-2</v>
      </c>
      <c r="BA12" s="10">
        <v>5.5356618299834244</v>
      </c>
      <c r="BB12" s="10">
        <v>0</v>
      </c>
      <c r="BC12" s="10">
        <v>19.273056687849831</v>
      </c>
      <c r="BD12" s="10">
        <v>0</v>
      </c>
      <c r="BE12" s="10">
        <v>4.5799422792316908E-3</v>
      </c>
      <c r="BF12" s="10">
        <v>1.6295261718219434</v>
      </c>
      <c r="BG12" s="10">
        <v>0.10028213205739629</v>
      </c>
      <c r="BH12" s="10">
        <v>0</v>
      </c>
      <c r="BI12" s="10">
        <v>0.20626085682838372</v>
      </c>
      <c r="BJ12" s="10">
        <v>10.354009087699374</v>
      </c>
      <c r="BK12" s="10">
        <v>0</v>
      </c>
      <c r="BL12" s="10">
        <v>0</v>
      </c>
      <c r="BM12" s="10">
        <v>0</v>
      </c>
      <c r="BN12" s="10">
        <v>1.1440986010368097</v>
      </c>
      <c r="BO12" s="10">
        <v>0</v>
      </c>
      <c r="BP12" s="10">
        <v>3.354965034639684</v>
      </c>
      <c r="BQ12" s="10">
        <v>1.0487136407568347</v>
      </c>
      <c r="BS12" s="10">
        <v>8.7056971719765741</v>
      </c>
      <c r="BT12" s="10">
        <v>4.8849813083506888E-15</v>
      </c>
      <c r="BU12" s="10">
        <v>0</v>
      </c>
      <c r="BV12" s="10">
        <v>4.1425037609780085E-3</v>
      </c>
      <c r="BW12" s="10">
        <v>0.13344706931134617</v>
      </c>
      <c r="BX12" s="10">
        <v>0.46275527893313129</v>
      </c>
      <c r="BY12" s="10">
        <v>1.4432899320127035E-15</v>
      </c>
      <c r="BZ12" s="10">
        <v>14.030945667952366</v>
      </c>
      <c r="CA12" s="10">
        <v>0.10660993724947077</v>
      </c>
      <c r="CB12" s="10">
        <v>0.28494088805189349</v>
      </c>
      <c r="CC12" s="10">
        <v>8.5552163748772836E-2</v>
      </c>
      <c r="CD12" s="10">
        <v>0</v>
      </c>
      <c r="CE12" s="10">
        <v>0</v>
      </c>
      <c r="CF12" s="10">
        <v>3.9144891376195305</v>
      </c>
      <c r="CG12" s="10">
        <v>7.7856548416101816</v>
      </c>
      <c r="CH12" s="10">
        <v>0</v>
      </c>
      <c r="CI12" s="10">
        <v>0</v>
      </c>
      <c r="CJ12" s="10">
        <v>0</v>
      </c>
      <c r="CK12" s="10">
        <v>0.49703942450937522</v>
      </c>
      <c r="CL12" s="10">
        <v>4.1563974484404298E-15</v>
      </c>
      <c r="CM12" s="10">
        <v>1.7650482687794833</v>
      </c>
      <c r="CN12" s="10">
        <v>12.488483623851984</v>
      </c>
      <c r="CP12" s="23">
        <v>40.499968256737169</v>
      </c>
      <c r="CQ12" s="23">
        <v>61.081752573253937</v>
      </c>
      <c r="CR12" s="23">
        <v>11.266331651233635</v>
      </c>
      <c r="CS12" s="23">
        <v>33.665802343680163</v>
      </c>
      <c r="CT12" s="23">
        <v>32.968738288083308</v>
      </c>
      <c r="CU12" s="23">
        <v>38.895058811369822</v>
      </c>
      <c r="CV12" s="23">
        <v>59.403231310338519</v>
      </c>
      <c r="CW12" s="23">
        <v>76.678058880675337</v>
      </c>
      <c r="CX12" s="23">
        <v>67.382795866220349</v>
      </c>
      <c r="CY12" s="23">
        <v>23.502397874606981</v>
      </c>
      <c r="CZ12" s="23">
        <v>67.09367189756216</v>
      </c>
      <c r="DA12" s="23">
        <v>29.066929193906923</v>
      </c>
      <c r="DB12" s="23">
        <v>49.674523033361254</v>
      </c>
      <c r="DC12" s="23">
        <v>26.216135497278064</v>
      </c>
      <c r="DD12" s="23">
        <v>55.034039834874775</v>
      </c>
      <c r="DE12" s="23">
        <v>10.781803283485996</v>
      </c>
      <c r="DF12" s="23">
        <v>6.7149077709644134</v>
      </c>
      <c r="DG12" s="23">
        <v>100.43872290193421</v>
      </c>
      <c r="DH12" s="23">
        <v>34.446464125678105</v>
      </c>
      <c r="DI12" s="23">
        <v>26.84590462217329</v>
      </c>
      <c r="DJ12" s="23">
        <v>39.816062173406387</v>
      </c>
      <c r="DK12" s="36">
        <v>40.794661426766872</v>
      </c>
    </row>
    <row r="13" spans="1:115">
      <c r="A13" s="2">
        <v>40787</v>
      </c>
      <c r="B13" s="10">
        <v>7.3248276544090745</v>
      </c>
      <c r="C13" s="10">
        <v>54.868734159608394</v>
      </c>
      <c r="D13" s="10">
        <v>10.795450237931844</v>
      </c>
      <c r="E13" s="10">
        <v>33.072026715063501</v>
      </c>
      <c r="F13" s="10">
        <v>27.298214186094125</v>
      </c>
      <c r="G13" s="10">
        <v>35.121307394325285</v>
      </c>
      <c r="H13" s="10">
        <v>58.238437656207786</v>
      </c>
      <c r="I13" s="10">
        <v>39.727409861989621</v>
      </c>
      <c r="J13" s="10">
        <v>66.048828155263081</v>
      </c>
      <c r="K13" s="10">
        <v>18.897806299804323</v>
      </c>
      <c r="L13" s="10">
        <v>50.820629186436015</v>
      </c>
      <c r="M13" s="10">
        <v>28.536847849076516</v>
      </c>
      <c r="N13" s="10">
        <v>47.357908150310429</v>
      </c>
      <c r="O13" s="10">
        <v>19.835483617339303</v>
      </c>
      <c r="P13" s="10">
        <v>33.552782350310451</v>
      </c>
      <c r="Q13" s="10">
        <v>9.7706413380174482</v>
      </c>
      <c r="R13" s="10">
        <v>5.9637484755159118</v>
      </c>
      <c r="S13" s="10">
        <v>99.69337660619972</v>
      </c>
      <c r="T13" s="10">
        <v>31.84581412464976</v>
      </c>
      <c r="U13" s="10">
        <v>27.913390881008407</v>
      </c>
      <c r="V13" s="10">
        <v>27.270982503650004</v>
      </c>
      <c r="W13" s="10">
        <v>13.953361946256168</v>
      </c>
      <c r="Y13" s="10">
        <v>20.017895103166033</v>
      </c>
      <c r="Z13" s="10">
        <v>3.5133108545394758</v>
      </c>
      <c r="AA13" s="10">
        <v>2.0069463012618751</v>
      </c>
      <c r="AB13" s="10">
        <v>0.36673571145995082</v>
      </c>
      <c r="AC13" s="10">
        <v>6.5794528246749291</v>
      </c>
      <c r="AD13" s="10">
        <v>4.4017927950108253E-3</v>
      </c>
      <c r="AE13" s="10">
        <v>0.78126463778675681</v>
      </c>
      <c r="AF13" s="10">
        <v>6.4576314930582486</v>
      </c>
      <c r="AG13" s="10">
        <v>1.1622674576813963</v>
      </c>
      <c r="AH13" s="10">
        <v>4.6047876001289376</v>
      </c>
      <c r="AI13" s="10">
        <v>14.925547674543518</v>
      </c>
      <c r="AJ13" s="10">
        <v>0.54559693192227632</v>
      </c>
      <c r="AK13" s="10">
        <v>1.2811049282126783</v>
      </c>
      <c r="AL13" s="10">
        <v>2.5417972673136937</v>
      </c>
      <c r="AM13" s="10">
        <v>2.6834666166275651</v>
      </c>
      <c r="AN13" s="10">
        <v>1.439960942406046</v>
      </c>
      <c r="AO13" s="10">
        <v>0</v>
      </c>
      <c r="AP13" s="10">
        <v>0</v>
      </c>
      <c r="AQ13" s="10">
        <v>2.3662157781787241</v>
      </c>
      <c r="AR13" s="10">
        <v>3.0493072644031005E-2</v>
      </c>
      <c r="AS13" s="10">
        <v>6.2972269341087301</v>
      </c>
      <c r="AT13" s="10">
        <v>10.951702572461627</v>
      </c>
      <c r="AV13" s="10">
        <v>5.2437242653455023</v>
      </c>
      <c r="AW13" s="10">
        <v>1.6037914588998776</v>
      </c>
      <c r="AX13" s="10">
        <v>0</v>
      </c>
      <c r="AY13" s="10">
        <v>7.2243166727051569E-2</v>
      </c>
      <c r="AZ13" s="10">
        <v>4.0722964932463329E-2</v>
      </c>
      <c r="BA13" s="10">
        <v>5.7807967380946055</v>
      </c>
      <c r="BB13" s="10">
        <v>0</v>
      </c>
      <c r="BC13" s="10">
        <v>20.477277047245565</v>
      </c>
      <c r="BD13" s="10">
        <v>0</v>
      </c>
      <c r="BE13" s="10">
        <v>6.9551780548805682E-3</v>
      </c>
      <c r="BF13" s="10">
        <v>1.6294667698697181</v>
      </c>
      <c r="BG13" s="10">
        <v>9.8595653797600546E-2</v>
      </c>
      <c r="BH13" s="10">
        <v>0</v>
      </c>
      <c r="BI13" s="10">
        <v>0.21929712622261938</v>
      </c>
      <c r="BJ13" s="10">
        <v>10.456759892662816</v>
      </c>
      <c r="BK13" s="10">
        <v>0</v>
      </c>
      <c r="BL13" s="10">
        <v>0</v>
      </c>
      <c r="BM13" s="10">
        <v>0</v>
      </c>
      <c r="BN13" s="10">
        <v>1.1818598321849192</v>
      </c>
      <c r="BO13" s="10">
        <v>0</v>
      </c>
      <c r="BP13" s="10">
        <v>3.4406626009018151</v>
      </c>
      <c r="BQ13" s="10">
        <v>0.93960745513760902</v>
      </c>
      <c r="BS13" s="10">
        <v>5.8352239576404159</v>
      </c>
      <c r="BT13" s="10">
        <v>7.3274719625260332E-15</v>
      </c>
      <c r="BU13" s="10">
        <v>0</v>
      </c>
      <c r="BV13" s="10">
        <v>4.0384742398046763E-3</v>
      </c>
      <c r="BW13" s="10">
        <v>0.20719442706420041</v>
      </c>
      <c r="BX13" s="10">
        <v>0.48948814260121765</v>
      </c>
      <c r="BY13" s="10">
        <v>1.2545520178264269E-14</v>
      </c>
      <c r="BZ13" s="10">
        <v>15.297199726049669</v>
      </c>
      <c r="CA13" s="10">
        <v>0.15867056852542172</v>
      </c>
      <c r="CB13" s="10">
        <v>0.28454437973698454</v>
      </c>
      <c r="CC13" s="10">
        <v>8.6078739836454865E-2</v>
      </c>
      <c r="CD13" s="10">
        <v>0</v>
      </c>
      <c r="CE13" s="10">
        <v>0</v>
      </c>
      <c r="CF13" s="10">
        <v>4.6441113255574411</v>
      </c>
      <c r="CG13" s="10">
        <v>8.3819200526563584</v>
      </c>
      <c r="CH13" s="10">
        <v>0</v>
      </c>
      <c r="CI13" s="10">
        <v>0</v>
      </c>
      <c r="CJ13" s="10">
        <v>1.4210854715202004E-14</v>
      </c>
      <c r="CK13" s="10">
        <v>0.5188407996226585</v>
      </c>
      <c r="CL13" s="10">
        <v>3.6637359812630166E-15</v>
      </c>
      <c r="CM13" s="10">
        <v>1.7381196845253655</v>
      </c>
      <c r="CN13" s="10">
        <v>11.577823497089899</v>
      </c>
      <c r="CP13" s="23">
        <v>38.421670980561025</v>
      </c>
      <c r="CQ13" s="23">
        <v>59.985836473047755</v>
      </c>
      <c r="CR13" s="23">
        <v>12.802396539193715</v>
      </c>
      <c r="CS13" s="23">
        <v>33.515044067490308</v>
      </c>
      <c r="CT13" s="23">
        <v>34.125584402765718</v>
      </c>
      <c r="CU13" s="23">
        <v>41.395994067816119</v>
      </c>
      <c r="CV13" s="23">
        <v>59.019702293994555</v>
      </c>
      <c r="CW13" s="23">
        <v>81.959518128343106</v>
      </c>
      <c r="CX13" s="23">
        <v>67.369766181469899</v>
      </c>
      <c r="CY13" s="23">
        <v>23.794093457725126</v>
      </c>
      <c r="CZ13" s="23">
        <v>67.461722370685706</v>
      </c>
      <c r="DA13" s="23">
        <v>29.18104043479639</v>
      </c>
      <c r="DB13" s="23">
        <v>48.639013078523107</v>
      </c>
      <c r="DC13" s="23">
        <v>27.240689336433057</v>
      </c>
      <c r="DD13" s="23">
        <v>55.074928912257192</v>
      </c>
      <c r="DE13" s="23">
        <v>11.210602280423492</v>
      </c>
      <c r="DF13" s="23">
        <v>5.9637484755159118</v>
      </c>
      <c r="DG13" s="23">
        <v>99.693376606199735</v>
      </c>
      <c r="DH13" s="23">
        <v>35.912730534636061</v>
      </c>
      <c r="DI13" s="23">
        <v>27.943883953652442</v>
      </c>
      <c r="DJ13" s="23">
        <v>38.746991723185914</v>
      </c>
      <c r="DK13" s="36">
        <v>37.4224954709453</v>
      </c>
    </row>
    <row r="14" spans="1:115">
      <c r="A14" s="2">
        <v>40878</v>
      </c>
      <c r="B14" s="10">
        <v>7.889249432650943</v>
      </c>
      <c r="C14" s="10">
        <v>55.50132117481796</v>
      </c>
      <c r="D14" s="10">
        <v>11.222940215662195</v>
      </c>
      <c r="E14" s="10">
        <v>32.968967121297887</v>
      </c>
      <c r="F14" s="10">
        <v>26.920148691394992</v>
      </c>
      <c r="G14" s="10">
        <v>35.704415819424852</v>
      </c>
      <c r="H14" s="10">
        <v>58.013094904917608</v>
      </c>
      <c r="I14" s="10">
        <v>36.279995495528304</v>
      </c>
      <c r="J14" s="10">
        <v>65.695740155424886</v>
      </c>
      <c r="K14" s="10">
        <v>18.546497687510914</v>
      </c>
      <c r="L14" s="10">
        <v>50.882482854408963</v>
      </c>
      <c r="M14" s="10">
        <v>28.727368629724893</v>
      </c>
      <c r="N14" s="10">
        <v>47.887405694968926</v>
      </c>
      <c r="O14" s="10">
        <v>18.009301237271913</v>
      </c>
      <c r="P14" s="10">
        <v>32.569496625700985</v>
      </c>
      <c r="Q14" s="10">
        <v>9.8122826294634802</v>
      </c>
      <c r="R14" s="10">
        <v>5.3830409519352465</v>
      </c>
      <c r="S14" s="10">
        <v>100.75564671673196</v>
      </c>
      <c r="T14" s="10">
        <v>32.567073802604739</v>
      </c>
      <c r="U14" s="10">
        <v>27.318198276345449</v>
      </c>
      <c r="V14" s="10">
        <v>25.728598951562702</v>
      </c>
      <c r="W14" s="10">
        <v>13.204874935160511</v>
      </c>
      <c r="Y14" s="10">
        <v>20.188399956167377</v>
      </c>
      <c r="Z14" s="10">
        <v>3.5420692909126243</v>
      </c>
      <c r="AA14" s="10">
        <v>2.1252743929991533</v>
      </c>
      <c r="AB14" s="10">
        <v>0.45335331779321109</v>
      </c>
      <c r="AC14" s="10">
        <v>6.5853505043445884</v>
      </c>
      <c r="AD14" s="10">
        <v>4.2725241055942623E-3</v>
      </c>
      <c r="AE14" s="10">
        <v>0.7686134019221279</v>
      </c>
      <c r="AF14" s="10">
        <v>7.1362935302117867</v>
      </c>
      <c r="AG14" s="10">
        <v>1.4041782290810694</v>
      </c>
      <c r="AH14" s="10">
        <v>4.2669979535760412</v>
      </c>
      <c r="AI14" s="10">
        <v>14.947403910531671</v>
      </c>
      <c r="AJ14" s="10">
        <v>0.55483715746550699</v>
      </c>
      <c r="AK14" s="10">
        <v>1.4405276012346375</v>
      </c>
      <c r="AL14" s="10">
        <v>2.615207052029429</v>
      </c>
      <c r="AM14" s="10">
        <v>2.9170001863614257</v>
      </c>
      <c r="AN14" s="10">
        <v>1.383944538916599</v>
      </c>
      <c r="AO14" s="10">
        <v>0</v>
      </c>
      <c r="AP14" s="10">
        <v>0</v>
      </c>
      <c r="AQ14" s="10">
        <v>2.4751998244410482</v>
      </c>
      <c r="AR14" s="10">
        <v>0</v>
      </c>
      <c r="AS14" s="10">
        <v>6.0633658748733259</v>
      </c>
      <c r="AT14" s="10">
        <v>10.919262928021048</v>
      </c>
      <c r="AV14" s="10">
        <v>5.4992486525259361</v>
      </c>
      <c r="AW14" s="10">
        <v>1.5903247812473964</v>
      </c>
      <c r="AX14" s="10">
        <v>0</v>
      </c>
      <c r="AY14" s="10">
        <v>8.0194867051464572E-2</v>
      </c>
      <c r="AZ14" s="10">
        <v>0</v>
      </c>
      <c r="BA14" s="10">
        <v>5.7454767909978841</v>
      </c>
      <c r="BB14" s="10">
        <v>0</v>
      </c>
      <c r="BC14" s="10">
        <v>19.207218935056471</v>
      </c>
      <c r="BD14" s="10">
        <v>0</v>
      </c>
      <c r="BE14" s="10">
        <v>9.0010504118561759E-3</v>
      </c>
      <c r="BF14" s="10">
        <v>1.6223110061826906</v>
      </c>
      <c r="BG14" s="10">
        <v>9.7171480550715811E-2</v>
      </c>
      <c r="BH14" s="10">
        <v>0</v>
      </c>
      <c r="BI14" s="10">
        <v>0.21222156075565249</v>
      </c>
      <c r="BJ14" s="10">
        <v>10.532758664830029</v>
      </c>
      <c r="BK14" s="10">
        <v>0</v>
      </c>
      <c r="BL14" s="10">
        <v>0</v>
      </c>
      <c r="BM14" s="10">
        <v>0</v>
      </c>
      <c r="BN14" s="10">
        <v>1.1989753985247844</v>
      </c>
      <c r="BO14" s="10">
        <v>0</v>
      </c>
      <c r="BP14" s="10">
        <v>3.1980350807002651</v>
      </c>
      <c r="BQ14" s="10">
        <v>0.89198492939494856</v>
      </c>
      <c r="BS14" s="10">
        <v>3.271829524709001</v>
      </c>
      <c r="BT14" s="10">
        <v>4.4408920985006262E-15</v>
      </c>
      <c r="BU14" s="10">
        <v>8.8817841970012523E-16</v>
      </c>
      <c r="BV14" s="10">
        <v>3.9519835923802898E-3</v>
      </c>
      <c r="BW14" s="10">
        <v>0.27345312105639952</v>
      </c>
      <c r="BX14" s="10">
        <v>0.49294246868294156</v>
      </c>
      <c r="BY14" s="10">
        <v>0</v>
      </c>
      <c r="BZ14" s="10">
        <v>14.718260101536156</v>
      </c>
      <c r="CA14" s="10">
        <v>0.21056636556468722</v>
      </c>
      <c r="CB14" s="10">
        <v>0.27236511801801677</v>
      </c>
      <c r="CC14" s="10">
        <v>8.6233952660605517E-2</v>
      </c>
      <c r="CD14" s="10">
        <v>5.2735593669694936E-16</v>
      </c>
      <c r="CE14" s="10">
        <v>4.4408920985006262E-15</v>
      </c>
      <c r="CF14" s="10">
        <v>4.9402219877573996</v>
      </c>
      <c r="CG14" s="10">
        <v>8.9561942854766752</v>
      </c>
      <c r="CH14" s="10">
        <v>0</v>
      </c>
      <c r="CI14" s="10">
        <v>0</v>
      </c>
      <c r="CJ14" s="10">
        <v>0</v>
      </c>
      <c r="CK14" s="10">
        <v>0.53193151561204721</v>
      </c>
      <c r="CL14" s="10">
        <v>0</v>
      </c>
      <c r="CM14" s="10">
        <v>1.5447650406463191</v>
      </c>
      <c r="CN14" s="10">
        <v>11.37797532041043</v>
      </c>
      <c r="CP14" s="23">
        <v>36.848727566053256</v>
      </c>
      <c r="CQ14" s="23">
        <v>60.633715246977985</v>
      </c>
      <c r="CR14" s="23">
        <v>13.348214608661349</v>
      </c>
      <c r="CS14" s="23">
        <v>33.506467289734942</v>
      </c>
      <c r="CT14" s="23">
        <v>33.77895231679598</v>
      </c>
      <c r="CU14" s="23">
        <v>41.947107603211272</v>
      </c>
      <c r="CV14" s="23">
        <v>58.781708306839732</v>
      </c>
      <c r="CW14" s="23">
        <v>77.341768062332719</v>
      </c>
      <c r="CX14" s="23">
        <v>67.310484750070643</v>
      </c>
      <c r="CY14" s="23">
        <v>23.094861809516829</v>
      </c>
      <c r="CZ14" s="23">
        <v>67.53843172378393</v>
      </c>
      <c r="DA14" s="23">
        <v>29.379377267741116</v>
      </c>
      <c r="DB14" s="23">
        <v>49.327933296203568</v>
      </c>
      <c r="DC14" s="23">
        <v>25.776951837814394</v>
      </c>
      <c r="DD14" s="23">
        <v>54.975449762369117</v>
      </c>
      <c r="DE14" s="23">
        <v>11.196227168380078</v>
      </c>
      <c r="DF14" s="23">
        <v>5.3830409519352465</v>
      </c>
      <c r="DG14" s="23">
        <v>100.75564671673195</v>
      </c>
      <c r="DH14" s="23">
        <v>36.773180541182619</v>
      </c>
      <c r="DI14" s="23">
        <v>27.318198276345445</v>
      </c>
      <c r="DJ14" s="23">
        <v>36.534764947782612</v>
      </c>
      <c r="DK14" s="36">
        <v>36.394098112986939</v>
      </c>
    </row>
    <row r="15" spans="1:115">
      <c r="A15" s="2">
        <v>40969</v>
      </c>
      <c r="B15" s="10">
        <v>7.8332308110083853</v>
      </c>
      <c r="C15" s="10">
        <v>54.852107074547405</v>
      </c>
      <c r="D15" s="10">
        <v>11.190290763573467</v>
      </c>
      <c r="E15" s="10">
        <v>33.20322148176907</v>
      </c>
      <c r="F15" s="10">
        <v>26.521212525077608</v>
      </c>
      <c r="G15" s="10">
        <v>38.009282522867878</v>
      </c>
      <c r="H15" s="10">
        <v>56.851624478759234</v>
      </c>
      <c r="I15" s="10">
        <v>37.431274545829972</v>
      </c>
      <c r="J15" s="10">
        <v>65.722030992064248</v>
      </c>
      <c r="K15" s="10">
        <v>18.26393919022075</v>
      </c>
      <c r="L15" s="10">
        <v>50.796813247837498</v>
      </c>
      <c r="M15" s="10">
        <v>30.40301263791083</v>
      </c>
      <c r="N15" s="10">
        <v>48.56781871973044</v>
      </c>
      <c r="O15" s="10">
        <v>19.189725743544148</v>
      </c>
      <c r="P15" s="10">
        <v>33.210919330343771</v>
      </c>
      <c r="Q15" s="10">
        <v>9.3529168914218932</v>
      </c>
      <c r="R15" s="10">
        <v>4.6625839674753333</v>
      </c>
      <c r="S15" s="10">
        <v>103.1299372664344</v>
      </c>
      <c r="T15" s="10">
        <v>32.850466227113102</v>
      </c>
      <c r="U15" s="10">
        <v>28.674349032754304</v>
      </c>
      <c r="V15" s="10">
        <v>26.10570315045014</v>
      </c>
      <c r="W15" s="10">
        <v>13.386738587318462</v>
      </c>
      <c r="Y15" s="10">
        <v>19.735452371432906</v>
      </c>
      <c r="Z15" s="10">
        <v>3.5705328724910532</v>
      </c>
      <c r="AA15" s="10">
        <v>2.0698454548995353</v>
      </c>
      <c r="AB15" s="10">
        <v>0.44892658063846175</v>
      </c>
      <c r="AC15" s="10">
        <v>6.3845487093155056</v>
      </c>
      <c r="AD15" s="10">
        <v>4.4644203882690794E-3</v>
      </c>
      <c r="AE15" s="10">
        <v>0.73924882276224491</v>
      </c>
      <c r="AF15" s="10">
        <v>6.9556659056164811</v>
      </c>
      <c r="AG15" s="10">
        <v>1.4340454112121011</v>
      </c>
      <c r="AH15" s="10">
        <v>4.4846817319655283</v>
      </c>
      <c r="AI15" s="10">
        <v>14.624907595520007</v>
      </c>
      <c r="AJ15" s="10">
        <v>0.56420666969693289</v>
      </c>
      <c r="AK15" s="10">
        <v>1.4288889418596584</v>
      </c>
      <c r="AL15" s="10">
        <v>2.7814430423265177</v>
      </c>
      <c r="AM15" s="10">
        <v>2.933489668549786</v>
      </c>
      <c r="AN15" s="10">
        <v>1.3763675381772853</v>
      </c>
      <c r="AO15" s="10">
        <v>0</v>
      </c>
      <c r="AP15" s="10">
        <v>0</v>
      </c>
      <c r="AQ15" s="10">
        <v>2.4591987689586099</v>
      </c>
      <c r="AR15" s="10">
        <v>1.1679419545171505E-2</v>
      </c>
      <c r="AS15" s="10">
        <v>5.5526568955551214</v>
      </c>
      <c r="AT15" s="10">
        <v>10.107715911255552</v>
      </c>
      <c r="AV15" s="10">
        <v>5.2978566751238203</v>
      </c>
      <c r="AW15" s="10">
        <v>1.5946677773967375</v>
      </c>
      <c r="AX15" s="10">
        <v>0</v>
      </c>
      <c r="AY15" s="10">
        <v>8.1551366979101023E-2</v>
      </c>
      <c r="AZ15" s="10">
        <v>0</v>
      </c>
      <c r="BA15" s="10">
        <v>6.4936649381809142</v>
      </c>
      <c r="BB15" s="10">
        <v>0</v>
      </c>
      <c r="BC15" s="10">
        <v>18.043593976491962</v>
      </c>
      <c r="BD15" s="10">
        <v>0</v>
      </c>
      <c r="BE15" s="10">
        <v>8.8322945054839837E-3</v>
      </c>
      <c r="BF15" s="10">
        <v>1.5848519388936393</v>
      </c>
      <c r="BG15" s="10">
        <v>9.992110734985428E-2</v>
      </c>
      <c r="BH15" s="10">
        <v>0</v>
      </c>
      <c r="BI15" s="10">
        <v>0.22149389188489163</v>
      </c>
      <c r="BJ15" s="10">
        <v>10.808246960869129</v>
      </c>
      <c r="BK15" s="10">
        <v>0</v>
      </c>
      <c r="BL15" s="10">
        <v>0</v>
      </c>
      <c r="BM15" s="10">
        <v>0</v>
      </c>
      <c r="BN15" s="10">
        <v>1.1803120562035123</v>
      </c>
      <c r="BO15" s="10">
        <v>0</v>
      </c>
      <c r="BP15" s="10">
        <v>3.0718977608885116</v>
      </c>
      <c r="BQ15" s="10">
        <v>0.92599583505128436</v>
      </c>
      <c r="BS15" s="10">
        <v>3.2298546171591385</v>
      </c>
      <c r="BT15" s="10">
        <v>0</v>
      </c>
      <c r="BU15" s="10">
        <v>4.4408920985006262E-16</v>
      </c>
      <c r="BV15" s="10">
        <v>3.7847917368691447E-3</v>
      </c>
      <c r="BW15" s="10">
        <v>0.25815588565121761</v>
      </c>
      <c r="BX15" s="10">
        <v>0.51123729606441248</v>
      </c>
      <c r="BY15" s="10">
        <v>0</v>
      </c>
      <c r="BZ15" s="10">
        <v>13.456505573075088</v>
      </c>
      <c r="CA15" s="10">
        <v>0.20122748915992883</v>
      </c>
      <c r="CB15" s="10">
        <v>0.28653547817266917</v>
      </c>
      <c r="CC15" s="10">
        <v>8.4772775664116562E-2</v>
      </c>
      <c r="CD15" s="10">
        <v>0</v>
      </c>
      <c r="CE15" s="10">
        <v>0</v>
      </c>
      <c r="CF15" s="10">
        <v>5.1395279801183191</v>
      </c>
      <c r="CG15" s="10">
        <v>8.8123709100430379</v>
      </c>
      <c r="CH15" s="10">
        <v>0</v>
      </c>
      <c r="CI15" s="10">
        <v>0</v>
      </c>
      <c r="CJ15" s="10">
        <v>0</v>
      </c>
      <c r="CK15" s="10">
        <v>0.51946101054808214</v>
      </c>
      <c r="CL15" s="10">
        <v>0</v>
      </c>
      <c r="CM15" s="10">
        <v>1.4450329439823286</v>
      </c>
      <c r="CN15" s="10">
        <v>11.816432259774835</v>
      </c>
      <c r="CP15" s="23">
        <v>36.096394474724249</v>
      </c>
      <c r="CQ15" s="23">
        <v>60.017307724435192</v>
      </c>
      <c r="CR15" s="23">
        <v>13.260136218473003</v>
      </c>
      <c r="CS15" s="23">
        <v>33.737484221123502</v>
      </c>
      <c r="CT15" s="23">
        <v>33.163917120044331</v>
      </c>
      <c r="CU15" s="23">
        <v>45.018649177501473</v>
      </c>
      <c r="CV15" s="23">
        <v>57.590873301521476</v>
      </c>
      <c r="CW15" s="23">
        <v>75.887040001013503</v>
      </c>
      <c r="CX15" s="23">
        <v>67.357303892436278</v>
      </c>
      <c r="CY15" s="23">
        <v>23.043988694864431</v>
      </c>
      <c r="CZ15" s="23">
        <v>67.091345557915261</v>
      </c>
      <c r="DA15" s="23">
        <v>31.067140414957617</v>
      </c>
      <c r="DB15" s="23">
        <v>49.996707661590094</v>
      </c>
      <c r="DC15" s="23">
        <v>27.332190657873877</v>
      </c>
      <c r="DD15" s="23">
        <v>55.765026869805723</v>
      </c>
      <c r="DE15" s="23">
        <v>10.729284429599177</v>
      </c>
      <c r="DF15" s="23">
        <v>4.6625839674753333</v>
      </c>
      <c r="DG15" s="23">
        <v>103.1299372664344</v>
      </c>
      <c r="DH15" s="23">
        <v>37.009438062823307</v>
      </c>
      <c r="DI15" s="23">
        <v>28.686028452299471</v>
      </c>
      <c r="DJ15" s="23">
        <v>36.175290750876101</v>
      </c>
      <c r="DK15" s="36">
        <v>36.236882593400132</v>
      </c>
    </row>
    <row r="16" spans="1:115">
      <c r="A16" s="2">
        <v>41061</v>
      </c>
      <c r="B16" s="10">
        <v>7.9279980756755144</v>
      </c>
      <c r="C16" s="10">
        <v>56.977298900515763</v>
      </c>
      <c r="D16" s="10">
        <v>11.754408178904352</v>
      </c>
      <c r="E16" s="10">
        <v>33.456314359661597</v>
      </c>
      <c r="F16" s="10">
        <v>26.164020834205417</v>
      </c>
      <c r="G16" s="10">
        <v>38.744081212753414</v>
      </c>
      <c r="H16" s="10">
        <v>56.982156206143287</v>
      </c>
      <c r="I16" s="10">
        <v>39.979308797822611</v>
      </c>
      <c r="J16" s="10">
        <v>65.747562554106494</v>
      </c>
      <c r="K16" s="10">
        <v>18.194103336755965</v>
      </c>
      <c r="L16" s="10">
        <v>51.017654341360874</v>
      </c>
      <c r="M16" s="10">
        <v>31.136584826021188</v>
      </c>
      <c r="N16" s="10">
        <v>48.399068143389037</v>
      </c>
      <c r="O16" s="10">
        <v>19.195585722255455</v>
      </c>
      <c r="P16" s="10">
        <v>34.127645104252892</v>
      </c>
      <c r="Q16" s="10">
        <v>9.5924676952504608</v>
      </c>
      <c r="R16" s="10">
        <v>4.0941053677598447</v>
      </c>
      <c r="S16" s="10">
        <v>102.48718237460588</v>
      </c>
      <c r="T16" s="10">
        <v>33.882366963033604</v>
      </c>
      <c r="U16" s="10">
        <v>30.265183968017119</v>
      </c>
      <c r="V16" s="10">
        <v>25.805145639434748</v>
      </c>
      <c r="W16" s="10">
        <v>13.172962471717964</v>
      </c>
      <c r="Y16" s="10">
        <v>19.669164674123849</v>
      </c>
      <c r="Z16" s="10">
        <v>3.7816992272818273</v>
      </c>
      <c r="AA16" s="10">
        <v>2.122841789617635</v>
      </c>
      <c r="AB16" s="10">
        <v>0.44464551900322929</v>
      </c>
      <c r="AC16" s="10">
        <v>6.1974368235734145</v>
      </c>
      <c r="AD16" s="10">
        <v>4.4637873536713434E-3</v>
      </c>
      <c r="AE16" s="10">
        <v>0.72694455005560021</v>
      </c>
      <c r="AF16" s="10">
        <v>7.0349682517844094</v>
      </c>
      <c r="AG16" s="10">
        <v>1.4639364507337798</v>
      </c>
      <c r="AH16" s="10">
        <v>4.7566984419622154</v>
      </c>
      <c r="AI16" s="10">
        <v>14.392806032739232</v>
      </c>
      <c r="AJ16" s="10">
        <v>0.55431073361936312</v>
      </c>
      <c r="AK16" s="10">
        <v>1.3919702719081397</v>
      </c>
      <c r="AL16" s="10">
        <v>2.7771627877977414</v>
      </c>
      <c r="AM16" s="10">
        <v>2.97281264751765</v>
      </c>
      <c r="AN16" s="10">
        <v>1.4709304240278691</v>
      </c>
      <c r="AO16" s="10">
        <v>0</v>
      </c>
      <c r="AP16" s="10">
        <v>0</v>
      </c>
      <c r="AQ16" s="10">
        <v>2.4979027094541189</v>
      </c>
      <c r="AR16" s="10">
        <v>2.466481914939074E-2</v>
      </c>
      <c r="AS16" s="10">
        <v>5.6204657985425124</v>
      </c>
      <c r="AT16" s="10">
        <v>9.0329260121064969</v>
      </c>
      <c r="AV16" s="10">
        <v>5.2019916720272557</v>
      </c>
      <c r="AW16" s="10">
        <v>1.6803600650694706</v>
      </c>
      <c r="AX16" s="10">
        <v>0</v>
      </c>
      <c r="AY16" s="10">
        <v>8.2965352089675301E-2</v>
      </c>
      <c r="AZ16" s="10">
        <v>0</v>
      </c>
      <c r="BA16" s="10">
        <v>7.010104759391238</v>
      </c>
      <c r="BB16" s="10">
        <v>0</v>
      </c>
      <c r="BC16" s="10">
        <v>17.554915471079447</v>
      </c>
      <c r="BD16" s="10">
        <v>0</v>
      </c>
      <c r="BE16" s="10">
        <v>8.7661747322629307E-3</v>
      </c>
      <c r="BF16" s="10">
        <v>1.557206751414477</v>
      </c>
      <c r="BG16" s="10">
        <v>9.9348288178554484E-2</v>
      </c>
      <c r="BH16" s="10">
        <v>0</v>
      </c>
      <c r="BI16" s="10">
        <v>0.2169674781149685</v>
      </c>
      <c r="BJ16" s="10">
        <v>11.175796057318605</v>
      </c>
      <c r="BK16" s="10">
        <v>0</v>
      </c>
      <c r="BL16" s="10">
        <v>0</v>
      </c>
      <c r="BM16" s="10">
        <v>0</v>
      </c>
      <c r="BN16" s="10">
        <v>1.1875126954420203</v>
      </c>
      <c r="BO16" s="10">
        <v>0</v>
      </c>
      <c r="BP16" s="10">
        <v>2.9622841479274791</v>
      </c>
      <c r="BQ16" s="10">
        <v>0.93183780252565795</v>
      </c>
      <c r="BS16" s="10">
        <v>3.2504622106813796</v>
      </c>
      <c r="BT16" s="10">
        <v>8.8817841970012523E-16</v>
      </c>
      <c r="BU16" s="10">
        <v>0</v>
      </c>
      <c r="BV16" s="10">
        <v>3.6169633897023129E-3</v>
      </c>
      <c r="BW16" s="10">
        <v>0.24366163034787736</v>
      </c>
      <c r="BX16" s="10">
        <v>0.50710601366355412</v>
      </c>
      <c r="BY16" s="10">
        <v>0</v>
      </c>
      <c r="BZ16" s="10">
        <v>12.698488264037724</v>
      </c>
      <c r="CA16" s="10">
        <v>0.19187328940464332</v>
      </c>
      <c r="CB16" s="10">
        <v>0.30417919697612739</v>
      </c>
      <c r="CC16" s="10">
        <v>8.3832626025708068E-2</v>
      </c>
      <c r="CD16" s="10">
        <v>3.4139358007223564E-15</v>
      </c>
      <c r="CE16" s="10">
        <v>3.1086244689504383E-15</v>
      </c>
      <c r="CF16" s="10">
        <v>5.0177693725815891</v>
      </c>
      <c r="CG16" s="10">
        <v>8.7299979636267171</v>
      </c>
      <c r="CH16" s="10">
        <v>6.6613381477509392E-16</v>
      </c>
      <c r="CI16" s="10">
        <v>0</v>
      </c>
      <c r="CJ16" s="10">
        <v>0</v>
      </c>
      <c r="CK16" s="10">
        <v>0.51822140230299985</v>
      </c>
      <c r="CL16" s="10">
        <v>0</v>
      </c>
      <c r="CM16" s="10">
        <v>1.3853695342257279</v>
      </c>
      <c r="CN16" s="10">
        <v>11.895265012359141</v>
      </c>
      <c r="CP16" s="23">
        <v>36.049616632507998</v>
      </c>
      <c r="CQ16" s="23">
        <v>62.439358192867061</v>
      </c>
      <c r="CR16" s="23">
        <v>13.877249968521987</v>
      </c>
      <c r="CS16" s="23">
        <v>33.987542194144204</v>
      </c>
      <c r="CT16" s="23">
        <v>32.605119288126708</v>
      </c>
      <c r="CU16" s="23">
        <v>46.265755773161878</v>
      </c>
      <c r="CV16" s="23">
        <v>57.709100756198886</v>
      </c>
      <c r="CW16" s="23">
        <v>77.267680784724192</v>
      </c>
      <c r="CX16" s="23">
        <v>67.403372294244917</v>
      </c>
      <c r="CY16" s="23">
        <v>23.263747150426571</v>
      </c>
      <c r="CZ16" s="23">
        <v>67.051499751540291</v>
      </c>
      <c r="DA16" s="23">
        <v>31.790243847819109</v>
      </c>
      <c r="DB16" s="23">
        <v>49.79103841529718</v>
      </c>
      <c r="DC16" s="23">
        <v>27.207485360749754</v>
      </c>
      <c r="DD16" s="23">
        <v>57.006251772715864</v>
      </c>
      <c r="DE16" s="23">
        <v>11.063398119278331</v>
      </c>
      <c r="DF16" s="23">
        <v>4.0941053677598447</v>
      </c>
      <c r="DG16" s="23">
        <v>102.48718237460587</v>
      </c>
      <c r="DH16" s="23">
        <v>38.086003770232743</v>
      </c>
      <c r="DI16" s="23">
        <v>30.289848787166502</v>
      </c>
      <c r="DJ16" s="23">
        <v>35.773265120130468</v>
      </c>
      <c r="DK16" s="36">
        <v>35.032991298709263</v>
      </c>
    </row>
    <row r="17" spans="1:115">
      <c r="A17" s="2">
        <v>41153</v>
      </c>
      <c r="B17" s="10">
        <v>8.1574913431690153</v>
      </c>
      <c r="C17" s="10">
        <v>54.478384689697016</v>
      </c>
      <c r="D17" s="10">
        <v>11.515530957057667</v>
      </c>
      <c r="E17" s="10">
        <v>33.755490575816673</v>
      </c>
      <c r="F17" s="10">
        <v>26.18905037617904</v>
      </c>
      <c r="G17" s="10">
        <v>40.02347666405911</v>
      </c>
      <c r="H17" s="10">
        <v>61.491850657640725</v>
      </c>
      <c r="I17" s="10">
        <v>42.696610677334064</v>
      </c>
      <c r="J17" s="10">
        <v>65.363317230182645</v>
      </c>
      <c r="K17" s="10">
        <v>17.989452109221752</v>
      </c>
      <c r="L17" s="10">
        <v>51.36075685999436</v>
      </c>
      <c r="M17" s="10">
        <v>31.484391707815821</v>
      </c>
      <c r="N17" s="10">
        <v>48.524419021566956</v>
      </c>
      <c r="O17" s="10">
        <v>19.992260972858197</v>
      </c>
      <c r="P17" s="10">
        <v>34.348630167282288</v>
      </c>
      <c r="Q17" s="10">
        <v>9.1915238330854194</v>
      </c>
      <c r="R17" s="10">
        <v>3.5451329301195424</v>
      </c>
      <c r="S17" s="10">
        <v>104.52855130495311</v>
      </c>
      <c r="T17" s="10">
        <v>34.169339853459391</v>
      </c>
      <c r="U17" s="10">
        <v>29.813319042552358</v>
      </c>
      <c r="V17" s="10">
        <v>26.084052031112545</v>
      </c>
      <c r="W17" s="10">
        <v>13.668174246111702</v>
      </c>
      <c r="Y17" s="10">
        <v>19.932851296553693</v>
      </c>
      <c r="Z17" s="10">
        <v>3.6856930032271848</v>
      </c>
      <c r="AA17" s="10">
        <v>2.0297663513666802</v>
      </c>
      <c r="AB17" s="10">
        <v>0.44085301422161138</v>
      </c>
      <c r="AC17" s="10">
        <v>6.1028364921187013</v>
      </c>
      <c r="AD17" s="10">
        <v>4.5198916100118369E-3</v>
      </c>
      <c r="AE17" s="10">
        <v>0.76937417497668792</v>
      </c>
      <c r="AF17" s="10">
        <v>7.1297059552149049</v>
      </c>
      <c r="AG17" s="10">
        <v>1.4845605779595323</v>
      </c>
      <c r="AH17" s="10">
        <v>4.996879521182672</v>
      </c>
      <c r="AI17" s="10">
        <v>14.194842486201733</v>
      </c>
      <c r="AJ17" s="10">
        <v>0.53677026436939745</v>
      </c>
      <c r="AK17" s="10">
        <v>1.3635797595962531</v>
      </c>
      <c r="AL17" s="10">
        <v>2.8871327247939478</v>
      </c>
      <c r="AM17" s="10">
        <v>2.950575934934073</v>
      </c>
      <c r="AN17" s="10">
        <v>1.466896477466276</v>
      </c>
      <c r="AO17" s="10">
        <v>0</v>
      </c>
      <c r="AP17" s="10">
        <v>0</v>
      </c>
      <c r="AQ17" s="10">
        <v>2.4803628486210965</v>
      </c>
      <c r="AR17" s="10">
        <v>3.6459709641276879E-2</v>
      </c>
      <c r="AS17" s="10">
        <v>5.4669145102014109</v>
      </c>
      <c r="AT17" s="10">
        <v>8.4574482240950424</v>
      </c>
      <c r="AV17" s="10">
        <v>5.1922847355747619</v>
      </c>
      <c r="AW17" s="10">
        <v>1.6295936242552853</v>
      </c>
      <c r="AX17" s="10">
        <v>0</v>
      </c>
      <c r="AY17" s="10">
        <v>8.4506360543513834E-2</v>
      </c>
      <c r="AZ17" s="10">
        <v>0</v>
      </c>
      <c r="BA17" s="10">
        <v>7.6520888298056899</v>
      </c>
      <c r="BB17" s="10">
        <v>0</v>
      </c>
      <c r="BC17" s="10">
        <v>17.078058999709075</v>
      </c>
      <c r="BD17" s="10">
        <v>0</v>
      </c>
      <c r="BE17" s="10">
        <v>8.6347174710799321E-3</v>
      </c>
      <c r="BF17" s="10">
        <v>1.5332520289759555</v>
      </c>
      <c r="BG17" s="10">
        <v>9.7445992280577973E-2</v>
      </c>
      <c r="BH17" s="10">
        <v>0</v>
      </c>
      <c r="BI17" s="10">
        <v>0.22123391420785821</v>
      </c>
      <c r="BJ17" s="10">
        <v>11.317096910085064</v>
      </c>
      <c r="BK17" s="10">
        <v>0</v>
      </c>
      <c r="BL17" s="10">
        <v>0</v>
      </c>
      <c r="BM17" s="10">
        <v>0</v>
      </c>
      <c r="BN17" s="10">
        <v>1.1675775397328274</v>
      </c>
      <c r="BO17" s="10">
        <v>0</v>
      </c>
      <c r="BP17" s="10">
        <v>2.8202155684888162</v>
      </c>
      <c r="BQ17" s="10">
        <v>0.98753569230304106</v>
      </c>
      <c r="BS17" s="10">
        <v>3.326048217586842</v>
      </c>
      <c r="BT17" s="10">
        <v>1.5543122344752192E-15</v>
      </c>
      <c r="BU17" s="10">
        <v>0</v>
      </c>
      <c r="BV17" s="10">
        <v>3.4509534734098041E-3</v>
      </c>
      <c r="BW17" s="10">
        <v>0.23294215417749697</v>
      </c>
      <c r="BX17" s="10">
        <v>0.50913444596503687</v>
      </c>
      <c r="BY17" s="10">
        <v>0</v>
      </c>
      <c r="BZ17" s="10">
        <v>11.933293723537808</v>
      </c>
      <c r="CA17" s="10">
        <v>0.1813691457666331</v>
      </c>
      <c r="CB17" s="10">
        <v>0.31979003007468942</v>
      </c>
      <c r="CC17" s="10">
        <v>8.3091812004517873E-2</v>
      </c>
      <c r="CD17" s="10">
        <v>6.1756155744774333E-15</v>
      </c>
      <c r="CE17" s="10">
        <v>0</v>
      </c>
      <c r="CF17" s="10">
        <v>5.0988196266925048</v>
      </c>
      <c r="CG17" s="10">
        <v>8.462188022002378</v>
      </c>
      <c r="CH17" s="10">
        <v>0</v>
      </c>
      <c r="CI17" s="10">
        <v>4.4408920985006262E-16</v>
      </c>
      <c r="CJ17" s="10">
        <v>0</v>
      </c>
      <c r="CK17" s="10">
        <v>0.50498450347629342</v>
      </c>
      <c r="CL17" s="10">
        <v>0</v>
      </c>
      <c r="CM17" s="10">
        <v>1.3208878162895719</v>
      </c>
      <c r="CN17" s="10">
        <v>12.610467324046031</v>
      </c>
      <c r="CP17" s="23">
        <v>36.60867559288431</v>
      </c>
      <c r="CQ17" s="23">
        <v>59.793671317179488</v>
      </c>
      <c r="CR17" s="23">
        <v>13.545297308424347</v>
      </c>
      <c r="CS17" s="23">
        <v>34.284300904055208</v>
      </c>
      <c r="CT17" s="23">
        <v>32.524829022475238</v>
      </c>
      <c r="CU17" s="23">
        <v>48.18921983143985</v>
      </c>
      <c r="CV17" s="23">
        <v>62.261224832617408</v>
      </c>
      <c r="CW17" s="23">
        <v>78.837669355795853</v>
      </c>
      <c r="CX17" s="23">
        <v>67.02924695390881</v>
      </c>
      <c r="CY17" s="23">
        <v>23.314756377950193</v>
      </c>
      <c r="CZ17" s="23">
        <v>67.171943187176566</v>
      </c>
      <c r="DA17" s="23">
        <v>32.118607964465802</v>
      </c>
      <c r="DB17" s="23">
        <v>49.887998781163205</v>
      </c>
      <c r="DC17" s="23">
        <v>28.199447238552509</v>
      </c>
      <c r="DD17" s="23">
        <v>57.078491034303802</v>
      </c>
      <c r="DE17" s="23">
        <v>10.658420310551694</v>
      </c>
      <c r="DF17" s="23">
        <v>3.5451329301195429</v>
      </c>
      <c r="DG17" s="23">
        <v>104.52855130495311</v>
      </c>
      <c r="DH17" s="23">
        <v>38.322264745289608</v>
      </c>
      <c r="DI17" s="23">
        <v>29.849778752193625</v>
      </c>
      <c r="DJ17" s="23">
        <v>35.692069926092344</v>
      </c>
      <c r="DK17" s="36">
        <v>35.723625486555818</v>
      </c>
    </row>
    <row r="18" spans="1:115">
      <c r="A18" s="2">
        <v>41244</v>
      </c>
      <c r="B18" s="10">
        <v>8.460652413335561</v>
      </c>
      <c r="C18" s="10">
        <v>56.049894973071808</v>
      </c>
      <c r="D18" s="10">
        <v>11.864547201409932</v>
      </c>
      <c r="E18" s="10">
        <v>33.898587203724588</v>
      </c>
      <c r="F18" s="10">
        <v>25.971888684091486</v>
      </c>
      <c r="G18" s="10">
        <v>40.405319976988451</v>
      </c>
      <c r="H18" s="10">
        <v>63.277630760140717</v>
      </c>
      <c r="I18" s="10">
        <v>45.626705624235157</v>
      </c>
      <c r="J18" s="10">
        <v>65.165616670933716</v>
      </c>
      <c r="K18" s="10">
        <v>17.409750626481966</v>
      </c>
      <c r="L18" s="10">
        <v>51.620999745683804</v>
      </c>
      <c r="M18" s="10">
        <v>31.334620250228514</v>
      </c>
      <c r="N18" s="10">
        <v>49.562926315618313</v>
      </c>
      <c r="O18" s="10">
        <v>19.371202381873719</v>
      </c>
      <c r="P18" s="10">
        <v>35.187933179767874</v>
      </c>
      <c r="Q18" s="10">
        <v>10.222085372994407</v>
      </c>
      <c r="R18" s="10">
        <v>3.0380755859350228</v>
      </c>
      <c r="S18" s="10">
        <v>104.40043333184185</v>
      </c>
      <c r="T18" s="10">
        <v>35.286990859912756</v>
      </c>
      <c r="U18" s="10">
        <v>28.412587748824098</v>
      </c>
      <c r="V18" s="10">
        <v>25.78862840907798</v>
      </c>
      <c r="W18" s="10">
        <v>14.316577782866535</v>
      </c>
      <c r="Y18" s="10">
        <v>20.364760575359899</v>
      </c>
      <c r="Z18" s="10">
        <v>3.8641028188560353</v>
      </c>
      <c r="AA18" s="10">
        <v>2.0402139530152592</v>
      </c>
      <c r="AB18" s="10">
        <v>0.43492355481920397</v>
      </c>
      <c r="AC18" s="10">
        <v>5.9532146109688222</v>
      </c>
      <c r="AD18" s="10">
        <v>4.4693060465386472E-3</v>
      </c>
      <c r="AE18" s="10">
        <v>0.77618407781930132</v>
      </c>
      <c r="AF18" s="10">
        <v>7.2442630621122355</v>
      </c>
      <c r="AG18" s="10">
        <v>1.509178992291718</v>
      </c>
      <c r="AH18" s="10">
        <v>5.1279128314361451</v>
      </c>
      <c r="AI18" s="10">
        <v>13.973402744847547</v>
      </c>
      <c r="AJ18" s="10">
        <v>0.51063668868114387</v>
      </c>
      <c r="AK18" s="10">
        <v>1.3601242128325552</v>
      </c>
      <c r="AL18" s="10">
        <v>2.7923670882035068</v>
      </c>
      <c r="AM18" s="10">
        <v>2.9806102007421291</v>
      </c>
      <c r="AN18" s="10">
        <v>1.6959511449525422</v>
      </c>
      <c r="AO18" s="10">
        <v>0</v>
      </c>
      <c r="AP18" s="10">
        <v>0</v>
      </c>
      <c r="AQ18" s="10">
        <v>2.5217106597794245</v>
      </c>
      <c r="AR18" s="10">
        <v>4.6347837809337399E-2</v>
      </c>
      <c r="AS18" s="10">
        <v>5.6801296863429283</v>
      </c>
      <c r="AT18" s="10">
        <v>7.9326702145348911</v>
      </c>
      <c r="AV18" s="10">
        <v>5.2232881161282707</v>
      </c>
      <c r="AW18" s="10">
        <v>1.7002675089386676</v>
      </c>
      <c r="AX18" s="10">
        <v>0</v>
      </c>
      <c r="AY18" s="10">
        <v>8.5666760797722008E-2</v>
      </c>
      <c r="AZ18" s="10">
        <v>0</v>
      </c>
      <c r="BA18" s="10">
        <v>8.1464275963283175</v>
      </c>
      <c r="BB18" s="10">
        <v>0</v>
      </c>
      <c r="BC18" s="10">
        <v>16.617872092675011</v>
      </c>
      <c r="BD18" s="10">
        <v>0</v>
      </c>
      <c r="BE18" s="10">
        <v>8.3237967632437508E-3</v>
      </c>
      <c r="BF18" s="10">
        <v>1.5067564737943038</v>
      </c>
      <c r="BG18" s="10">
        <v>9.3989701263222508E-2</v>
      </c>
      <c r="BH18" s="10">
        <v>0</v>
      </c>
      <c r="BI18" s="10">
        <v>0.20981437110544859</v>
      </c>
      <c r="BJ18" s="10">
        <v>11.663520373238642</v>
      </c>
      <c r="BK18" s="10">
        <v>0</v>
      </c>
      <c r="BL18" s="10">
        <v>0</v>
      </c>
      <c r="BM18" s="10">
        <v>0</v>
      </c>
      <c r="BN18" s="10">
        <v>1.174932886427154</v>
      </c>
      <c r="BO18" s="10">
        <v>0</v>
      </c>
      <c r="BP18" s="10">
        <v>2.8652181571444033</v>
      </c>
      <c r="BQ18" s="10">
        <v>1.0552976247512498</v>
      </c>
      <c r="BS18" s="10">
        <v>3.4309572993731257</v>
      </c>
      <c r="BT18" s="10">
        <v>0</v>
      </c>
      <c r="BU18" s="10">
        <v>0</v>
      </c>
      <c r="BV18" s="10">
        <v>3.2664713168866766E-3</v>
      </c>
      <c r="BW18" s="10">
        <v>0.22022277852342409</v>
      </c>
      <c r="BX18" s="10">
        <v>0.49888628744487917</v>
      </c>
      <c r="BY18" s="10">
        <v>5.5511151231257827E-16</v>
      </c>
      <c r="BZ18" s="10">
        <v>11.160838833757431</v>
      </c>
      <c r="CA18" s="10">
        <v>0.17146063214311402</v>
      </c>
      <c r="CB18" s="10">
        <v>0.32841161774979616</v>
      </c>
      <c r="CC18" s="10">
        <v>8.2214398368031238E-2</v>
      </c>
      <c r="CD18" s="10">
        <v>0</v>
      </c>
      <c r="CE18" s="10">
        <v>4.2188474935755949E-15</v>
      </c>
      <c r="CF18" s="10">
        <v>4.8183621641836876</v>
      </c>
      <c r="CG18" s="10">
        <v>8.3401170491716297</v>
      </c>
      <c r="CH18" s="10">
        <v>0</v>
      </c>
      <c r="CI18" s="10">
        <v>0</v>
      </c>
      <c r="CJ18" s="10">
        <v>0</v>
      </c>
      <c r="CK18" s="10">
        <v>0.50338115725926436</v>
      </c>
      <c r="CL18" s="10">
        <v>0</v>
      </c>
      <c r="CM18" s="10">
        <v>1.1722752521572448</v>
      </c>
      <c r="CN18" s="10">
        <v>13.479921038676322</v>
      </c>
      <c r="CP18" s="23">
        <v>37.479658404196854</v>
      </c>
      <c r="CQ18" s="23">
        <v>61.614265300866506</v>
      </c>
      <c r="CR18" s="23">
        <v>13.904761154425191</v>
      </c>
      <c r="CS18" s="23">
        <v>34.422443990658401</v>
      </c>
      <c r="CT18" s="23">
        <v>32.145326073583732</v>
      </c>
      <c r="CU18" s="23">
        <v>49.055103166808188</v>
      </c>
      <c r="CV18" s="23">
        <v>64.053814837960019</v>
      </c>
      <c r="CW18" s="23">
        <v>80.649679612779835</v>
      </c>
      <c r="CX18" s="23">
        <v>66.846256295368548</v>
      </c>
      <c r="CY18" s="23">
        <v>22.874398872431151</v>
      </c>
      <c r="CZ18" s="23">
        <v>67.183373362693686</v>
      </c>
      <c r="DA18" s="23">
        <v>31.939246640172879</v>
      </c>
      <c r="DB18" s="23">
        <v>50.923050528450872</v>
      </c>
      <c r="DC18" s="23">
        <v>27.191746005366362</v>
      </c>
      <c r="DD18" s="23">
        <v>58.172180802920273</v>
      </c>
      <c r="DE18" s="23">
        <v>11.918036517946948</v>
      </c>
      <c r="DF18" s="23">
        <v>3.0380755859350228</v>
      </c>
      <c r="DG18" s="23">
        <v>104.40043333184185</v>
      </c>
      <c r="DH18" s="23">
        <v>39.487015563378598</v>
      </c>
      <c r="DI18" s="23">
        <v>28.458935586633434</v>
      </c>
      <c r="DJ18" s="23">
        <v>35.506251504722556</v>
      </c>
      <c r="DK18" s="36">
        <v>36.784466660828997</v>
      </c>
    </row>
    <row r="19" spans="1:115">
      <c r="A19" s="2">
        <v>41334</v>
      </c>
      <c r="B19" s="10">
        <v>8.2226120098205904</v>
      </c>
      <c r="C19" s="10">
        <v>53.729506236969854</v>
      </c>
      <c r="D19" s="10">
        <v>11.540776775885572</v>
      </c>
      <c r="E19" s="10">
        <v>34.760926361704747</v>
      </c>
      <c r="F19" s="10">
        <v>26.653958792510988</v>
      </c>
      <c r="G19" s="10">
        <v>41.405968055439828</v>
      </c>
      <c r="H19" s="10">
        <v>64.806922048536535</v>
      </c>
      <c r="I19" s="10">
        <v>47.263488494861747</v>
      </c>
      <c r="J19" s="10">
        <v>64.939701588278751</v>
      </c>
      <c r="K19" s="10">
        <v>16.886912054964629</v>
      </c>
      <c r="L19" s="10">
        <v>52.384613205071339</v>
      </c>
      <c r="M19" s="10">
        <v>33.889025385890605</v>
      </c>
      <c r="N19" s="10">
        <v>49.998053509116701</v>
      </c>
      <c r="O19" s="10">
        <v>21.819162639883331</v>
      </c>
      <c r="P19" s="10">
        <v>37.494540763777614</v>
      </c>
      <c r="Q19" s="10">
        <v>9.6114653665483605</v>
      </c>
      <c r="R19" s="10">
        <v>2.8315761662953181</v>
      </c>
      <c r="S19" s="10">
        <v>106.72520680623339</v>
      </c>
      <c r="T19" s="10">
        <v>35.365353597063184</v>
      </c>
      <c r="U19" s="10">
        <v>28.160374732333189</v>
      </c>
      <c r="V19" s="10">
        <v>24.746166560756897</v>
      </c>
      <c r="W19" s="10">
        <v>15.028561090444787</v>
      </c>
      <c r="Y19" s="10">
        <v>19.597979290291459</v>
      </c>
      <c r="Z19" s="10">
        <v>3.7358545103460297</v>
      </c>
      <c r="AA19" s="10">
        <v>1.6784551628289386</v>
      </c>
      <c r="AB19" s="10">
        <v>0.4263930185230651</v>
      </c>
      <c r="AC19" s="10">
        <v>6.0424777175497892</v>
      </c>
      <c r="AD19" s="10">
        <v>4.6056959445832397E-3</v>
      </c>
      <c r="AE19" s="10">
        <v>0.76789099398914895</v>
      </c>
      <c r="AF19" s="10">
        <v>8.6551870523958225</v>
      </c>
      <c r="AG19" s="10">
        <v>1.5483736081789352</v>
      </c>
      <c r="AH19" s="10">
        <v>5.4092368441869203</v>
      </c>
      <c r="AI19" s="10">
        <v>13.401342865126734</v>
      </c>
      <c r="AJ19" s="10">
        <v>0.53068119716842788</v>
      </c>
      <c r="AK19" s="10">
        <v>1.3002504650775015</v>
      </c>
      <c r="AL19" s="10">
        <v>3.0701574347133653</v>
      </c>
      <c r="AM19" s="10">
        <v>3.0849360334976832</v>
      </c>
      <c r="AN19" s="10">
        <v>1.6828771384398578</v>
      </c>
      <c r="AO19" s="10">
        <v>0</v>
      </c>
      <c r="AP19" s="10">
        <v>0</v>
      </c>
      <c r="AQ19" s="10">
        <v>2.6900460337300309</v>
      </c>
      <c r="AR19" s="10">
        <v>0.11972105738470935</v>
      </c>
      <c r="AS19" s="10">
        <v>5.4183371326258056</v>
      </c>
      <c r="AT19" s="10">
        <v>10.725229243605666</v>
      </c>
      <c r="AV19" s="10">
        <v>5.6493136766592622</v>
      </c>
      <c r="AW19" s="10">
        <v>1.6863693774542687</v>
      </c>
      <c r="AX19" s="10">
        <v>0</v>
      </c>
      <c r="AY19" s="10">
        <v>8.6251682890009423E-2</v>
      </c>
      <c r="AZ19" s="10">
        <v>0</v>
      </c>
      <c r="BA19" s="10">
        <v>8.489676881365007</v>
      </c>
      <c r="BB19" s="10">
        <v>0</v>
      </c>
      <c r="BC19" s="10">
        <v>17.469116771250356</v>
      </c>
      <c r="BD19" s="10">
        <v>0</v>
      </c>
      <c r="BE19" s="10">
        <v>5.0150209957161761E-2</v>
      </c>
      <c r="BF19" s="10">
        <v>1.499565180319345</v>
      </c>
      <c r="BG19" s="10">
        <v>0.10005444603599609</v>
      </c>
      <c r="BH19" s="10">
        <v>0</v>
      </c>
      <c r="BI19" s="10">
        <v>0.2438525083596598</v>
      </c>
      <c r="BJ19" s="10">
        <v>12.204797439072003</v>
      </c>
      <c r="BK19" s="10">
        <v>1.7983680199692965E-2</v>
      </c>
      <c r="BL19" s="10">
        <v>0</v>
      </c>
      <c r="BM19" s="10">
        <v>0</v>
      </c>
      <c r="BN19" s="10">
        <v>1.0742102191596117</v>
      </c>
      <c r="BO19" s="10">
        <v>0</v>
      </c>
      <c r="BP19" s="10">
        <v>2.6645598352670596</v>
      </c>
      <c r="BQ19" s="10">
        <v>1.0403315246817113</v>
      </c>
      <c r="BS19" s="10">
        <v>3.2586721827909946</v>
      </c>
      <c r="BT19" s="10">
        <v>1.3322676295501878E-15</v>
      </c>
      <c r="BU19" s="10">
        <v>0</v>
      </c>
      <c r="BV19" s="10">
        <v>3.1073504127037965E-3</v>
      </c>
      <c r="BW19" s="10">
        <v>0.20818315970814982</v>
      </c>
      <c r="BX19" s="10">
        <v>0.50757859060104238</v>
      </c>
      <c r="BY19" s="10">
        <v>0</v>
      </c>
      <c r="BZ19" s="10">
        <v>9.2796370065715976</v>
      </c>
      <c r="CA19" s="10">
        <v>0.16328577823129753</v>
      </c>
      <c r="CB19" s="10">
        <v>0.3129937070243281</v>
      </c>
      <c r="CC19" s="10">
        <v>8.1437296710760831E-2</v>
      </c>
      <c r="CD19" s="10">
        <v>4.7184478546569153E-16</v>
      </c>
      <c r="CE19" s="10">
        <v>0</v>
      </c>
      <c r="CF19" s="10">
        <v>3.9546706384042301</v>
      </c>
      <c r="CG19" s="10">
        <v>7.007210707659091</v>
      </c>
      <c r="CH19" s="10">
        <v>0</v>
      </c>
      <c r="CI19" s="10">
        <v>0</v>
      </c>
      <c r="CJ19" s="10">
        <v>0</v>
      </c>
      <c r="CK19" s="10">
        <v>0.50020569629711753</v>
      </c>
      <c r="CL19" s="10">
        <v>0</v>
      </c>
      <c r="CM19" s="10">
        <v>1.0160307911514357</v>
      </c>
      <c r="CN19" s="10">
        <v>11.53302781593724</v>
      </c>
      <c r="CP19" s="23">
        <v>36.728577159562306</v>
      </c>
      <c r="CQ19" s="23">
        <v>59.151730124770154</v>
      </c>
      <c r="CR19" s="23">
        <v>13.219231938714509</v>
      </c>
      <c r="CS19" s="23">
        <v>35.276678413530526</v>
      </c>
      <c r="CT19" s="23">
        <v>32.904619669768927</v>
      </c>
      <c r="CU19" s="23">
        <v>50.407829223350461</v>
      </c>
      <c r="CV19" s="23">
        <v>65.574813042525676</v>
      </c>
      <c r="CW19" s="23">
        <v>82.667429325079524</v>
      </c>
      <c r="CX19" s="23">
        <v>66.651360974688984</v>
      </c>
      <c r="CY19" s="23">
        <v>22.659292816133039</v>
      </c>
      <c r="CZ19" s="23">
        <v>67.36695854722818</v>
      </c>
      <c r="DA19" s="23">
        <v>34.519761029095029</v>
      </c>
      <c r="DB19" s="23">
        <v>51.298303974194198</v>
      </c>
      <c r="DC19" s="23">
        <v>29.087843221360586</v>
      </c>
      <c r="DD19" s="23">
        <v>59.791484944006392</v>
      </c>
      <c r="DE19" s="23">
        <v>11.31232618518791</v>
      </c>
      <c r="DF19" s="23">
        <v>2.8315761662953181</v>
      </c>
      <c r="DG19" s="23">
        <v>106.72520680623339</v>
      </c>
      <c r="DH19" s="23">
        <v>39.629815546249944</v>
      </c>
      <c r="DI19" s="23">
        <v>28.280095789717898</v>
      </c>
      <c r="DJ19" s="23">
        <v>33.845094319801198</v>
      </c>
      <c r="DK19" s="36">
        <v>38.327149674669407</v>
      </c>
    </row>
    <row r="20" spans="1:115">
      <c r="A20" s="2">
        <v>41426</v>
      </c>
      <c r="B20" s="10">
        <v>8.0736795696058525</v>
      </c>
      <c r="C20" s="10">
        <v>53.174350071644952</v>
      </c>
      <c r="D20" s="10">
        <v>12.334647541345198</v>
      </c>
      <c r="E20" s="10">
        <v>35.581384536239227</v>
      </c>
      <c r="F20" s="10">
        <v>26.793663694875882</v>
      </c>
      <c r="G20" s="10">
        <v>40.091750270077682</v>
      </c>
      <c r="H20" s="10">
        <v>64.375081886305281</v>
      </c>
      <c r="I20" s="10">
        <v>47.003515173644864</v>
      </c>
      <c r="J20" s="10">
        <v>65.46018935886903</v>
      </c>
      <c r="K20" s="10">
        <v>16.548124677453401</v>
      </c>
      <c r="L20" s="10">
        <v>52.785122409300378</v>
      </c>
      <c r="M20" s="10">
        <v>34.381357503231257</v>
      </c>
      <c r="N20" s="10">
        <v>50.809572387503152</v>
      </c>
      <c r="O20" s="10">
        <v>23.006642660501047</v>
      </c>
      <c r="P20" s="10">
        <v>38.891891532191359</v>
      </c>
      <c r="Q20" s="10">
        <v>9.7180181422620304</v>
      </c>
      <c r="R20" s="10">
        <v>2.6040001099726369</v>
      </c>
      <c r="S20" s="10">
        <v>104.83675859626972</v>
      </c>
      <c r="T20" s="10">
        <v>36.186784863302684</v>
      </c>
      <c r="U20" s="10">
        <v>28.498490766234845</v>
      </c>
      <c r="V20" s="10">
        <v>23.614121343204921</v>
      </c>
      <c r="W20" s="10">
        <v>15.202610009699196</v>
      </c>
      <c r="Y20" s="10">
        <v>19.049504634243934</v>
      </c>
      <c r="Z20" s="10">
        <v>3.7287404763985279</v>
      </c>
      <c r="AA20" s="10">
        <v>1.4812536173189843</v>
      </c>
      <c r="AB20" s="10">
        <v>0.41642451162504962</v>
      </c>
      <c r="AC20" s="10">
        <v>6.0070641686565667</v>
      </c>
      <c r="AD20" s="10">
        <v>4.48453937856864E-3</v>
      </c>
      <c r="AE20" s="10">
        <v>0.73592470380269115</v>
      </c>
      <c r="AF20" s="10">
        <v>9.7285541286384039</v>
      </c>
      <c r="AG20" s="10">
        <v>1.6056159863365733</v>
      </c>
      <c r="AH20" s="10">
        <v>5.7458428925860208</v>
      </c>
      <c r="AI20" s="10">
        <v>12.737517910387671</v>
      </c>
      <c r="AJ20" s="10">
        <v>0.51652392574728656</v>
      </c>
      <c r="AK20" s="10">
        <v>1.2485783143191056</v>
      </c>
      <c r="AL20" s="10">
        <v>3.1656573853935486</v>
      </c>
      <c r="AM20" s="10">
        <v>3.1119133088213244</v>
      </c>
      <c r="AN20" s="10">
        <v>1.7924533443509396</v>
      </c>
      <c r="AO20" s="10">
        <v>0</v>
      </c>
      <c r="AP20" s="10">
        <v>0</v>
      </c>
      <c r="AQ20" s="10">
        <v>2.9195073598595251</v>
      </c>
      <c r="AR20" s="10">
        <v>0.19622076694568436</v>
      </c>
      <c r="AS20" s="10">
        <v>5.5905639385899768</v>
      </c>
      <c r="AT20" s="10">
        <v>13.239516961030947</v>
      </c>
      <c r="AV20" s="10">
        <v>6.1190461030474195</v>
      </c>
      <c r="AW20" s="10">
        <v>1.725019257964896</v>
      </c>
      <c r="AX20" s="10">
        <v>0</v>
      </c>
      <c r="AY20" s="10">
        <v>8.6657484091248613E-2</v>
      </c>
      <c r="AZ20" s="10">
        <v>0</v>
      </c>
      <c r="BA20" s="10">
        <v>8.3579793703621643</v>
      </c>
      <c r="BB20" s="10">
        <v>0</v>
      </c>
      <c r="BC20" s="10">
        <v>17.621468563312906</v>
      </c>
      <c r="BD20" s="10">
        <v>0</v>
      </c>
      <c r="BE20" s="10">
        <v>9.2168150213910505E-2</v>
      </c>
      <c r="BF20" s="10">
        <v>1.4820222825187181</v>
      </c>
      <c r="BG20" s="10">
        <v>9.9889666102162766E-2</v>
      </c>
      <c r="BH20" s="10">
        <v>0</v>
      </c>
      <c r="BI20" s="10">
        <v>0.26429735006166694</v>
      </c>
      <c r="BJ20" s="10">
        <v>12.443880874200172</v>
      </c>
      <c r="BK20" s="10">
        <v>3.6714092089352113E-2</v>
      </c>
      <c r="BL20" s="10">
        <v>0</v>
      </c>
      <c r="BM20" s="10">
        <v>0</v>
      </c>
      <c r="BN20" s="10">
        <v>0.99313405794871601</v>
      </c>
      <c r="BO20" s="10">
        <v>0</v>
      </c>
      <c r="BP20" s="10">
        <v>2.793100218589792</v>
      </c>
      <c r="BQ20" s="10">
        <v>0.98515674208877779</v>
      </c>
      <c r="BS20" s="10">
        <v>3.1240167197802657</v>
      </c>
      <c r="BT20" s="10">
        <v>0</v>
      </c>
      <c r="BU20" s="10">
        <v>0</v>
      </c>
      <c r="BV20" s="10">
        <v>2.9330607389845414E-3</v>
      </c>
      <c r="BW20" s="10">
        <v>0.19144982417369771</v>
      </c>
      <c r="BX20" s="10">
        <v>0.48790214553545042</v>
      </c>
      <c r="BY20" s="10">
        <v>0</v>
      </c>
      <c r="BZ20" s="10">
        <v>7.0066256199538302</v>
      </c>
      <c r="CA20" s="10">
        <v>0.15694485231927069</v>
      </c>
      <c r="CB20" s="10">
        <v>0.30103400658229801</v>
      </c>
      <c r="CC20" s="10">
        <v>8.0098595042155774E-2</v>
      </c>
      <c r="CD20" s="10">
        <v>1.5543122344752192E-15</v>
      </c>
      <c r="CE20" s="10">
        <v>5.773159728050814E-15</v>
      </c>
      <c r="CF20" s="10">
        <v>2.765845838574581</v>
      </c>
      <c r="CG20" s="10">
        <v>5.4519932042734993</v>
      </c>
      <c r="CH20" s="10">
        <v>0</v>
      </c>
      <c r="CI20" s="10">
        <v>0</v>
      </c>
      <c r="CJ20" s="10">
        <v>0</v>
      </c>
      <c r="CK20" s="10">
        <v>0.50741867073438573</v>
      </c>
      <c r="CL20" s="10">
        <v>1.5543122344752192E-15</v>
      </c>
      <c r="CM20" s="10">
        <v>0.93677485542079753</v>
      </c>
      <c r="CN20" s="10">
        <v>9.0580349781552965</v>
      </c>
      <c r="CP20" s="23">
        <v>36.36624702667747</v>
      </c>
      <c r="CQ20" s="23">
        <v>58.628109806008375</v>
      </c>
      <c r="CR20" s="23">
        <v>13.815901158664182</v>
      </c>
      <c r="CS20" s="23">
        <v>36.08739959269451</v>
      </c>
      <c r="CT20" s="23">
        <v>32.992177687706146</v>
      </c>
      <c r="CU20" s="23">
        <v>48.942116325353865</v>
      </c>
      <c r="CV20" s="23">
        <v>65.111006590107962</v>
      </c>
      <c r="CW20" s="23">
        <v>81.360163485550004</v>
      </c>
      <c r="CX20" s="23">
        <v>67.222750197524874</v>
      </c>
      <c r="CY20" s="23">
        <v>22.687169726835631</v>
      </c>
      <c r="CZ20" s="23">
        <v>67.084761197248923</v>
      </c>
      <c r="DA20" s="23">
        <v>34.997771095080708</v>
      </c>
      <c r="DB20" s="23">
        <v>52.058150701822264</v>
      </c>
      <c r="DC20" s="23">
        <v>29.202443234530843</v>
      </c>
      <c r="DD20" s="23">
        <v>59.899678919486355</v>
      </c>
      <c r="DE20" s="23">
        <v>11.547185578702321</v>
      </c>
      <c r="DF20" s="23">
        <v>2.6040001099726369</v>
      </c>
      <c r="DG20" s="23">
        <v>104.83675859626972</v>
      </c>
      <c r="DH20" s="23">
        <v>40.606844951845311</v>
      </c>
      <c r="DI20" s="23">
        <v>28.694711533180531</v>
      </c>
      <c r="DJ20" s="23">
        <v>32.934560355805488</v>
      </c>
      <c r="DK20" s="36">
        <v>38.485318690974218</v>
      </c>
    </row>
    <row r="21" spans="1:115">
      <c r="A21" s="2">
        <v>41518</v>
      </c>
      <c r="B21" s="10">
        <v>8.3086650753528488</v>
      </c>
      <c r="C21" s="10">
        <v>52.291119742278781</v>
      </c>
      <c r="D21" s="10">
        <v>13.05376778521137</v>
      </c>
      <c r="E21" s="10">
        <v>36.246915058343788</v>
      </c>
      <c r="F21" s="10">
        <v>28.164560915767396</v>
      </c>
      <c r="G21" s="10">
        <v>38.935557175772345</v>
      </c>
      <c r="H21" s="10">
        <v>66.937560465538496</v>
      </c>
      <c r="I21" s="10">
        <v>46.807546432051986</v>
      </c>
      <c r="J21" s="10">
        <v>65.470234183262534</v>
      </c>
      <c r="K21" s="10">
        <v>17.273949756605859</v>
      </c>
      <c r="L21" s="10">
        <v>53.114233388629025</v>
      </c>
      <c r="M21" s="10">
        <v>33.80288320426768</v>
      </c>
      <c r="N21" s="10">
        <v>51.175015959068375</v>
      </c>
      <c r="O21" s="10">
        <v>24.894378007492172</v>
      </c>
      <c r="P21" s="10">
        <v>40.069461580162923</v>
      </c>
      <c r="Q21" s="10">
        <v>9.9687994956388746</v>
      </c>
      <c r="R21" s="10">
        <v>2.3724704208961014</v>
      </c>
      <c r="S21" s="10">
        <v>102.05142634745657</v>
      </c>
      <c r="T21" s="10">
        <v>36.702057388325279</v>
      </c>
      <c r="U21" s="10">
        <v>29.049497718225247</v>
      </c>
      <c r="V21" s="10">
        <v>22.904893441955053</v>
      </c>
      <c r="W21" s="10">
        <v>15.321805009744173</v>
      </c>
      <c r="Y21" s="10">
        <v>19.401431933375694</v>
      </c>
      <c r="Z21" s="10">
        <v>3.6978619703601856</v>
      </c>
      <c r="AA21" s="10">
        <v>1.251051727925689</v>
      </c>
      <c r="AB21" s="10">
        <v>0.40383094502713335</v>
      </c>
      <c r="AC21" s="10">
        <v>6.2442594122110071</v>
      </c>
      <c r="AD21" s="10">
        <v>4.3796508565775265E-3</v>
      </c>
      <c r="AE21" s="10">
        <v>0.73732330568002236</v>
      </c>
      <c r="AF21" s="10">
        <v>10.781380255375034</v>
      </c>
      <c r="AG21" s="10">
        <v>1.6507511624030176</v>
      </c>
      <c r="AH21" s="10">
        <v>6.4831554090362706</v>
      </c>
      <c r="AI21" s="10">
        <v>12.063773566721609</v>
      </c>
      <c r="AJ21" s="10">
        <v>0.4863631334963931</v>
      </c>
      <c r="AK21" s="10">
        <v>1.1844630144707082</v>
      </c>
      <c r="AL21" s="10">
        <v>3.3550203521236561</v>
      </c>
      <c r="AM21" s="10">
        <v>3.1214724702244241</v>
      </c>
      <c r="AN21" s="10">
        <v>1.9337773604984758</v>
      </c>
      <c r="AO21" s="10">
        <v>0</v>
      </c>
      <c r="AP21" s="10">
        <v>0</v>
      </c>
      <c r="AQ21" s="10">
        <v>3.1309092159922987</v>
      </c>
      <c r="AR21" s="10">
        <v>0.27693056580307868</v>
      </c>
      <c r="AS21" s="10">
        <v>5.5377705811524303</v>
      </c>
      <c r="AT21" s="10">
        <v>15.716894596408054</v>
      </c>
      <c r="AV21" s="10">
        <v>6.895820958258482</v>
      </c>
      <c r="AW21" s="10">
        <v>1.7516745214772484</v>
      </c>
      <c r="AX21" s="10">
        <v>0</v>
      </c>
      <c r="AY21" s="10">
        <v>8.6619903784402819E-2</v>
      </c>
      <c r="AZ21" s="10">
        <v>0</v>
      </c>
      <c r="BA21" s="10">
        <v>8.2514745262826157</v>
      </c>
      <c r="BB21" s="10">
        <v>0</v>
      </c>
      <c r="BC21" s="10">
        <v>17.790326993506568</v>
      </c>
      <c r="BD21" s="10">
        <v>0</v>
      </c>
      <c r="BE21" s="10">
        <v>0.14311697513326918</v>
      </c>
      <c r="BF21" s="10">
        <v>1.4627514791441567</v>
      </c>
      <c r="BG21" s="10">
        <v>9.662001265048438E-2</v>
      </c>
      <c r="BH21" s="10">
        <v>0</v>
      </c>
      <c r="BI21" s="10">
        <v>0.29303617980083752</v>
      </c>
      <c r="BJ21" s="10">
        <v>12.613053868021485</v>
      </c>
      <c r="BK21" s="10">
        <v>5.7038107093790147E-2</v>
      </c>
      <c r="BL21" s="10">
        <v>0</v>
      </c>
      <c r="BM21" s="10">
        <v>0</v>
      </c>
      <c r="BN21" s="10">
        <v>0.89943860885169269</v>
      </c>
      <c r="BO21" s="10">
        <v>0</v>
      </c>
      <c r="BP21" s="10">
        <v>2.969901588534972</v>
      </c>
      <c r="BQ21" s="10">
        <v>0.92612186099481675</v>
      </c>
      <c r="BS21" s="10">
        <v>3.1357891027375091</v>
      </c>
      <c r="BT21" s="10">
        <v>0</v>
      </c>
      <c r="BU21" s="10">
        <v>8.8817841970012523E-16</v>
      </c>
      <c r="BV21" s="10">
        <v>2.7359640654487927E-3</v>
      </c>
      <c r="BW21" s="10">
        <v>0.18260479348405401</v>
      </c>
      <c r="BX21" s="10">
        <v>0.4703494367803227</v>
      </c>
      <c r="BY21" s="10">
        <v>0</v>
      </c>
      <c r="BZ21" s="10">
        <v>4.810129461339784</v>
      </c>
      <c r="CA21" s="10">
        <v>0.14930963694514188</v>
      </c>
      <c r="CB21" s="10">
        <v>0.30804486940444697</v>
      </c>
      <c r="CC21" s="10">
        <v>7.8670259659227693E-2</v>
      </c>
      <c r="CD21" s="10">
        <v>2.4841240175987878E-15</v>
      </c>
      <c r="CE21" s="10">
        <v>7.1054273576010019E-15</v>
      </c>
      <c r="CF21" s="10">
        <v>1.6123623520260773</v>
      </c>
      <c r="CG21" s="10">
        <v>3.8694240981194206</v>
      </c>
      <c r="CH21" s="10">
        <v>0</v>
      </c>
      <c r="CI21" s="10">
        <v>0</v>
      </c>
      <c r="CJ21" s="10">
        <v>0</v>
      </c>
      <c r="CK21" s="10">
        <v>0.51016341684455024</v>
      </c>
      <c r="CL21" s="10">
        <v>2.2759572004815709E-15</v>
      </c>
      <c r="CM21" s="10">
        <v>0.93838062728929206</v>
      </c>
      <c r="CN21" s="10">
        <v>6.5385056025382529</v>
      </c>
      <c r="CP21" s="23">
        <v>37.741707069724534</v>
      </c>
      <c r="CQ21" s="23">
        <v>57.740656234116209</v>
      </c>
      <c r="CR21" s="23">
        <v>14.30481951313706</v>
      </c>
      <c r="CS21" s="23">
        <v>36.740101871220773</v>
      </c>
      <c r="CT21" s="23">
        <v>34.591425121462457</v>
      </c>
      <c r="CU21" s="23">
        <v>47.661760789691861</v>
      </c>
      <c r="CV21" s="23">
        <v>67.674883771218504</v>
      </c>
      <c r="CW21" s="23">
        <v>80.189383142273371</v>
      </c>
      <c r="CX21" s="23">
        <v>67.270294982610693</v>
      </c>
      <c r="CY21" s="23">
        <v>24.208267010179846</v>
      </c>
      <c r="CZ21" s="23">
        <v>66.719428694154018</v>
      </c>
      <c r="DA21" s="23">
        <v>34.38586635041456</v>
      </c>
      <c r="DB21" s="23">
        <v>52.35947897353909</v>
      </c>
      <c r="DC21" s="23">
        <v>30.154796891442743</v>
      </c>
      <c r="DD21" s="23">
        <v>59.673412016528253</v>
      </c>
      <c r="DE21" s="23">
        <v>11.959614963231138</v>
      </c>
      <c r="DF21" s="23">
        <v>2.3724704208961014</v>
      </c>
      <c r="DG21" s="23">
        <v>102.05142634745656</v>
      </c>
      <c r="DH21" s="23">
        <v>41.242568630013821</v>
      </c>
      <c r="DI21" s="23">
        <v>29.326428284028328</v>
      </c>
      <c r="DJ21" s="23">
        <v>32.350946238931748</v>
      </c>
      <c r="DK21" s="36">
        <v>38.503327069685298</v>
      </c>
    </row>
    <row r="22" spans="1:115">
      <c r="A22" s="2">
        <v>41609</v>
      </c>
      <c r="B22" s="10">
        <v>8.7778595049378652</v>
      </c>
      <c r="C22" s="10">
        <v>53.889311365994963</v>
      </c>
      <c r="D22" s="10">
        <v>13.521678959651679</v>
      </c>
      <c r="E22" s="10">
        <v>36.768766267198792</v>
      </c>
      <c r="F22" s="10">
        <v>27.82670865577003</v>
      </c>
      <c r="G22" s="10">
        <v>39.655262508479453</v>
      </c>
      <c r="H22" s="10">
        <v>65.576298904071876</v>
      </c>
      <c r="I22" s="10">
        <v>46.857858144786313</v>
      </c>
      <c r="J22" s="10">
        <v>65.216417641711089</v>
      </c>
      <c r="K22" s="10">
        <v>17.315588852656553</v>
      </c>
      <c r="L22" s="10">
        <v>53.167680920689911</v>
      </c>
      <c r="M22" s="10">
        <v>33.017065333693807</v>
      </c>
      <c r="N22" s="10">
        <v>51.14594167107969</v>
      </c>
      <c r="O22" s="10">
        <v>25.518333447184055</v>
      </c>
      <c r="P22" s="10">
        <v>40.821007645789166</v>
      </c>
      <c r="Q22" s="10">
        <v>10.829206147331391</v>
      </c>
      <c r="R22" s="10">
        <v>2.1471274072502604</v>
      </c>
      <c r="S22" s="10">
        <v>101.43858853229258</v>
      </c>
      <c r="T22" s="10">
        <v>37.582790241560538</v>
      </c>
      <c r="U22" s="10">
        <v>29.28369843235069</v>
      </c>
      <c r="V22" s="10">
        <v>21.518912598145853</v>
      </c>
      <c r="W22" s="10">
        <v>15.998551279035937</v>
      </c>
      <c r="Y22" s="10">
        <v>20.27943790872002</v>
      </c>
      <c r="Z22" s="10">
        <v>3.8429823984862712</v>
      </c>
      <c r="AA22" s="10">
        <v>0.98188610393124576</v>
      </c>
      <c r="AB22" s="10">
        <v>0.3889939971345131</v>
      </c>
      <c r="AC22" s="10">
        <v>6.1003950000972234</v>
      </c>
      <c r="AD22" s="10">
        <v>4.4856357116090087E-3</v>
      </c>
      <c r="AE22" s="10">
        <v>0.69502347510229723</v>
      </c>
      <c r="AF22" s="10">
        <v>11.865290634453768</v>
      </c>
      <c r="AG22" s="10">
        <v>1.6891158088675333</v>
      </c>
      <c r="AH22" s="10">
        <v>7.0073447097806625</v>
      </c>
      <c r="AI22" s="10">
        <v>11.339296123343333</v>
      </c>
      <c r="AJ22" s="10">
        <v>0.45411366664909003</v>
      </c>
      <c r="AK22" s="10">
        <v>1.1109394180852734</v>
      </c>
      <c r="AL22" s="10">
        <v>3.3732670313500019</v>
      </c>
      <c r="AM22" s="10">
        <v>3.0992872184401903</v>
      </c>
      <c r="AN22" s="10">
        <v>2.2059703168227358</v>
      </c>
      <c r="AO22" s="10">
        <v>0</v>
      </c>
      <c r="AP22" s="10">
        <v>0</v>
      </c>
      <c r="AQ22" s="10">
        <v>3.3804331374833163</v>
      </c>
      <c r="AR22" s="10">
        <v>0.35710812998482927</v>
      </c>
      <c r="AS22" s="10">
        <v>5.6372840877212784</v>
      </c>
      <c r="AT22" s="10">
        <v>18.853507063305344</v>
      </c>
      <c r="AV22" s="10">
        <v>7.9285251403937878</v>
      </c>
      <c r="AW22" s="10">
        <v>1.8623809487719101</v>
      </c>
      <c r="AX22" s="10">
        <v>0</v>
      </c>
      <c r="AY22" s="10">
        <v>8.6186681443673835E-2</v>
      </c>
      <c r="AZ22" s="10">
        <v>0</v>
      </c>
      <c r="BA22" s="10">
        <v>8.5417718038314554</v>
      </c>
      <c r="BB22" s="10">
        <v>0</v>
      </c>
      <c r="BC22" s="10">
        <v>18.047107055004183</v>
      </c>
      <c r="BD22" s="10">
        <v>0</v>
      </c>
      <c r="BE22" s="10">
        <v>0.19261734975194186</v>
      </c>
      <c r="BF22" s="10">
        <v>1.4363386244685787</v>
      </c>
      <c r="BG22" s="10">
        <v>9.2823912199797048E-2</v>
      </c>
      <c r="BH22" s="10">
        <v>0</v>
      </c>
      <c r="BI22" s="10">
        <v>0.30697863315699131</v>
      </c>
      <c r="BJ22" s="10">
        <v>12.651662778200865</v>
      </c>
      <c r="BK22" s="10">
        <v>8.3420740503774612E-2</v>
      </c>
      <c r="BL22" s="10">
        <v>0</v>
      </c>
      <c r="BM22" s="10">
        <v>0</v>
      </c>
      <c r="BN22" s="10">
        <v>0.81028877073167205</v>
      </c>
      <c r="BO22" s="10">
        <v>0</v>
      </c>
      <c r="BP22" s="10">
        <v>3.227768512039173</v>
      </c>
      <c r="BQ22" s="10">
        <v>0.89833242289895521</v>
      </c>
      <c r="BS22" s="10">
        <v>3.2278175558278477</v>
      </c>
      <c r="BT22" s="10">
        <v>0</v>
      </c>
      <c r="BU22" s="10">
        <v>1.2212453270876722E-15</v>
      </c>
      <c r="BV22" s="10">
        <v>2.5200784047822722E-3</v>
      </c>
      <c r="BW22" s="10">
        <v>0.16209144897203753</v>
      </c>
      <c r="BX22" s="10">
        <v>0.4754773854305494</v>
      </c>
      <c r="BY22" s="10">
        <v>0</v>
      </c>
      <c r="BZ22" s="10">
        <v>2.6897701153642437</v>
      </c>
      <c r="CA22" s="10">
        <v>0.14109273084009355</v>
      </c>
      <c r="CB22" s="10">
        <v>0.3022975278180744</v>
      </c>
      <c r="CC22" s="10">
        <v>7.6864026970272281E-2</v>
      </c>
      <c r="CD22" s="10">
        <v>3.3029134982598407E-15</v>
      </c>
      <c r="CE22" s="10">
        <v>6.8833827526759706E-15</v>
      </c>
      <c r="CF22" s="10">
        <v>0.36140647650159735</v>
      </c>
      <c r="CG22" s="10">
        <v>2.2755120079417051</v>
      </c>
      <c r="CH22" s="10">
        <v>0</v>
      </c>
      <c r="CI22" s="10">
        <v>0</v>
      </c>
      <c r="CJ22" s="10">
        <v>0</v>
      </c>
      <c r="CK22" s="10">
        <v>0.51780485616274874</v>
      </c>
      <c r="CL22" s="10">
        <v>0</v>
      </c>
      <c r="CM22" s="10">
        <v>0.8974570854891244</v>
      </c>
      <c r="CN22" s="10">
        <v>4.1616211266678871</v>
      </c>
      <c r="CP22" s="23">
        <v>40.21364010987952</v>
      </c>
      <c r="CQ22" s="23">
        <v>59.594674713253141</v>
      </c>
      <c r="CR22" s="23">
        <v>14.503565063582926</v>
      </c>
      <c r="CS22" s="23">
        <v>37.246467024181761</v>
      </c>
      <c r="CT22" s="23">
        <v>34.089195104839291</v>
      </c>
      <c r="CU22" s="23">
        <v>48.676997333453066</v>
      </c>
      <c r="CV22" s="23">
        <v>66.271322379174165</v>
      </c>
      <c r="CW22" s="23">
        <v>79.460025949608507</v>
      </c>
      <c r="CX22" s="23">
        <v>67.046626181418716</v>
      </c>
      <c r="CY22" s="23">
        <v>24.817848440007232</v>
      </c>
      <c r="CZ22" s="23">
        <v>66.020179695472095</v>
      </c>
      <c r="DA22" s="23">
        <v>33.564002912542698</v>
      </c>
      <c r="DB22" s="23">
        <v>52.25688108916497</v>
      </c>
      <c r="DC22" s="23">
        <v>29.559985588192646</v>
      </c>
      <c r="DD22" s="23">
        <v>58.847469650371927</v>
      </c>
      <c r="DE22" s="23">
        <v>13.118597204657901</v>
      </c>
      <c r="DF22" s="23">
        <v>2.1471274072502604</v>
      </c>
      <c r="DG22" s="23">
        <v>101.43858853229257</v>
      </c>
      <c r="DH22" s="23">
        <v>42.291317005938275</v>
      </c>
      <c r="DI22" s="23">
        <v>29.640806562335516</v>
      </c>
      <c r="DJ22" s="23">
        <v>31.281422283395429</v>
      </c>
      <c r="DK22" s="36">
        <v>39.912011891908122</v>
      </c>
    </row>
    <row r="23" spans="1:115">
      <c r="A23" s="2">
        <v>41699</v>
      </c>
      <c r="B23" s="10">
        <v>8.9434642034045755</v>
      </c>
      <c r="C23" s="10">
        <v>52.809512429674918</v>
      </c>
      <c r="D23" s="10">
        <v>13.203077150634691</v>
      </c>
      <c r="E23" s="10">
        <v>37.63740429013248</v>
      </c>
      <c r="F23" s="10">
        <v>28.752767909561033</v>
      </c>
      <c r="G23" s="10">
        <v>40.341303901335166</v>
      </c>
      <c r="H23" s="10">
        <v>63.690258854340094</v>
      </c>
      <c r="I23" s="10">
        <v>50.067459201080311</v>
      </c>
      <c r="J23" s="10">
        <v>65.193534953234177</v>
      </c>
      <c r="K23" s="10">
        <v>17.27004204526672</v>
      </c>
      <c r="L23" s="10">
        <v>52.327925252218691</v>
      </c>
      <c r="M23" s="10">
        <v>35.041548381272918</v>
      </c>
      <c r="N23" s="10">
        <v>51.885688740457852</v>
      </c>
      <c r="O23" s="10">
        <v>26.942700086574405</v>
      </c>
      <c r="P23" s="10">
        <v>34.946918820657444</v>
      </c>
      <c r="Q23" s="10">
        <v>10.251166812158228</v>
      </c>
      <c r="R23" s="10">
        <v>1.9747621222943028</v>
      </c>
      <c r="S23" s="10">
        <v>98.185431258579968</v>
      </c>
      <c r="T23" s="10">
        <v>37.383959247388887</v>
      </c>
      <c r="U23" s="10">
        <v>29.909799956922001</v>
      </c>
      <c r="V23" s="10">
        <v>21.433706648207835</v>
      </c>
      <c r="W23" s="10">
        <v>19.211066745254882</v>
      </c>
      <c r="Y23" s="10">
        <v>21.902702302575893</v>
      </c>
      <c r="Z23" s="10">
        <v>3.3474124430262409</v>
      </c>
      <c r="AA23" s="10">
        <v>1.217416201033221</v>
      </c>
      <c r="AB23" s="10">
        <v>0.38712011643035937</v>
      </c>
      <c r="AC23" s="10">
        <v>6.9000100257895465</v>
      </c>
      <c r="AD23" s="10">
        <v>4.6672664665695744E-3</v>
      </c>
      <c r="AE23" s="10">
        <v>0.63988171328015386</v>
      </c>
      <c r="AF23" s="10">
        <v>13.339652978423565</v>
      </c>
      <c r="AG23" s="10">
        <v>1.7312527728885601</v>
      </c>
      <c r="AH23" s="10">
        <v>6.8083709749931787</v>
      </c>
      <c r="AI23" s="10">
        <v>11.300180643066851</v>
      </c>
      <c r="AJ23" s="10">
        <v>0.42872064150291289</v>
      </c>
      <c r="AK23" s="10">
        <v>1.1188679017535321</v>
      </c>
      <c r="AL23" s="10">
        <v>3.6117633802951357</v>
      </c>
      <c r="AM23" s="10">
        <v>2.9321321307498165</v>
      </c>
      <c r="AN23" s="10">
        <v>2.778556567902092</v>
      </c>
      <c r="AO23" s="10">
        <v>0</v>
      </c>
      <c r="AP23" s="10">
        <v>0</v>
      </c>
      <c r="AQ23" s="10">
        <v>3.3662266232495197</v>
      </c>
      <c r="AR23" s="10">
        <v>0.36237242357800525</v>
      </c>
      <c r="AS23" s="10">
        <v>5.9094028850192082</v>
      </c>
      <c r="AT23" s="10">
        <v>23.453413162156586</v>
      </c>
      <c r="AV23" s="10">
        <v>8.1296218543511607</v>
      </c>
      <c r="AW23" s="10">
        <v>1.6118467170101385</v>
      </c>
      <c r="AX23" s="10">
        <v>9.961348988392757E-2</v>
      </c>
      <c r="AY23" s="10">
        <v>7.6367892683142494E-2</v>
      </c>
      <c r="AZ23" s="10">
        <v>0</v>
      </c>
      <c r="BA23" s="10">
        <v>7.9999736620282285</v>
      </c>
      <c r="BB23" s="10">
        <v>0</v>
      </c>
      <c r="BC23" s="10">
        <v>18.11911647000565</v>
      </c>
      <c r="BD23" s="10">
        <v>0</v>
      </c>
      <c r="BE23" s="10">
        <v>0.22419744097368891</v>
      </c>
      <c r="BF23" s="10">
        <v>1.6382040825436501</v>
      </c>
      <c r="BG23" s="10">
        <v>0.11294123569652208</v>
      </c>
      <c r="BH23" s="10">
        <v>0</v>
      </c>
      <c r="BI23" s="10">
        <v>0.35796549133947458</v>
      </c>
      <c r="BJ23" s="10">
        <v>11.591615018839734</v>
      </c>
      <c r="BK23" s="10">
        <v>8.8321288268344081E-2</v>
      </c>
      <c r="BL23" s="10">
        <v>0</v>
      </c>
      <c r="BM23" s="10">
        <v>0</v>
      </c>
      <c r="BN23" s="10">
        <v>0.8191707949722955</v>
      </c>
      <c r="BO23" s="10">
        <v>0</v>
      </c>
      <c r="BP23" s="10">
        <v>3.0891390671294694</v>
      </c>
      <c r="BQ23" s="10">
        <v>1.1871428910340205</v>
      </c>
      <c r="BS23" s="10">
        <v>3.2352923930422364</v>
      </c>
      <c r="BT23" s="10">
        <v>0</v>
      </c>
      <c r="BU23" s="10">
        <v>4.7184478546569153E-16</v>
      </c>
      <c r="BV23" s="10">
        <v>2.4648726306635144E-3</v>
      </c>
      <c r="BW23" s="10">
        <v>0.17119155978765654</v>
      </c>
      <c r="BX23" s="10">
        <v>0.47921665057817009</v>
      </c>
      <c r="BY23" s="10">
        <v>1.1102230246251565E-16</v>
      </c>
      <c r="BZ23" s="10">
        <v>2.6179277792444751</v>
      </c>
      <c r="CA23" s="10">
        <v>0.1348723751046419</v>
      </c>
      <c r="CB23" s="10">
        <v>0.28215424282902291</v>
      </c>
      <c r="CC23" s="10">
        <v>7.6720001384448011E-2</v>
      </c>
      <c r="CD23" s="10">
        <v>0</v>
      </c>
      <c r="CE23" s="10">
        <v>7.1054273576010019E-15</v>
      </c>
      <c r="CF23" s="10">
        <v>0.40801758056286047</v>
      </c>
      <c r="CG23" s="10">
        <v>1.9811410134710474</v>
      </c>
      <c r="CH23" s="10">
        <v>3.1918911957973251E-16</v>
      </c>
      <c r="CI23" s="10">
        <v>0</v>
      </c>
      <c r="CJ23" s="10">
        <v>1.4210854715202004E-14</v>
      </c>
      <c r="CK23" s="10">
        <v>0.49192022350235765</v>
      </c>
      <c r="CL23" s="10">
        <v>3.5527136788005009E-15</v>
      </c>
      <c r="CM23" s="10">
        <v>0.91897268284753508</v>
      </c>
      <c r="CN23" s="10">
        <v>5.035988389703463</v>
      </c>
      <c r="CP23" s="23">
        <v>42.211080753373864</v>
      </c>
      <c r="CQ23" s="23">
        <v>57.768771589711292</v>
      </c>
      <c r="CR23" s="23">
        <v>14.52010684155184</v>
      </c>
      <c r="CS23" s="23">
        <v>38.103357171876645</v>
      </c>
      <c r="CT23" s="23">
        <v>35.823969495138236</v>
      </c>
      <c r="CU23" s="23">
        <v>48.825161480408134</v>
      </c>
      <c r="CV23" s="23">
        <v>64.330140567620248</v>
      </c>
      <c r="CW23" s="23">
        <v>84.144156428754002</v>
      </c>
      <c r="CX23" s="23">
        <v>67.059660101227379</v>
      </c>
      <c r="CY23" s="23">
        <v>24.584764704062611</v>
      </c>
      <c r="CZ23" s="23">
        <v>65.34302997921364</v>
      </c>
      <c r="DA23" s="23">
        <v>35.583210258472349</v>
      </c>
      <c r="DB23" s="23">
        <v>53.004556642211391</v>
      </c>
      <c r="DC23" s="23">
        <v>31.320446538771876</v>
      </c>
      <c r="DD23" s="23">
        <v>51.451806983718043</v>
      </c>
      <c r="DE23" s="23">
        <v>13.118044668328665</v>
      </c>
      <c r="DF23" s="23">
        <v>1.9747621222943028</v>
      </c>
      <c r="DG23" s="23">
        <v>98.185431258579982</v>
      </c>
      <c r="DH23" s="23">
        <v>42.06127688911306</v>
      </c>
      <c r="DI23" s="23">
        <v>30.27217238050001</v>
      </c>
      <c r="DJ23" s="23">
        <v>31.351221283204048</v>
      </c>
      <c r="DK23" s="36">
        <v>48.887611188148952</v>
      </c>
    </row>
    <row r="24" spans="1:115">
      <c r="A24" s="2">
        <v>41791</v>
      </c>
      <c r="B24" s="10">
        <v>8.5958136905696794</v>
      </c>
      <c r="C24" s="10">
        <v>54.799933591160524</v>
      </c>
      <c r="D24" s="10">
        <v>13.660329614697154</v>
      </c>
      <c r="E24" s="10">
        <v>38.372423973620471</v>
      </c>
      <c r="F24" s="10">
        <v>27.719635881906733</v>
      </c>
      <c r="G24" s="10">
        <v>40.598477550220103</v>
      </c>
      <c r="H24" s="10">
        <v>64.911429473721569</v>
      </c>
      <c r="I24" s="10">
        <v>52.135027631091589</v>
      </c>
      <c r="J24" s="10">
        <v>64.804002805748908</v>
      </c>
      <c r="K24" s="10">
        <v>17.463166387035717</v>
      </c>
      <c r="L24" s="10">
        <v>52.062971643131711</v>
      </c>
      <c r="M24" s="10">
        <v>36.058921644514243</v>
      </c>
      <c r="N24" s="10">
        <v>51.32023611181981</v>
      </c>
      <c r="O24" s="10">
        <v>26.511271126906962</v>
      </c>
      <c r="P24" s="10">
        <v>34.741508458979794</v>
      </c>
      <c r="Q24" s="10">
        <v>9.3966534008903668</v>
      </c>
      <c r="R24" s="10">
        <v>1.8139817958798639</v>
      </c>
      <c r="S24" s="10">
        <v>96.772873361529491</v>
      </c>
      <c r="T24" s="10">
        <v>38.178355038642202</v>
      </c>
      <c r="U24" s="10">
        <v>29.783062889022357</v>
      </c>
      <c r="V24" s="10">
        <v>21.096674418609354</v>
      </c>
      <c r="W24" s="10">
        <v>21.031728920594571</v>
      </c>
      <c r="Y24" s="10">
        <v>22.318094435344314</v>
      </c>
      <c r="Z24" s="10">
        <v>3.0485325230013585</v>
      </c>
      <c r="AA24" s="10">
        <v>1.5410945037825636</v>
      </c>
      <c r="AB24" s="10">
        <v>0.38341412350486104</v>
      </c>
      <c r="AC24" s="10">
        <v>7.2471863983845592</v>
      </c>
      <c r="AD24" s="10">
        <v>4.7988181456894013E-3</v>
      </c>
      <c r="AE24" s="10">
        <v>0.61636346659867047</v>
      </c>
      <c r="AF24" s="10">
        <v>14.567273591064684</v>
      </c>
      <c r="AG24" s="10">
        <v>1.7634291981120365</v>
      </c>
      <c r="AH24" s="10">
        <v>6.7044043867563392</v>
      </c>
      <c r="AI24" s="10">
        <v>11.383814227320256</v>
      </c>
      <c r="AJ24" s="10">
        <v>0.38650383970004448</v>
      </c>
      <c r="AK24" s="10">
        <v>1.0986260651423327</v>
      </c>
      <c r="AL24" s="10">
        <v>3.6036853120907062</v>
      </c>
      <c r="AM24" s="10">
        <v>3.2041445832337092</v>
      </c>
      <c r="AN24" s="10">
        <v>3.2552983438409253</v>
      </c>
      <c r="AO24" s="10">
        <v>0</v>
      </c>
      <c r="AP24" s="10">
        <v>0</v>
      </c>
      <c r="AQ24" s="10">
        <v>3.4415123598315427</v>
      </c>
      <c r="AR24" s="10">
        <v>0.35847648148951533</v>
      </c>
      <c r="AS24" s="10">
        <v>5.6101023867143853</v>
      </c>
      <c r="AT24" s="10">
        <v>26.603882077193031</v>
      </c>
      <c r="AV24" s="10">
        <v>7.8662075497570711</v>
      </c>
      <c r="AW24" s="10">
        <v>1.45608067979213</v>
      </c>
      <c r="AX24" s="10">
        <v>0.21147679783116854</v>
      </c>
      <c r="AY24" s="10">
        <v>6.5787467034690142E-2</v>
      </c>
      <c r="AZ24" s="10">
        <v>0</v>
      </c>
      <c r="BA24" s="10">
        <v>7.376186679857418</v>
      </c>
      <c r="BB24" s="10">
        <v>0</v>
      </c>
      <c r="BC24" s="10">
        <v>17.676598443986062</v>
      </c>
      <c r="BD24" s="10">
        <v>0</v>
      </c>
      <c r="BE24" s="10">
        <v>0.25871317175521719</v>
      </c>
      <c r="BF24" s="10">
        <v>1.8558523810639576</v>
      </c>
      <c r="BG24" s="10">
        <v>0.1310325194438082</v>
      </c>
      <c r="BH24" s="10">
        <v>0</v>
      </c>
      <c r="BI24" s="10">
        <v>0.38578020382397732</v>
      </c>
      <c r="BJ24" s="10">
        <v>12.31240885600676</v>
      </c>
      <c r="BK24" s="10">
        <v>9.0556544055058252E-2</v>
      </c>
      <c r="BL24" s="10">
        <v>0</v>
      </c>
      <c r="BM24" s="10">
        <v>0</v>
      </c>
      <c r="BN24" s="10">
        <v>0.85002252908284148</v>
      </c>
      <c r="BO24" s="10">
        <v>0</v>
      </c>
      <c r="BP24" s="10">
        <v>3.0646725343549428</v>
      </c>
      <c r="BQ24" s="10">
        <v>1.4232097699120367</v>
      </c>
      <c r="BS24" s="10">
        <v>3.0549833501848056</v>
      </c>
      <c r="BT24" s="10">
        <v>0</v>
      </c>
      <c r="BU24" s="10">
        <v>2.3592239273284576E-15</v>
      </c>
      <c r="BV24" s="10">
        <v>2.3961685604383803E-3</v>
      </c>
      <c r="BW24" s="10">
        <v>0.16873689576652584</v>
      </c>
      <c r="BX24" s="10">
        <v>0.47788127244891765</v>
      </c>
      <c r="BY24" s="10">
        <v>1.1102230246251565E-16</v>
      </c>
      <c r="BZ24" s="10">
        <v>2.4641024226128785</v>
      </c>
      <c r="CA24" s="10">
        <v>0.12792583647458766</v>
      </c>
      <c r="CB24" s="10">
        <v>0.26600845817557967</v>
      </c>
      <c r="CC24" s="10">
        <v>7.7408174144798503E-2</v>
      </c>
      <c r="CD24" s="10">
        <v>0</v>
      </c>
      <c r="CE24" s="10">
        <v>8.8817841970012523E-16</v>
      </c>
      <c r="CF24" s="10">
        <v>0.42768391848249093</v>
      </c>
      <c r="CG24" s="10">
        <v>2.0038042322162948</v>
      </c>
      <c r="CH24" s="10">
        <v>0</v>
      </c>
      <c r="CI24" s="10">
        <v>0</v>
      </c>
      <c r="CJ24" s="10">
        <v>0</v>
      </c>
      <c r="CK24" s="10">
        <v>0.47874340626747636</v>
      </c>
      <c r="CL24" s="10">
        <v>2.7200464103316335E-15</v>
      </c>
      <c r="CM24" s="10">
        <v>0.88284417984406405</v>
      </c>
      <c r="CN24" s="10">
        <v>5.5573724475093389</v>
      </c>
      <c r="CP24" s="23">
        <v>41.835099025855868</v>
      </c>
      <c r="CQ24" s="23">
        <v>59.304546793954003</v>
      </c>
      <c r="CR24" s="23">
        <v>15.412900916310889</v>
      </c>
      <c r="CS24" s="23">
        <v>38.82402173272046</v>
      </c>
      <c r="CT24" s="23">
        <v>35.135559176057818</v>
      </c>
      <c r="CU24" s="23">
        <v>48.457344320672128</v>
      </c>
      <c r="CV24" s="23">
        <v>65.527792940320239</v>
      </c>
      <c r="CW24" s="23">
        <v>86.843002088755213</v>
      </c>
      <c r="CX24" s="23">
        <v>66.695357840335532</v>
      </c>
      <c r="CY24" s="23">
        <v>24.692292403722853</v>
      </c>
      <c r="CZ24" s="23">
        <v>65.380046425660723</v>
      </c>
      <c r="DA24" s="23">
        <v>36.57645800365809</v>
      </c>
      <c r="DB24" s="23">
        <v>52.418862176962143</v>
      </c>
      <c r="DC24" s="23">
        <v>30.928420561304137</v>
      </c>
      <c r="DD24" s="23">
        <v>52.261866130436559</v>
      </c>
      <c r="DE24" s="23">
        <v>12.74250828878635</v>
      </c>
      <c r="DF24" s="23">
        <v>1.8139817958798639</v>
      </c>
      <c r="DG24" s="23">
        <v>96.772873361529491</v>
      </c>
      <c r="DH24" s="23">
        <v>42.948633333824063</v>
      </c>
      <c r="DI24" s="23">
        <v>30.141539370511875</v>
      </c>
      <c r="DJ24" s="23">
        <v>30.654293519522746</v>
      </c>
      <c r="DK24" s="36">
        <v>54.616193215208973</v>
      </c>
    </row>
    <row r="25" spans="1:115">
      <c r="A25" s="2">
        <v>41883</v>
      </c>
      <c r="B25" s="10">
        <v>8.0865568030484827</v>
      </c>
      <c r="C25" s="10">
        <v>54.223464749566176</v>
      </c>
      <c r="D25" s="10">
        <v>13.598144611000587</v>
      </c>
      <c r="E25" s="10">
        <v>39.060923656311367</v>
      </c>
      <c r="F25" s="10">
        <v>27.806952513008838</v>
      </c>
      <c r="G25" s="10">
        <v>40.832468858034048</v>
      </c>
      <c r="H25" s="10">
        <v>72.283126863241677</v>
      </c>
      <c r="I25" s="10">
        <v>51.523849227410082</v>
      </c>
      <c r="J25" s="10">
        <v>64.334401256411098</v>
      </c>
      <c r="K25" s="10">
        <v>17.899918092764146</v>
      </c>
      <c r="L25" s="10">
        <v>51.573870268402992</v>
      </c>
      <c r="M25" s="10">
        <v>36.216993044900427</v>
      </c>
      <c r="N25" s="10">
        <v>50.401472042470431</v>
      </c>
      <c r="O25" s="10">
        <v>27.418213614109774</v>
      </c>
      <c r="P25" s="10">
        <v>34.520636113520496</v>
      </c>
      <c r="Q25" s="10">
        <v>8.8904719755395725</v>
      </c>
      <c r="R25" s="10">
        <v>1.6638076890168336</v>
      </c>
      <c r="S25" s="10">
        <v>97.46900127295153</v>
      </c>
      <c r="T25" s="10">
        <v>39.373161836400733</v>
      </c>
      <c r="U25" s="10">
        <v>29.837884561986336</v>
      </c>
      <c r="V25" s="10">
        <v>20.701116333408841</v>
      </c>
      <c r="W25" s="10">
        <v>23.452949963354772</v>
      </c>
      <c r="Y25" s="10">
        <v>22.264308473939661</v>
      </c>
      <c r="Z25" s="10">
        <v>2.6047958068764645</v>
      </c>
      <c r="AA25" s="10">
        <v>1.8292489392649047</v>
      </c>
      <c r="AB25" s="10">
        <v>0.37883920454507802</v>
      </c>
      <c r="AC25" s="10">
        <v>7.8880602929559256</v>
      </c>
      <c r="AD25" s="10">
        <v>4.9260698131878312E-3</v>
      </c>
      <c r="AE25" s="10">
        <v>0.64655330859717131</v>
      </c>
      <c r="AF25" s="10">
        <v>15.053577036604883</v>
      </c>
      <c r="AG25" s="10">
        <v>1.792909183039104</v>
      </c>
      <c r="AH25" s="10">
        <v>6.6899438772152937</v>
      </c>
      <c r="AI25" s="10">
        <v>11.41798484553469</v>
      </c>
      <c r="AJ25" s="10">
        <v>0.33341391031690681</v>
      </c>
      <c r="AK25" s="10">
        <v>1.0710559864168905</v>
      </c>
      <c r="AL25" s="10">
        <v>3.7787919171215587</v>
      </c>
      <c r="AM25" s="10">
        <v>3.4839619211328396</v>
      </c>
      <c r="AN25" s="10">
        <v>3.8352522002609821</v>
      </c>
      <c r="AO25" s="10">
        <v>0</v>
      </c>
      <c r="AP25" s="10">
        <v>0</v>
      </c>
      <c r="AQ25" s="10">
        <v>3.5530868227007226</v>
      </c>
      <c r="AR25" s="10">
        <v>0.35677189633646406</v>
      </c>
      <c r="AS25" s="10">
        <v>5.866974676615845</v>
      </c>
      <c r="AT25" s="10">
        <v>30.74437459143827</v>
      </c>
      <c r="AV25" s="10">
        <v>7.452845013018405</v>
      </c>
      <c r="AW25" s="10">
        <v>1.2310607722005806</v>
      </c>
      <c r="AX25" s="10">
        <v>0.324185583301767</v>
      </c>
      <c r="AY25" s="10">
        <v>5.4694281452385259E-2</v>
      </c>
      <c r="AZ25" s="10">
        <v>0</v>
      </c>
      <c r="BA25" s="10">
        <v>6.7585272836688759</v>
      </c>
      <c r="BB25" s="10">
        <v>0</v>
      </c>
      <c r="BC25" s="10">
        <v>16.31323654616072</v>
      </c>
      <c r="BD25" s="10">
        <v>0</v>
      </c>
      <c r="BE25" s="10">
        <v>0.29755381460048264</v>
      </c>
      <c r="BF25" s="10">
        <v>2.0647855700102262</v>
      </c>
      <c r="BG25" s="10">
        <v>0.14645173263517575</v>
      </c>
      <c r="BH25" s="10">
        <v>0</v>
      </c>
      <c r="BI25" s="10">
        <v>0.43391943036610958</v>
      </c>
      <c r="BJ25" s="10">
        <v>13.052900469252833</v>
      </c>
      <c r="BK25" s="10">
        <v>9.5912130931961048E-2</v>
      </c>
      <c r="BL25" s="10">
        <v>0</v>
      </c>
      <c r="BM25" s="10">
        <v>0</v>
      </c>
      <c r="BN25" s="10">
        <v>0.89048557382256388</v>
      </c>
      <c r="BO25" s="10">
        <v>0</v>
      </c>
      <c r="BP25" s="10">
        <v>3.0450669874948471</v>
      </c>
      <c r="BQ25" s="10">
        <v>1.7305949415900772</v>
      </c>
      <c r="BS25" s="10">
        <v>2.8193738769649554</v>
      </c>
      <c r="BT25" s="10">
        <v>0</v>
      </c>
      <c r="BU25" s="10">
        <v>3.3861802251067274E-15</v>
      </c>
      <c r="BV25" s="10">
        <v>2.3203685935176341E-3</v>
      </c>
      <c r="BW25" s="10">
        <v>0.1731074302763691</v>
      </c>
      <c r="BX25" s="10">
        <v>0.47634028875114609</v>
      </c>
      <c r="BY25" s="10">
        <v>5.773159728050814E-15</v>
      </c>
      <c r="BZ25" s="10">
        <v>2.1808967164536419</v>
      </c>
      <c r="CA25" s="10">
        <v>0.12089598918153022</v>
      </c>
      <c r="CB25" s="10">
        <v>0.25314222141777448</v>
      </c>
      <c r="CC25" s="10">
        <v>7.7759624922915549E-2</v>
      </c>
      <c r="CD25" s="10">
        <v>0</v>
      </c>
      <c r="CE25" s="10">
        <v>0</v>
      </c>
      <c r="CF25" s="10">
        <v>0.46960423701902099</v>
      </c>
      <c r="CG25" s="10">
        <v>2.0266705323674739</v>
      </c>
      <c r="CH25" s="10">
        <v>8.8817841970012523E-16</v>
      </c>
      <c r="CI25" s="10">
        <v>0</v>
      </c>
      <c r="CJ25" s="10">
        <v>0</v>
      </c>
      <c r="CK25" s="10">
        <v>0.46936371196736837</v>
      </c>
      <c r="CL25" s="10">
        <v>4.2743586448068527E-15</v>
      </c>
      <c r="CM25" s="10">
        <v>0.97353388373966965</v>
      </c>
      <c r="CN25" s="10">
        <v>6.2484002343329728</v>
      </c>
      <c r="CP25" s="23">
        <v>40.623084166971502</v>
      </c>
      <c r="CQ25" s="23">
        <v>58.059321328643215</v>
      </c>
      <c r="CR25" s="23">
        <v>15.751579133567262</v>
      </c>
      <c r="CS25" s="23">
        <v>39.496777510902348</v>
      </c>
      <c r="CT25" s="23">
        <v>35.868120236241133</v>
      </c>
      <c r="CU25" s="23">
        <v>48.072262500267257</v>
      </c>
      <c r="CV25" s="23">
        <v>72.929680171838854</v>
      </c>
      <c r="CW25" s="23">
        <v>85.071559526629329</v>
      </c>
      <c r="CX25" s="23">
        <v>66.248206428631732</v>
      </c>
      <c r="CY25" s="23">
        <v>25.140558005997697</v>
      </c>
      <c r="CZ25" s="23">
        <v>65.134400308870823</v>
      </c>
      <c r="DA25" s="23">
        <v>36.696858687852504</v>
      </c>
      <c r="DB25" s="23">
        <v>51.472528028887318</v>
      </c>
      <c r="DC25" s="23">
        <v>32.100529198616464</v>
      </c>
      <c r="DD25" s="23">
        <v>53.084169036273643</v>
      </c>
      <c r="DE25" s="23">
        <v>12.821636306732517</v>
      </c>
      <c r="DF25" s="23">
        <v>1.6638076890168336</v>
      </c>
      <c r="DG25" s="23">
        <v>97.46900127295153</v>
      </c>
      <c r="DH25" s="23">
        <v>44.286097944891388</v>
      </c>
      <c r="DI25" s="23">
        <v>30.194656458322804</v>
      </c>
      <c r="DJ25" s="23">
        <v>30.586691881259203</v>
      </c>
      <c r="DK25" s="36">
        <v>62.176319730716095</v>
      </c>
    </row>
    <row r="26" spans="1:115">
      <c r="A26" s="2">
        <v>41974</v>
      </c>
      <c r="B26" s="10">
        <v>7.8606061954811013</v>
      </c>
      <c r="C26" s="10">
        <v>58.155590444437223</v>
      </c>
      <c r="D26" s="10">
        <v>15.076045277547919</v>
      </c>
      <c r="E26" s="10">
        <v>39.735473700274909</v>
      </c>
      <c r="F26" s="10">
        <v>29.119029916947561</v>
      </c>
      <c r="G26" s="10">
        <v>41.200875659047227</v>
      </c>
      <c r="H26" s="10">
        <v>66.347272766890981</v>
      </c>
      <c r="I26" s="10">
        <v>50.811367307778482</v>
      </c>
      <c r="J26" s="10">
        <v>64.43484827802682</v>
      </c>
      <c r="K26" s="10">
        <v>17.658751660036728</v>
      </c>
      <c r="L26" s="10">
        <v>51.102147320798949</v>
      </c>
      <c r="M26" s="10">
        <v>35.900144850815536</v>
      </c>
      <c r="N26" s="10">
        <v>50.865111586819594</v>
      </c>
      <c r="O26" s="10">
        <v>26.555158502565156</v>
      </c>
      <c r="P26" s="10">
        <v>34.857911777760251</v>
      </c>
      <c r="Q26" s="10">
        <v>10.436355387871412</v>
      </c>
      <c r="R26" s="10">
        <v>1.5604765764568296</v>
      </c>
      <c r="S26" s="10">
        <v>97.068063273424926</v>
      </c>
      <c r="T26" s="10">
        <v>40.114976613977781</v>
      </c>
      <c r="U26" s="10">
        <v>29.538304980967919</v>
      </c>
      <c r="V26" s="10">
        <v>20.610109857636594</v>
      </c>
      <c r="W26" s="10">
        <v>25.619362364433496</v>
      </c>
      <c r="Y26" s="10">
        <v>22.957206547891325</v>
      </c>
      <c r="Z26" s="10">
        <v>2.3614199196912669</v>
      </c>
      <c r="AA26" s="10">
        <v>2.3732271942592558</v>
      </c>
      <c r="AB26" s="10">
        <v>0.3737433407996853</v>
      </c>
      <c r="AC26" s="10">
        <v>8.9307170105363376</v>
      </c>
      <c r="AD26" s="10">
        <v>5.0683038653049654E-3</v>
      </c>
      <c r="AE26" s="10">
        <v>0.55695974586893482</v>
      </c>
      <c r="AF26" s="10">
        <v>15.482125210421735</v>
      </c>
      <c r="AG26" s="10">
        <v>1.8380793853374966</v>
      </c>
      <c r="AH26" s="10">
        <v>6.4225146865044209</v>
      </c>
      <c r="AI26" s="10">
        <v>11.454974406050018</v>
      </c>
      <c r="AJ26" s="10">
        <v>0.27630999405271017</v>
      </c>
      <c r="AK26" s="10">
        <v>1.0729364633693139</v>
      </c>
      <c r="AL26" s="10">
        <v>3.710398767968544</v>
      </c>
      <c r="AM26" s="10">
        <v>3.8349072390874714</v>
      </c>
      <c r="AN26" s="10">
        <v>5.5090109891458701</v>
      </c>
      <c r="AO26" s="10">
        <v>0</v>
      </c>
      <c r="AP26" s="10">
        <v>0</v>
      </c>
      <c r="AQ26" s="10">
        <v>3.6239718974710455</v>
      </c>
      <c r="AR26" s="10">
        <v>0.3508494934870876</v>
      </c>
      <c r="AS26" s="10">
        <v>5.9269352289788149</v>
      </c>
      <c r="AT26" s="10">
        <v>34.811918116924474</v>
      </c>
      <c r="AV26" s="10">
        <v>7.2992032546891146</v>
      </c>
      <c r="AW26" s="10">
        <v>1.1001372402905114</v>
      </c>
      <c r="AX26" s="10">
        <v>0.4923454616465836</v>
      </c>
      <c r="AY26" s="10">
        <v>4.3168329082877245E-2</v>
      </c>
      <c r="AZ26" s="10">
        <v>0</v>
      </c>
      <c r="BA26" s="10">
        <v>6.1712934939919588</v>
      </c>
      <c r="BB26" s="10">
        <v>0</v>
      </c>
      <c r="BC26" s="10">
        <v>14.967344547175212</v>
      </c>
      <c r="BD26" s="10">
        <v>0</v>
      </c>
      <c r="BE26" s="10">
        <v>0.3250546428650567</v>
      </c>
      <c r="BF26" s="10">
        <v>2.2727646840964923</v>
      </c>
      <c r="BG26" s="10">
        <v>0.15985345832402378</v>
      </c>
      <c r="BH26" s="10">
        <v>0</v>
      </c>
      <c r="BI26" s="10">
        <v>0.45434489326585059</v>
      </c>
      <c r="BJ26" s="10">
        <v>14.044798616361888</v>
      </c>
      <c r="BK26" s="10">
        <v>0.12623165968012842</v>
      </c>
      <c r="BL26" s="10">
        <v>0</v>
      </c>
      <c r="BM26" s="10">
        <v>0</v>
      </c>
      <c r="BN26" s="10">
        <v>0.92138105325301323</v>
      </c>
      <c r="BO26" s="10">
        <v>0</v>
      </c>
      <c r="BP26" s="10">
        <v>2.9874418381218519</v>
      </c>
      <c r="BQ26" s="10">
        <v>2.0539485996591882</v>
      </c>
      <c r="BS26" s="10">
        <v>2.6839740938164347</v>
      </c>
      <c r="BT26" s="10">
        <v>0</v>
      </c>
      <c r="BU26" s="10">
        <v>7.2164496600635175E-16</v>
      </c>
      <c r="BV26" s="10">
        <v>2.2397403600713725E-3</v>
      </c>
      <c r="BW26" s="10">
        <v>0.18544011464334531</v>
      </c>
      <c r="BX26" s="10">
        <v>0.47642056333866822</v>
      </c>
      <c r="BY26" s="10">
        <v>2.4424906541753444E-15</v>
      </c>
      <c r="BZ26" s="10">
        <v>1.9043014008818737</v>
      </c>
      <c r="CA26" s="10">
        <v>0.11496570569583486</v>
      </c>
      <c r="CB26" s="10">
        <v>0.23073140788248581</v>
      </c>
      <c r="CC26" s="10">
        <v>7.8129416200755752E-2</v>
      </c>
      <c r="CD26" s="10">
        <v>0</v>
      </c>
      <c r="CE26" s="10">
        <v>2.6645352591003757E-15</v>
      </c>
      <c r="CF26" s="10">
        <v>0.48144184591796557</v>
      </c>
      <c r="CG26" s="10">
        <v>2.0840602615044901</v>
      </c>
      <c r="CH26" s="10">
        <v>0</v>
      </c>
      <c r="CI26" s="10">
        <v>0</v>
      </c>
      <c r="CJ26" s="10">
        <v>0</v>
      </c>
      <c r="CK26" s="10">
        <v>0.45339308715514914</v>
      </c>
      <c r="CL26" s="10">
        <v>1.9984014443252818E-15</v>
      </c>
      <c r="CM26" s="10">
        <v>0.90145386071804223</v>
      </c>
      <c r="CN26" s="10">
        <v>6.8839557839566989</v>
      </c>
      <c r="CP26" s="23">
        <v>40.800990091877978</v>
      </c>
      <c r="CQ26" s="23">
        <v>61.617147604418996</v>
      </c>
      <c r="CR26" s="23">
        <v>17.94161793345376</v>
      </c>
      <c r="CS26" s="23">
        <v>40.154625110517543</v>
      </c>
      <c r="CT26" s="23">
        <v>38.235187042127244</v>
      </c>
      <c r="CU26" s="23">
        <v>47.853658020243159</v>
      </c>
      <c r="CV26" s="23">
        <v>66.904232512759918</v>
      </c>
      <c r="CW26" s="23">
        <v>83.165138466257304</v>
      </c>
      <c r="CX26" s="23">
        <v>66.387893369060151</v>
      </c>
      <c r="CY26" s="23">
        <v>24.637052397288691</v>
      </c>
      <c r="CZ26" s="23">
        <v>64.908015827146215</v>
      </c>
      <c r="DA26" s="23">
        <v>36.336308303192268</v>
      </c>
      <c r="DB26" s="23">
        <v>51.938048050188911</v>
      </c>
      <c r="DC26" s="23">
        <v>31.201344009717516</v>
      </c>
      <c r="DD26" s="23">
        <v>54.821677894714099</v>
      </c>
      <c r="DE26" s="23">
        <v>16.071598036697409</v>
      </c>
      <c r="DF26" s="23">
        <v>1.5604765764568296</v>
      </c>
      <c r="DG26" s="23">
        <v>97.068063273424926</v>
      </c>
      <c r="DH26" s="23">
        <v>45.113722651856989</v>
      </c>
      <c r="DI26" s="23">
        <v>29.889154474455008</v>
      </c>
      <c r="DJ26" s="23">
        <v>30.425940785455303</v>
      </c>
      <c r="DK26" s="36">
        <v>69.36918486497386</v>
      </c>
    </row>
    <row r="27" spans="1:115">
      <c r="A27" s="2">
        <v>42064</v>
      </c>
      <c r="B27" s="10">
        <v>7.3972210485748402</v>
      </c>
      <c r="C27" s="10">
        <v>60.361479616028738</v>
      </c>
      <c r="D27" s="10">
        <v>14.96373774402595</v>
      </c>
      <c r="E27" s="10">
        <v>40.207407893419735</v>
      </c>
      <c r="F27" s="10">
        <v>29.952833202657558</v>
      </c>
      <c r="G27" s="10">
        <v>41.078511944536125</v>
      </c>
      <c r="H27" s="10">
        <v>67.698781188263283</v>
      </c>
      <c r="I27" s="10">
        <v>53.891168001609103</v>
      </c>
      <c r="J27" s="10">
        <v>64.71551695400683</v>
      </c>
      <c r="K27" s="10">
        <v>18.39690612859788</v>
      </c>
      <c r="L27" s="10">
        <v>50.702014196102233</v>
      </c>
      <c r="M27" s="10">
        <v>38.436723943725951</v>
      </c>
      <c r="N27" s="10">
        <v>51.480849128558731</v>
      </c>
      <c r="O27" s="10">
        <v>26.774943001978333</v>
      </c>
      <c r="P27" s="10">
        <v>35.611831651125222</v>
      </c>
      <c r="Q27" s="10">
        <v>10.243579097299412</v>
      </c>
      <c r="R27" s="10">
        <v>2.5166495620385594</v>
      </c>
      <c r="S27" s="10">
        <v>97.74870388111178</v>
      </c>
      <c r="T27" s="10">
        <v>39.473028293017094</v>
      </c>
      <c r="U27" s="10">
        <v>30.326424115505592</v>
      </c>
      <c r="V27" s="10">
        <v>22.00485027422733</v>
      </c>
      <c r="W27" s="10">
        <v>33.054176825709447</v>
      </c>
      <c r="Y27" s="10">
        <v>22.383225864849937</v>
      </c>
      <c r="Z27" s="10">
        <v>2.5478269721854439</v>
      </c>
      <c r="AA27" s="10">
        <v>1.8188057482934712</v>
      </c>
      <c r="AB27" s="10">
        <v>0.37335983565235126</v>
      </c>
      <c r="AC27" s="10">
        <v>10.675664438646876</v>
      </c>
      <c r="AD27" s="10">
        <v>5.166761594996969E-3</v>
      </c>
      <c r="AE27" s="10">
        <v>0.69318521969260827</v>
      </c>
      <c r="AF27" s="10">
        <v>16.17046677823247</v>
      </c>
      <c r="AG27" s="10">
        <v>1.7701115389270476</v>
      </c>
      <c r="AH27" s="10">
        <v>6.8253262383962694</v>
      </c>
      <c r="AI27" s="10">
        <v>10.804048222173567</v>
      </c>
      <c r="AJ27" s="10">
        <v>0.31327475953653039</v>
      </c>
      <c r="AK27" s="10">
        <v>1.1444968686318537</v>
      </c>
      <c r="AL27" s="10">
        <v>3.8265906548622595</v>
      </c>
      <c r="AM27" s="10">
        <v>3.8045825867040657</v>
      </c>
      <c r="AN27" s="10">
        <v>5.2639583113465926</v>
      </c>
      <c r="AO27" s="10">
        <v>0</v>
      </c>
      <c r="AP27" s="10">
        <v>0</v>
      </c>
      <c r="AQ27" s="10">
        <v>3.7621061188579956</v>
      </c>
      <c r="AR27" s="10">
        <v>0.35626124661895703</v>
      </c>
      <c r="AS27" s="10">
        <v>6.757390691266453</v>
      </c>
      <c r="AT27" s="10">
        <v>46.317678620339812</v>
      </c>
      <c r="AV27" s="10">
        <v>6.878352232018087</v>
      </c>
      <c r="AW27" s="10">
        <v>1.0046024230472308</v>
      </c>
      <c r="AX27" s="10">
        <v>0.41571374654111204</v>
      </c>
      <c r="AY27" s="10">
        <v>3.2906655041522834E-2</v>
      </c>
      <c r="AZ27" s="10">
        <v>0</v>
      </c>
      <c r="BA27" s="10">
        <v>6.0629571096977353</v>
      </c>
      <c r="BB27" s="10">
        <v>0</v>
      </c>
      <c r="BC27" s="10">
        <v>14.185736833287557</v>
      </c>
      <c r="BD27" s="10">
        <v>0</v>
      </c>
      <c r="BE27" s="10">
        <v>0.37597649851391085</v>
      </c>
      <c r="BF27" s="10">
        <v>2.0749426040544892</v>
      </c>
      <c r="BG27" s="10">
        <v>0.15376191452759314</v>
      </c>
      <c r="BH27" s="10">
        <v>0</v>
      </c>
      <c r="BI27" s="10">
        <v>0.52198078083463995</v>
      </c>
      <c r="BJ27" s="10">
        <v>14.307868179829551</v>
      </c>
      <c r="BK27" s="10">
        <v>0.12014851393956227</v>
      </c>
      <c r="BL27" s="10">
        <v>0</v>
      </c>
      <c r="BM27" s="10">
        <v>0</v>
      </c>
      <c r="BN27" s="10">
        <v>0.92859067418920471</v>
      </c>
      <c r="BO27" s="10">
        <v>0</v>
      </c>
      <c r="BP27" s="10">
        <v>3.1347278487454555</v>
      </c>
      <c r="BQ27" s="10">
        <v>3.3364142064767903</v>
      </c>
      <c r="BS27" s="10">
        <v>2.5812473727557022</v>
      </c>
      <c r="BT27" s="10">
        <v>0</v>
      </c>
      <c r="BU27" s="10">
        <v>1.3322676295501878E-15</v>
      </c>
      <c r="BV27" s="10">
        <v>1.6990799491333336E-3</v>
      </c>
      <c r="BW27" s="10">
        <v>0.20858197427735092</v>
      </c>
      <c r="BX27" s="10">
        <v>0.48515690589014504</v>
      </c>
      <c r="BY27" s="10">
        <v>4.4408920985006262E-16</v>
      </c>
      <c r="BZ27" s="10">
        <v>2.0150066312250949</v>
      </c>
      <c r="CA27" s="10">
        <v>8.9686680945028074E-2</v>
      </c>
      <c r="CB27" s="10">
        <v>0.26650949682938468</v>
      </c>
      <c r="CC27" s="10">
        <v>7.5649896751648349E-2</v>
      </c>
      <c r="CD27" s="10">
        <v>9.5912167750945576E-3</v>
      </c>
      <c r="CE27" s="10">
        <v>8.8817841970012523E-16</v>
      </c>
      <c r="CF27" s="10">
        <v>2.0993172600781032</v>
      </c>
      <c r="CG27" s="10">
        <v>2.043864819458225</v>
      </c>
      <c r="CH27" s="10">
        <v>1.8873791418627661E-15</v>
      </c>
      <c r="CI27" s="10">
        <v>0</v>
      </c>
      <c r="CJ27" s="10">
        <v>0</v>
      </c>
      <c r="CK27" s="10">
        <v>0.46447265333454091</v>
      </c>
      <c r="CL27" s="10">
        <v>0</v>
      </c>
      <c r="CM27" s="10">
        <v>1.0463117849834931</v>
      </c>
      <c r="CN27" s="10">
        <v>9.9022451649011511</v>
      </c>
      <c r="CP27" s="23">
        <v>39.240046518198568</v>
      </c>
      <c r="CQ27" s="23">
        <v>63.91390901126141</v>
      </c>
      <c r="CR27" s="23">
        <v>17.198257238860535</v>
      </c>
      <c r="CS27" s="23">
        <v>40.615373464062742</v>
      </c>
      <c r="CT27" s="23">
        <v>40.837079615581786</v>
      </c>
      <c r="CU27" s="23">
        <v>47.631792721719002</v>
      </c>
      <c r="CV27" s="23">
        <v>68.391966407955891</v>
      </c>
      <c r="CW27" s="23">
        <v>86.262378244354224</v>
      </c>
      <c r="CX27" s="23">
        <v>66.575315173878906</v>
      </c>
      <c r="CY27" s="23">
        <v>25.864718362337445</v>
      </c>
      <c r="CZ27" s="23">
        <v>63.656654919081937</v>
      </c>
      <c r="DA27" s="23">
        <v>38.913351834565169</v>
      </c>
      <c r="DB27" s="23">
        <v>52.625345997190585</v>
      </c>
      <c r="DC27" s="23">
        <v>33.222831697753335</v>
      </c>
      <c r="DD27" s="23">
        <v>55.768147237117063</v>
      </c>
      <c r="DE27" s="23">
        <v>15.627685922585568</v>
      </c>
      <c r="DF27" s="23">
        <v>2.5166495620385594</v>
      </c>
      <c r="DG27" s="23">
        <v>97.74870388111178</v>
      </c>
      <c r="DH27" s="23">
        <v>44.628197739398836</v>
      </c>
      <c r="DI27" s="23">
        <v>30.682685362124548</v>
      </c>
      <c r="DJ27" s="23">
        <v>32.943280599222732</v>
      </c>
      <c r="DK27" s="36">
        <v>92.610514817427202</v>
      </c>
    </row>
    <row r="28" spans="1:115">
      <c r="A28" s="2">
        <v>42156</v>
      </c>
      <c r="B28" s="10">
        <v>7.2112832867770624</v>
      </c>
      <c r="C28" s="10">
        <v>62.041312122682875</v>
      </c>
      <c r="D28" s="10">
        <v>16.462826121517097</v>
      </c>
      <c r="E28" s="10">
        <v>40.562745227916736</v>
      </c>
      <c r="F28" s="10">
        <v>29.755752434062721</v>
      </c>
      <c r="G28" s="10">
        <v>39.399431359132542</v>
      </c>
      <c r="H28" s="10">
        <v>69.029512017342711</v>
      </c>
      <c r="I28" s="10">
        <v>54.998994151438211</v>
      </c>
      <c r="J28" s="10">
        <v>65.310927041361552</v>
      </c>
      <c r="K28" s="10">
        <v>18.335955817661951</v>
      </c>
      <c r="L28" s="10">
        <v>50.819850906968732</v>
      </c>
      <c r="M28" s="10">
        <v>38.533427821769827</v>
      </c>
      <c r="N28" s="10">
        <v>53.499939878020683</v>
      </c>
      <c r="O28" s="10">
        <v>24.687809139410632</v>
      </c>
      <c r="P28" s="10">
        <v>34.790791377476388</v>
      </c>
      <c r="Q28" s="10">
        <v>10.077731603370909</v>
      </c>
      <c r="R28" s="10">
        <v>3.5329651866929273</v>
      </c>
      <c r="S28" s="10">
        <v>99.194364074868432</v>
      </c>
      <c r="T28" s="10">
        <v>39.867636468405884</v>
      </c>
      <c r="U28" s="10">
        <v>29.961138550285856</v>
      </c>
      <c r="V28" s="10">
        <v>21.737423596180289</v>
      </c>
      <c r="W28" s="10">
        <v>28.801852446262469</v>
      </c>
      <c r="Y28" s="10">
        <v>22.614525398277664</v>
      </c>
      <c r="Z28" s="10">
        <v>2.7181374589290503</v>
      </c>
      <c r="AA28" s="10">
        <v>1.4495995988738739</v>
      </c>
      <c r="AB28" s="10">
        <v>0.37179827748297678</v>
      </c>
      <c r="AC28" s="10">
        <v>12.202740753792048</v>
      </c>
      <c r="AD28" s="10">
        <v>5.0640778654645127E-3</v>
      </c>
      <c r="AE28" s="10">
        <v>0.83461243777231431</v>
      </c>
      <c r="AF28" s="10">
        <v>16.258674823099273</v>
      </c>
      <c r="AG28" s="10">
        <v>1.7099577302159061</v>
      </c>
      <c r="AH28" s="10">
        <v>6.9386918958650652</v>
      </c>
      <c r="AI28" s="10">
        <v>10.279455038022501</v>
      </c>
      <c r="AJ28" s="10">
        <v>0.33155715507820671</v>
      </c>
      <c r="AK28" s="10">
        <v>1.2503894969956764</v>
      </c>
      <c r="AL28" s="10">
        <v>3.6164831910864681</v>
      </c>
      <c r="AM28" s="10">
        <v>3.6071521892632497</v>
      </c>
      <c r="AN28" s="10">
        <v>5.040364253832478</v>
      </c>
      <c r="AO28" s="10">
        <v>0</v>
      </c>
      <c r="AP28" s="10">
        <v>0</v>
      </c>
      <c r="AQ28" s="10">
        <v>3.9999250130957362</v>
      </c>
      <c r="AR28" s="10">
        <v>0.34806925734531097</v>
      </c>
      <c r="AS28" s="10">
        <v>6.867049421070857</v>
      </c>
      <c r="AT28" s="10">
        <v>41.669799280033857</v>
      </c>
      <c r="AV28" s="10">
        <v>6.7150726089840331</v>
      </c>
      <c r="AW28" s="10">
        <v>0.89165438914140571</v>
      </c>
      <c r="AX28" s="10">
        <v>0.38240168872956631</v>
      </c>
      <c r="AY28" s="10">
        <v>2.233651637702315E-2</v>
      </c>
      <c r="AZ28" s="10">
        <v>0</v>
      </c>
      <c r="BA28" s="10">
        <v>5.7290933576798322</v>
      </c>
      <c r="BB28" s="10">
        <v>0</v>
      </c>
      <c r="BC28" s="10">
        <v>12.828135549769451</v>
      </c>
      <c r="BD28" s="10">
        <v>0</v>
      </c>
      <c r="BE28" s="10">
        <v>0.41251940490863681</v>
      </c>
      <c r="BF28" s="10">
        <v>1.9034372941727988</v>
      </c>
      <c r="BG28" s="10">
        <v>0.13671014735478354</v>
      </c>
      <c r="BH28" s="10">
        <v>0</v>
      </c>
      <c r="BI28" s="10">
        <v>0.54718223674540556</v>
      </c>
      <c r="BJ28" s="10">
        <v>13.938576381126504</v>
      </c>
      <c r="BK28" s="10">
        <v>0.1145807270420531</v>
      </c>
      <c r="BL28" s="10">
        <v>0</v>
      </c>
      <c r="BM28" s="10">
        <v>0</v>
      </c>
      <c r="BN28" s="10">
        <v>0.9602848419395954</v>
      </c>
      <c r="BO28" s="10">
        <v>0</v>
      </c>
      <c r="BP28" s="10">
        <v>3.1470331153895152</v>
      </c>
      <c r="BQ28" s="10">
        <v>3.5483591437370929</v>
      </c>
      <c r="BS28" s="10">
        <v>2.5728968617626906</v>
      </c>
      <c r="BT28" s="10">
        <v>0</v>
      </c>
      <c r="BU28" s="10">
        <v>3.0531133177191805E-15</v>
      </c>
      <c r="BV28" s="10">
        <v>1.1422760809882831E-3</v>
      </c>
      <c r="BW28" s="10">
        <v>0.22633582145798137</v>
      </c>
      <c r="BX28" s="10">
        <v>0.47503001377809095</v>
      </c>
      <c r="BY28" s="10">
        <v>0</v>
      </c>
      <c r="BZ28" s="10">
        <v>2.0518201218419154</v>
      </c>
      <c r="CA28" s="10">
        <v>6.4574139493798643E-2</v>
      </c>
      <c r="CB28" s="10">
        <v>0.29207781645091668</v>
      </c>
      <c r="CC28" s="10">
        <v>7.3996325522338591E-2</v>
      </c>
      <c r="CD28" s="10">
        <v>1.9235464764670807E-2</v>
      </c>
      <c r="CE28" s="10">
        <v>3.9968028886505635E-15</v>
      </c>
      <c r="CF28" s="10">
        <v>3.6004728579008463</v>
      </c>
      <c r="CG28" s="10">
        <v>1.9141472662582704</v>
      </c>
      <c r="CH28" s="10">
        <v>1.1379786002407855E-15</v>
      </c>
      <c r="CI28" s="10">
        <v>0</v>
      </c>
      <c r="CJ28" s="10">
        <v>0</v>
      </c>
      <c r="CK28" s="10">
        <v>0.48783262365642222</v>
      </c>
      <c r="CL28" s="10">
        <v>0</v>
      </c>
      <c r="CM28" s="10">
        <v>1.0110993012619671</v>
      </c>
      <c r="CN28" s="10">
        <v>9.5816341679681134</v>
      </c>
      <c r="CP28" s="23">
        <v>39.113778155801448</v>
      </c>
      <c r="CQ28" s="23">
        <v>65.651103970753326</v>
      </c>
      <c r="CR28" s="23">
        <v>18.29482740912054</v>
      </c>
      <c r="CS28" s="23">
        <v>40.958022297857724</v>
      </c>
      <c r="CT28" s="23">
        <v>42.18482900931275</v>
      </c>
      <c r="CU28" s="23">
        <v>45.60861880845593</v>
      </c>
      <c r="CV28" s="23">
        <v>69.864124455115018</v>
      </c>
      <c r="CW28" s="23">
        <v>86.137624646148851</v>
      </c>
      <c r="CX28" s="23">
        <v>67.085458911071257</v>
      </c>
      <c r="CY28" s="23">
        <v>25.979244934886569</v>
      </c>
      <c r="CZ28" s="23">
        <v>63.07673956468637</v>
      </c>
      <c r="DA28" s="23">
        <v>39.020930588967488</v>
      </c>
      <c r="DB28" s="23">
        <v>54.750329375016364</v>
      </c>
      <c r="DC28" s="23">
        <v>32.451947425143352</v>
      </c>
      <c r="DD28" s="23">
        <v>54.250667214124412</v>
      </c>
      <c r="DE28" s="23">
        <v>15.232676584245441</v>
      </c>
      <c r="DF28" s="23">
        <v>3.5329651866929273</v>
      </c>
      <c r="DG28" s="23">
        <v>99.194364074868417</v>
      </c>
      <c r="DH28" s="23">
        <v>45.315678947097638</v>
      </c>
      <c r="DI28" s="23">
        <v>30.309207807631164</v>
      </c>
      <c r="DJ28" s="23">
        <v>32.762605433902628</v>
      </c>
      <c r="DK28" s="36">
        <v>83.601645038001536</v>
      </c>
    </row>
    <row r="29" spans="1:115">
      <c r="A29" s="2">
        <v>42248</v>
      </c>
      <c r="B29" s="10">
        <v>7.214563347116731</v>
      </c>
      <c r="C29" s="10">
        <v>65.895767533413022</v>
      </c>
      <c r="D29" s="10">
        <v>17.769948333939659</v>
      </c>
      <c r="E29" s="10">
        <v>40.963494776243543</v>
      </c>
      <c r="F29" s="10">
        <v>30.965182612172008</v>
      </c>
      <c r="G29" s="10">
        <v>39.266150295945991</v>
      </c>
      <c r="H29" s="10">
        <v>70.81361093798273</v>
      </c>
      <c r="I29" s="10">
        <v>56.105957001903811</v>
      </c>
      <c r="J29" s="10">
        <v>66.019951098778364</v>
      </c>
      <c r="K29" s="10">
        <v>19.098412475482668</v>
      </c>
      <c r="L29" s="10">
        <v>51.602546459128298</v>
      </c>
      <c r="M29" s="10">
        <v>38.938308459418707</v>
      </c>
      <c r="N29" s="10">
        <v>52.414478292865688</v>
      </c>
      <c r="O29" s="10">
        <v>23.984750515514826</v>
      </c>
      <c r="P29" s="10">
        <v>35.416273280772486</v>
      </c>
      <c r="Q29" s="10">
        <v>10.405587325644499</v>
      </c>
      <c r="R29" s="10">
        <v>4.6665031382788387</v>
      </c>
      <c r="S29" s="10">
        <v>98.39977544066538</v>
      </c>
      <c r="T29" s="10">
        <v>40.674092866762734</v>
      </c>
      <c r="U29" s="10">
        <v>30.276119022826368</v>
      </c>
      <c r="V29" s="10">
        <v>21.144247175698911</v>
      </c>
      <c r="W29" s="10">
        <v>27.359546042321568</v>
      </c>
      <c r="Y29" s="10">
        <v>23.455638983485965</v>
      </c>
      <c r="Z29" s="10">
        <v>2.9924559383900391</v>
      </c>
      <c r="AA29" s="10">
        <v>1.0076418533919731</v>
      </c>
      <c r="AB29" s="10">
        <v>0.37056625887187095</v>
      </c>
      <c r="AC29" s="10">
        <v>14.498927731510335</v>
      </c>
      <c r="AD29" s="10">
        <v>5.1547268777491296E-3</v>
      </c>
      <c r="AE29" s="10">
        <v>0.98776940163212401</v>
      </c>
      <c r="AF29" s="10">
        <v>16.34730883897215</v>
      </c>
      <c r="AG29" s="10">
        <v>1.6514869565885295</v>
      </c>
      <c r="AH29" s="10">
        <v>7.3710707928810919</v>
      </c>
      <c r="AI29" s="10">
        <v>9.8921948371941255</v>
      </c>
      <c r="AJ29" s="10">
        <v>0.35272771902050737</v>
      </c>
      <c r="AK29" s="10">
        <v>1.2849212643400565</v>
      </c>
      <c r="AL29" s="10">
        <v>3.6099764988917129</v>
      </c>
      <c r="AM29" s="10">
        <v>3.5612617577136998</v>
      </c>
      <c r="AN29" s="10">
        <v>5.0640855923966068</v>
      </c>
      <c r="AO29" s="10">
        <v>0</v>
      </c>
      <c r="AP29" s="10">
        <v>0</v>
      </c>
      <c r="AQ29" s="10">
        <v>4.2872953308460637</v>
      </c>
      <c r="AR29" s="10">
        <v>0.34778772562182381</v>
      </c>
      <c r="AS29" s="10">
        <v>7.5125372171138576</v>
      </c>
      <c r="AT29" s="10">
        <v>40.921224927853849</v>
      </c>
      <c r="AV29" s="10">
        <v>6.7281896461920931</v>
      </c>
      <c r="AW29" s="10">
        <v>0.79757964236643875</v>
      </c>
      <c r="AX29" s="10">
        <v>0.33703864441952602</v>
      </c>
      <c r="AY29" s="10">
        <v>1.1597657045659895E-2</v>
      </c>
      <c r="AZ29" s="10">
        <v>0</v>
      </c>
      <c r="BA29" s="10">
        <v>5.6242487175434475</v>
      </c>
      <c r="BB29" s="10">
        <v>0</v>
      </c>
      <c r="BC29" s="10">
        <v>11.474933192429695</v>
      </c>
      <c r="BD29" s="10">
        <v>0</v>
      </c>
      <c r="BE29" s="10">
        <v>0.46964910276940913</v>
      </c>
      <c r="BF29" s="10">
        <v>1.7577483168691588</v>
      </c>
      <c r="BG29" s="10">
        <v>0.12051600005198292</v>
      </c>
      <c r="BH29" s="10">
        <v>0</v>
      </c>
      <c r="BI29" s="10">
        <v>0.6036951982743195</v>
      </c>
      <c r="BJ29" s="10">
        <v>14.149380460579726</v>
      </c>
      <c r="BK29" s="10">
        <v>0.11463641503250058</v>
      </c>
      <c r="BL29" s="10">
        <v>0</v>
      </c>
      <c r="BM29" s="10">
        <v>0</v>
      </c>
      <c r="BN29" s="10">
        <v>1.0028204511891403</v>
      </c>
      <c r="BO29" s="10">
        <v>0</v>
      </c>
      <c r="BP29" s="10">
        <v>3.5051457951769796</v>
      </c>
      <c r="BQ29" s="10">
        <v>4.0252178478757656</v>
      </c>
      <c r="BS29" s="10">
        <v>2.6332267364986235</v>
      </c>
      <c r="BT29" s="10">
        <v>0</v>
      </c>
      <c r="BU29" s="10">
        <v>3.4416913763379853E-15</v>
      </c>
      <c r="BV29" s="10">
        <v>5.7655146547797888E-4</v>
      </c>
      <c r="BW29" s="10">
        <v>0.25709088634083344</v>
      </c>
      <c r="BX29" s="10">
        <v>0.48306188196984223</v>
      </c>
      <c r="BY29" s="10">
        <v>1.1657341758564144E-14</v>
      </c>
      <c r="BZ29" s="10">
        <v>2.088614260514877</v>
      </c>
      <c r="CA29" s="10">
        <v>3.9135666572887473E-2</v>
      </c>
      <c r="CB29" s="10">
        <v>0.33220568334958528</v>
      </c>
      <c r="CC29" s="10">
        <v>7.3320308980913573E-2</v>
      </c>
      <c r="CD29" s="10">
        <v>2.916359837535E-2</v>
      </c>
      <c r="CE29" s="10">
        <v>0</v>
      </c>
      <c r="CF29" s="10">
        <v>5.3195203775600479</v>
      </c>
      <c r="CG29" s="10">
        <v>1.8651920954885828</v>
      </c>
      <c r="CH29" s="10">
        <v>1.0824674490095276E-15</v>
      </c>
      <c r="CI29" s="10">
        <v>0</v>
      </c>
      <c r="CJ29" s="10">
        <v>0</v>
      </c>
      <c r="CK29" s="10">
        <v>0.51700154045237379</v>
      </c>
      <c r="CL29" s="10">
        <v>3.9968028886505635E-15</v>
      </c>
      <c r="CM29" s="10">
        <v>1.1235910205672446</v>
      </c>
      <c r="CN29" s="10">
        <v>10.075000176158404</v>
      </c>
      <c r="CP29" s="23">
        <v>40.031618713293412</v>
      </c>
      <c r="CQ29" s="23">
        <v>69.685803114169488</v>
      </c>
      <c r="CR29" s="23">
        <v>19.114628831751162</v>
      </c>
      <c r="CS29" s="23">
        <v>41.346235243626552</v>
      </c>
      <c r="CT29" s="23">
        <v>45.721201230023176</v>
      </c>
      <c r="CU29" s="23">
        <v>45.37861562233703</v>
      </c>
      <c r="CV29" s="23">
        <v>71.801380339614866</v>
      </c>
      <c r="CW29" s="23">
        <v>86.016813293820533</v>
      </c>
      <c r="CX29" s="23">
        <v>67.710573721939781</v>
      </c>
      <c r="CY29" s="23">
        <v>27.271338054482754</v>
      </c>
      <c r="CZ29" s="23">
        <v>63.325809922172496</v>
      </c>
      <c r="DA29" s="23">
        <v>39.440715776866547</v>
      </c>
      <c r="DB29" s="23">
        <v>53.699399557205744</v>
      </c>
      <c r="DC29" s="23">
        <v>33.517942590240906</v>
      </c>
      <c r="DD29" s="23">
        <v>54.992107594554497</v>
      </c>
      <c r="DE29" s="23">
        <v>15.584309333073607</v>
      </c>
      <c r="DF29" s="23">
        <v>4.6665031382788387</v>
      </c>
      <c r="DG29" s="23">
        <v>98.39977544066538</v>
      </c>
      <c r="DH29" s="23">
        <v>46.481210189250312</v>
      </c>
      <c r="DI29" s="23">
        <v>30.623906748448196</v>
      </c>
      <c r="DJ29" s="23">
        <v>33.285521208556993</v>
      </c>
      <c r="DK29" s="36">
        <v>82.380988994209588</v>
      </c>
    </row>
    <row r="30" spans="1:115">
      <c r="A30" s="2">
        <v>42339</v>
      </c>
      <c r="B30" s="10">
        <v>8.4281335719962911</v>
      </c>
      <c r="C30" s="10">
        <v>67.871308089606288</v>
      </c>
      <c r="D30" s="10">
        <v>18.917055179345475</v>
      </c>
      <c r="E30" s="10">
        <v>41.314245150332418</v>
      </c>
      <c r="F30" s="10">
        <v>28.828609538760631</v>
      </c>
      <c r="G30" s="10">
        <v>38.812671724601707</v>
      </c>
      <c r="H30" s="10">
        <v>72.608592223915466</v>
      </c>
      <c r="I30" s="10">
        <v>54.921093299665507</v>
      </c>
      <c r="J30" s="10">
        <v>66.7540708249266</v>
      </c>
      <c r="K30" s="10">
        <v>19.107154732889526</v>
      </c>
      <c r="L30" s="10">
        <v>51.815418046299655</v>
      </c>
      <c r="M30" s="10">
        <v>37.502080658806314</v>
      </c>
      <c r="N30" s="10">
        <v>52.234149337182828</v>
      </c>
      <c r="O30" s="10">
        <v>22.541458944147625</v>
      </c>
      <c r="P30" s="10">
        <v>35.13745656797991</v>
      </c>
      <c r="Q30" s="10">
        <v>11.039276752511631</v>
      </c>
      <c r="R30" s="10">
        <v>5.7982166795121932</v>
      </c>
      <c r="S30" s="10">
        <v>99.494124490103871</v>
      </c>
      <c r="T30" s="10">
        <v>41.059397906917809</v>
      </c>
      <c r="U30" s="10">
        <v>31.756380823385438</v>
      </c>
      <c r="V30" s="10">
        <v>20.048046390167727</v>
      </c>
      <c r="W30" s="10">
        <v>25.276625057577434</v>
      </c>
      <c r="Y30" s="10">
        <v>28.417420556885546</v>
      </c>
      <c r="Z30" s="10">
        <v>3.1906414712861864</v>
      </c>
      <c r="AA30" s="10">
        <v>0.51649971949798024</v>
      </c>
      <c r="AB30" s="10">
        <v>0.36879587600759711</v>
      </c>
      <c r="AC30" s="10">
        <v>15.319628549615343</v>
      </c>
      <c r="AD30" s="10">
        <v>5.2013765377381012E-3</v>
      </c>
      <c r="AE30" s="10">
        <v>1.1482251618776711</v>
      </c>
      <c r="AF30" s="10">
        <v>15.778171121515886</v>
      </c>
      <c r="AG30" s="10">
        <v>1.5921966924570032</v>
      </c>
      <c r="AH30" s="10">
        <v>7.5206315815571125</v>
      </c>
      <c r="AI30" s="10">
        <v>9.3973937619645938</v>
      </c>
      <c r="AJ30" s="10">
        <v>0.3567603522839996</v>
      </c>
      <c r="AK30" s="10">
        <v>1.3403289076909646</v>
      </c>
      <c r="AL30" s="10">
        <v>3.4956414286101114</v>
      </c>
      <c r="AM30" s="10">
        <v>3.4242828957883398</v>
      </c>
      <c r="AN30" s="10">
        <v>5.2263850045505773</v>
      </c>
      <c r="AO30" s="10">
        <v>0</v>
      </c>
      <c r="AP30" s="10">
        <v>0</v>
      </c>
      <c r="AQ30" s="10">
        <v>4.5385789774011469</v>
      </c>
      <c r="AR30" s="10">
        <v>0.36065940223427101</v>
      </c>
      <c r="AS30" s="10">
        <v>6.7465642800340468</v>
      </c>
      <c r="AT30" s="10">
        <v>39.138000089152158</v>
      </c>
      <c r="AV30" s="10">
        <v>7.8722552002253181</v>
      </c>
      <c r="AW30" s="10">
        <v>0.66773329808833837</v>
      </c>
      <c r="AX30" s="10">
        <v>0.28318802320481562</v>
      </c>
      <c r="AY30" s="10">
        <v>6.5236658177244232E-4</v>
      </c>
      <c r="AZ30" s="10">
        <v>0</v>
      </c>
      <c r="BA30" s="10">
        <v>5.4750989780365691</v>
      </c>
      <c r="BB30" s="10">
        <v>0</v>
      </c>
      <c r="BC30" s="10">
        <v>9.7204415605863055</v>
      </c>
      <c r="BD30" s="10">
        <v>0</v>
      </c>
      <c r="BE30" s="10">
        <v>0.51048950432748785</v>
      </c>
      <c r="BF30" s="10">
        <v>1.5931927642625501</v>
      </c>
      <c r="BG30" s="10">
        <v>9.908207965705626E-2</v>
      </c>
      <c r="BH30" s="10">
        <v>0</v>
      </c>
      <c r="BI30" s="10">
        <v>0.64425540327048025</v>
      </c>
      <c r="BJ30" s="10">
        <v>13.998845957986994</v>
      </c>
      <c r="BK30" s="10">
        <v>0.11779275403635742</v>
      </c>
      <c r="BL30" s="10">
        <v>0</v>
      </c>
      <c r="BM30" s="10">
        <v>0</v>
      </c>
      <c r="BN30" s="10">
        <v>1.0359022407708622</v>
      </c>
      <c r="BO30" s="10">
        <v>0</v>
      </c>
      <c r="BP30" s="10">
        <v>3.0463441568358847</v>
      </c>
      <c r="BQ30" s="10">
        <v>4.3704100099553242</v>
      </c>
      <c r="BS30" s="10">
        <v>3.1485298401090276</v>
      </c>
      <c r="BT30" s="10">
        <v>0</v>
      </c>
      <c r="BU30" s="10">
        <v>1.6653345369377348E-15</v>
      </c>
      <c r="BV30" s="10">
        <v>1.479827545225465E-15</v>
      </c>
      <c r="BW30" s="10">
        <v>0.26115780471107009</v>
      </c>
      <c r="BX30" s="10">
        <v>0.4869788783457345</v>
      </c>
      <c r="BY30" s="10">
        <v>4.6629367034256575E-15</v>
      </c>
      <c r="BZ30" s="10">
        <v>2.0402807484718792</v>
      </c>
      <c r="CA30" s="10">
        <v>1.3220982343744581E-2</v>
      </c>
      <c r="CB30" s="10">
        <v>0.3607947962960899</v>
      </c>
      <c r="CC30" s="10">
        <v>7.1840287222880272E-2</v>
      </c>
      <c r="CD30" s="10">
        <v>3.7459836989819834E-2</v>
      </c>
      <c r="CE30" s="10">
        <v>0</v>
      </c>
      <c r="CF30" s="10">
        <v>6.9420784341114752</v>
      </c>
      <c r="CG30" s="10">
        <v>1.768493819958719</v>
      </c>
      <c r="CH30" s="10">
        <v>9.4368957093138306E-16</v>
      </c>
      <c r="CI30" s="10">
        <v>0</v>
      </c>
      <c r="CJ30" s="10">
        <v>1.4210854715202004E-14</v>
      </c>
      <c r="CK30" s="10">
        <v>0.54159369166501548</v>
      </c>
      <c r="CL30" s="10">
        <v>1.609823385706477E-15</v>
      </c>
      <c r="CM30" s="10">
        <v>1.0251164633672345</v>
      </c>
      <c r="CN30" s="10">
        <v>10.276831213885711</v>
      </c>
      <c r="CP30" s="23">
        <v>47.866339169216182</v>
      </c>
      <c r="CQ30" s="23">
        <v>71.729682858980809</v>
      </c>
      <c r="CR30" s="23">
        <v>19.716742922048272</v>
      </c>
      <c r="CS30" s="23">
        <v>41.683693392921789</v>
      </c>
      <c r="CT30" s="23">
        <v>44.409395893087044</v>
      </c>
      <c r="CU30" s="23">
        <v>44.779950957521748</v>
      </c>
      <c r="CV30" s="23">
        <v>73.756817385793141</v>
      </c>
      <c r="CW30" s="23">
        <v>82.459986730239578</v>
      </c>
      <c r="CX30" s="23">
        <v>68.359488499727348</v>
      </c>
      <c r="CY30" s="23">
        <v>27.499070615070217</v>
      </c>
      <c r="CZ30" s="23">
        <v>62.877844859749679</v>
      </c>
      <c r="DA30" s="23">
        <v>37.99538292773719</v>
      </c>
      <c r="DB30" s="23">
        <v>53.574478244873788</v>
      </c>
      <c r="DC30" s="23">
        <v>33.623434210139692</v>
      </c>
      <c r="DD30" s="23">
        <v>54.329079241713963</v>
      </c>
      <c r="DE30" s="23">
        <v>16.383454511098567</v>
      </c>
      <c r="DF30" s="23">
        <v>5.7982166795121932</v>
      </c>
      <c r="DG30" s="23">
        <v>99.494124490103886</v>
      </c>
      <c r="DH30" s="23">
        <v>47.175472816754834</v>
      </c>
      <c r="DI30" s="23">
        <v>32.117040225619711</v>
      </c>
      <c r="DJ30" s="23">
        <v>30.866071290404893</v>
      </c>
      <c r="DK30" s="36">
        <v>79.061866370570627</v>
      </c>
    </row>
    <row r="31" spans="1:115">
      <c r="A31" s="2">
        <v>42430</v>
      </c>
      <c r="B31" s="10">
        <v>9.888796811860189</v>
      </c>
      <c r="C31" s="10">
        <v>68.919017412097276</v>
      </c>
      <c r="D31" s="10">
        <v>19.055464049334145</v>
      </c>
      <c r="E31" s="10">
        <v>43.228468965660532</v>
      </c>
      <c r="F31" s="10">
        <v>30.369649046687087</v>
      </c>
      <c r="G31" s="10">
        <v>38.918527520499865</v>
      </c>
      <c r="H31" s="10">
        <v>72.40354276470768</v>
      </c>
      <c r="I31" s="10">
        <v>57.979328108923795</v>
      </c>
      <c r="J31" s="10">
        <v>66.960762005642863</v>
      </c>
      <c r="K31" s="10">
        <v>19.095700749054625</v>
      </c>
      <c r="L31" s="10">
        <v>51.805349849926081</v>
      </c>
      <c r="M31" s="10">
        <v>39.431367597090414</v>
      </c>
      <c r="N31" s="10">
        <v>51.326567031940478</v>
      </c>
      <c r="O31" s="10">
        <v>25.007370209302618</v>
      </c>
      <c r="P31" s="10">
        <v>35.741998451322559</v>
      </c>
      <c r="Q31" s="10">
        <v>10.902704946805192</v>
      </c>
      <c r="R31" s="10">
        <v>7.7838645647775095</v>
      </c>
      <c r="S31" s="10">
        <v>102.23738670606305</v>
      </c>
      <c r="T31" s="10">
        <v>40.773621352198155</v>
      </c>
      <c r="U31" s="10">
        <v>31.534392626351611</v>
      </c>
      <c r="V31" s="10">
        <v>19.788111150513789</v>
      </c>
      <c r="W31" s="10">
        <v>25.415002346258824</v>
      </c>
      <c r="Y31" s="10">
        <v>33.615546331914288</v>
      </c>
      <c r="Z31" s="10">
        <v>3.0397942419683055</v>
      </c>
      <c r="AA31" s="10">
        <v>0.96870620709269473</v>
      </c>
      <c r="AB31" s="10">
        <v>0.37955489926396008</v>
      </c>
      <c r="AC31" s="10">
        <v>15.193779168652139</v>
      </c>
      <c r="AD31" s="10">
        <v>5.2707425581267967E-3</v>
      </c>
      <c r="AE31" s="10">
        <v>1.1076452559420271</v>
      </c>
      <c r="AF31" s="10">
        <v>15.869232073837923</v>
      </c>
      <c r="AG31" s="10">
        <v>1.5556071786404779</v>
      </c>
      <c r="AH31" s="10">
        <v>7.3724044516121001</v>
      </c>
      <c r="AI31" s="10">
        <v>9.2222805650245459</v>
      </c>
      <c r="AJ31" s="10">
        <v>0.36168211976456577</v>
      </c>
      <c r="AK31" s="10">
        <v>1.3378559690491716</v>
      </c>
      <c r="AL31" s="10">
        <v>4.1258265692308145</v>
      </c>
      <c r="AM31" s="10">
        <v>3.5123453519556902</v>
      </c>
      <c r="AN31" s="10">
        <v>4.893866851462735</v>
      </c>
      <c r="AO31" s="10">
        <v>0</v>
      </c>
      <c r="AP31" s="10">
        <v>0</v>
      </c>
      <c r="AQ31" s="10">
        <v>4.5483757537937501</v>
      </c>
      <c r="AR31" s="10">
        <v>0.35111385638383263</v>
      </c>
      <c r="AS31" s="10">
        <v>6.5533827106031</v>
      </c>
      <c r="AT31" s="10">
        <v>41.220930167452828</v>
      </c>
      <c r="AV31" s="10">
        <v>8.7093302571160187</v>
      </c>
      <c r="AW31" s="10">
        <v>0.62078662736790291</v>
      </c>
      <c r="AX31" s="10">
        <v>0.62703673123740644</v>
      </c>
      <c r="AY31" s="10">
        <v>6.6726014180460954E-4</v>
      </c>
      <c r="AZ31" s="10">
        <v>0.21452804304460735</v>
      </c>
      <c r="BA31" s="10">
        <v>5.505814285345946</v>
      </c>
      <c r="BB31" s="10">
        <v>0</v>
      </c>
      <c r="BC31" s="10">
        <v>8.8501218771826444</v>
      </c>
      <c r="BD31" s="10">
        <v>3.6009883377348122E-3</v>
      </c>
      <c r="BE31" s="10">
        <v>0.59163858846349049</v>
      </c>
      <c r="BF31" s="10">
        <v>1.5701451385006209</v>
      </c>
      <c r="BG31" s="10">
        <v>0.10259175382822595</v>
      </c>
      <c r="BH31" s="10">
        <v>0</v>
      </c>
      <c r="BI31" s="10">
        <v>0.85358632902612241</v>
      </c>
      <c r="BJ31" s="10">
        <v>14.100520437045116</v>
      </c>
      <c r="BK31" s="10">
        <v>0.10853511213809748</v>
      </c>
      <c r="BL31" s="10">
        <v>0</v>
      </c>
      <c r="BM31" s="10">
        <v>0</v>
      </c>
      <c r="BN31" s="10">
        <v>0.90565523267024228</v>
      </c>
      <c r="BO31" s="10">
        <v>0</v>
      </c>
      <c r="BP31" s="10">
        <v>2.8156867556579521</v>
      </c>
      <c r="BQ31" s="10">
        <v>4.523501656872627</v>
      </c>
      <c r="BS31" s="10">
        <v>3.3921417362403368</v>
      </c>
      <c r="BT31" s="10">
        <v>0</v>
      </c>
      <c r="BU31" s="10">
        <v>0</v>
      </c>
      <c r="BV31" s="10">
        <v>0</v>
      </c>
      <c r="BW31" s="10">
        <v>0.26120803545886961</v>
      </c>
      <c r="BX31" s="10">
        <v>0.40955334800495624</v>
      </c>
      <c r="BY31" s="10">
        <v>4.6629367034256575E-15</v>
      </c>
      <c r="BZ31" s="10">
        <v>1.8344423697216552</v>
      </c>
      <c r="CA31" s="10">
        <v>1.281400277758471E-2</v>
      </c>
      <c r="CB31" s="10">
        <v>0.37478008926961026</v>
      </c>
      <c r="CC31" s="10">
        <v>6.8443018667482036E-2</v>
      </c>
      <c r="CD31" s="10">
        <v>3.8440810203428918E-2</v>
      </c>
      <c r="CE31" s="10">
        <v>1.1102230246251565E-15</v>
      </c>
      <c r="CF31" s="10">
        <v>5.7030342570068253</v>
      </c>
      <c r="CG31" s="10">
        <v>1.771272189277731</v>
      </c>
      <c r="CH31" s="10">
        <v>1.1518563880485999E-15</v>
      </c>
      <c r="CI31" s="10">
        <v>0</v>
      </c>
      <c r="CJ31" s="10">
        <v>0</v>
      </c>
      <c r="CK31" s="10">
        <v>0.50399150508411439</v>
      </c>
      <c r="CL31" s="10">
        <v>0</v>
      </c>
      <c r="CM31" s="10">
        <v>1.0156986430894084</v>
      </c>
      <c r="CN31" s="10">
        <v>11.553972162850767</v>
      </c>
      <c r="CP31" s="23">
        <v>55.605815137130833</v>
      </c>
      <c r="CQ31" s="23">
        <v>72.579598281433476</v>
      </c>
      <c r="CR31" s="23">
        <v>20.651206987664246</v>
      </c>
      <c r="CS31" s="23">
        <v>43.608691125066294</v>
      </c>
      <c r="CT31" s="23">
        <v>46.039164293842703</v>
      </c>
      <c r="CU31" s="23">
        <v>44.839165896408893</v>
      </c>
      <c r="CV31" s="23">
        <v>73.511188020649712</v>
      </c>
      <c r="CW31" s="23">
        <v>84.533124429666017</v>
      </c>
      <c r="CX31" s="23">
        <v>68.53278417539866</v>
      </c>
      <c r="CY31" s="23">
        <v>27.434523878399826</v>
      </c>
      <c r="CZ31" s="23">
        <v>62.66621857211873</v>
      </c>
      <c r="DA31" s="23">
        <v>39.934082280886635</v>
      </c>
      <c r="DB31" s="23">
        <v>52.66442300098965</v>
      </c>
      <c r="DC31" s="23">
        <v>35.68981736456638</v>
      </c>
      <c r="DD31" s="23">
        <v>55.126136429601097</v>
      </c>
      <c r="DE31" s="23">
        <v>15.905106910406026</v>
      </c>
      <c r="DF31" s="23">
        <v>7.7838645647775095</v>
      </c>
      <c r="DG31" s="23">
        <v>102.23738670606305</v>
      </c>
      <c r="DH31" s="23">
        <v>46.731643843746262</v>
      </c>
      <c r="DI31" s="23">
        <v>31.88550648273544</v>
      </c>
      <c r="DJ31" s="23">
        <v>30.172879259864249</v>
      </c>
      <c r="DK31" s="36">
        <v>82.713406333435046</v>
      </c>
    </row>
    <row r="32" spans="1:115">
      <c r="A32" s="2">
        <v>42522</v>
      </c>
      <c r="B32" s="10">
        <v>9.6752887727886918</v>
      </c>
      <c r="C32" s="10">
        <v>69.820901920605934</v>
      </c>
      <c r="D32" s="10">
        <v>19.598977251269005</v>
      </c>
      <c r="E32" s="10">
        <v>44.982460409720495</v>
      </c>
      <c r="F32" s="10">
        <v>30.779708374418718</v>
      </c>
      <c r="G32" s="10">
        <v>38.080235992780509</v>
      </c>
      <c r="H32" s="10">
        <v>72.646202000157004</v>
      </c>
      <c r="I32" s="10">
        <v>57.900078093635585</v>
      </c>
      <c r="J32" s="10">
        <v>67.101670901151067</v>
      </c>
      <c r="K32" s="10">
        <v>19.607720519319102</v>
      </c>
      <c r="L32" s="10">
        <v>52.060273064947495</v>
      </c>
      <c r="M32" s="10">
        <v>39.715250888906851</v>
      </c>
      <c r="N32" s="10">
        <v>52.982524597838065</v>
      </c>
      <c r="O32" s="10">
        <v>24.748125891525437</v>
      </c>
      <c r="P32" s="10">
        <v>36.892932660927379</v>
      </c>
      <c r="Q32" s="10">
        <v>11.002005654777953</v>
      </c>
      <c r="R32" s="10">
        <v>9.7438119022136149</v>
      </c>
      <c r="S32" s="10">
        <v>102.74790419217446</v>
      </c>
      <c r="T32" s="10">
        <v>41.622770859960696</v>
      </c>
      <c r="U32" s="10">
        <v>30.639525641114027</v>
      </c>
      <c r="V32" s="10">
        <v>19.973946898091775</v>
      </c>
      <c r="W32" s="10">
        <v>22.910595280000447</v>
      </c>
      <c r="Y32" s="10">
        <v>33.151775981432209</v>
      </c>
      <c r="Z32" s="10">
        <v>2.878282168396237</v>
      </c>
      <c r="AA32" s="10">
        <v>1.4957755291294648</v>
      </c>
      <c r="AB32" s="10">
        <v>0.38837195093886018</v>
      </c>
      <c r="AC32" s="10">
        <v>14.471393974429004</v>
      </c>
      <c r="AD32" s="10">
        <v>5.2110529875663428E-3</v>
      </c>
      <c r="AE32" s="10">
        <v>1.0739331176154052</v>
      </c>
      <c r="AF32" s="10">
        <v>15.105312074201183</v>
      </c>
      <c r="AG32" s="10">
        <v>1.5173204369206934</v>
      </c>
      <c r="AH32" s="10">
        <v>7.423026199226479</v>
      </c>
      <c r="AI32" s="10">
        <v>9.094622799409052</v>
      </c>
      <c r="AJ32" s="10">
        <v>0.35076843559058352</v>
      </c>
      <c r="AK32" s="10">
        <v>1.4025236503404519</v>
      </c>
      <c r="AL32" s="10">
        <v>4.3079539740399513</v>
      </c>
      <c r="AM32" s="10">
        <v>3.6553835152845142</v>
      </c>
      <c r="AN32" s="10">
        <v>4.6771953747745361</v>
      </c>
      <c r="AO32" s="10">
        <v>0</v>
      </c>
      <c r="AP32" s="10">
        <v>0</v>
      </c>
      <c r="AQ32" s="10">
        <v>4.6851397621286335</v>
      </c>
      <c r="AR32" s="10">
        <v>0.33432805596901571</v>
      </c>
      <c r="AS32" s="10">
        <v>6.9688539041872382</v>
      </c>
      <c r="AT32" s="10">
        <v>38.985696420396899</v>
      </c>
      <c r="AV32" s="10">
        <v>8.0155383439155905</v>
      </c>
      <c r="AW32" s="10">
        <v>0.5713152672186762</v>
      </c>
      <c r="AX32" s="10">
        <v>1.025577727180687</v>
      </c>
      <c r="AY32" s="10">
        <v>6.7838396944092322E-4</v>
      </c>
      <c r="AZ32" s="10">
        <v>0.42804080982439818</v>
      </c>
      <c r="BA32" s="10">
        <v>5.40262058007223</v>
      </c>
      <c r="BB32" s="10">
        <v>0</v>
      </c>
      <c r="BC32" s="10">
        <v>7.5076352917261371</v>
      </c>
      <c r="BD32" s="10">
        <v>7.2130963437421489E-3</v>
      </c>
      <c r="BE32" s="10">
        <v>0.6908495605252345</v>
      </c>
      <c r="BF32" s="10">
        <v>1.5551660494035306</v>
      </c>
      <c r="BG32" s="10">
        <v>0.10173262027820369</v>
      </c>
      <c r="BH32" s="10">
        <v>0</v>
      </c>
      <c r="BI32" s="10">
        <v>0.97076732614632444</v>
      </c>
      <c r="BJ32" s="10">
        <v>14.411629631077661</v>
      </c>
      <c r="BK32" s="10">
        <v>0.1019159257130092</v>
      </c>
      <c r="BL32" s="10">
        <v>0</v>
      </c>
      <c r="BM32" s="10">
        <v>0</v>
      </c>
      <c r="BN32" s="10">
        <v>0.79953466674321605</v>
      </c>
      <c r="BO32" s="10">
        <v>0</v>
      </c>
      <c r="BP32" s="10">
        <v>2.8030723908248039</v>
      </c>
      <c r="BQ32" s="10">
        <v>4.2040181851949416</v>
      </c>
      <c r="BS32" s="10">
        <v>3.0291659675725988</v>
      </c>
      <c r="BT32" s="10">
        <v>5.8841820305133297E-15</v>
      </c>
      <c r="BU32" s="10">
        <v>1.3322676295501878E-15</v>
      </c>
      <c r="BV32" s="10">
        <v>3.6615675769180456E-15</v>
      </c>
      <c r="BW32" s="10">
        <v>0.2510785696762301</v>
      </c>
      <c r="BX32" s="10">
        <v>0.32388998549850001</v>
      </c>
      <c r="BY32" s="10">
        <v>0</v>
      </c>
      <c r="BZ32" s="10">
        <v>1.5308621866695002</v>
      </c>
      <c r="CA32" s="10">
        <v>1.2392611555010896E-2</v>
      </c>
      <c r="CB32" s="10">
        <v>0.39936065238019292</v>
      </c>
      <c r="CC32" s="10">
        <v>6.540135544653336E-2</v>
      </c>
      <c r="CD32" s="10">
        <v>3.7765371231493358E-2</v>
      </c>
      <c r="CE32" s="10">
        <v>0</v>
      </c>
      <c r="CF32" s="10">
        <v>3.8300016743360361</v>
      </c>
      <c r="CG32" s="10">
        <v>1.7999120879936239</v>
      </c>
      <c r="CH32" s="10">
        <v>1.0269562977782698E-15</v>
      </c>
      <c r="CI32" s="10">
        <v>0</v>
      </c>
      <c r="CJ32" s="10">
        <v>1.4210854715202004E-14</v>
      </c>
      <c r="CK32" s="10">
        <v>0.48012021669518978</v>
      </c>
      <c r="CL32" s="10">
        <v>1.4432899320127035E-15</v>
      </c>
      <c r="CM32" s="10">
        <v>1.0988890444492636</v>
      </c>
      <c r="CN32" s="10">
        <v>11.608896728603389</v>
      </c>
      <c r="CP32" s="23">
        <v>53.871769065709088</v>
      </c>
      <c r="CQ32" s="23">
        <v>73.270499356220853</v>
      </c>
      <c r="CR32" s="23">
        <v>22.120330507579158</v>
      </c>
      <c r="CS32" s="23">
        <v>45.3715107446288</v>
      </c>
      <c r="CT32" s="23">
        <v>45.93022172834835</v>
      </c>
      <c r="CU32" s="23">
        <v>43.811957611338805</v>
      </c>
      <c r="CV32" s="23">
        <v>73.720135117772401</v>
      </c>
      <c r="CW32" s="23">
        <v>82.043887646232406</v>
      </c>
      <c r="CX32" s="23">
        <v>68.638597045970513</v>
      </c>
      <c r="CY32" s="23">
        <v>28.120956931451008</v>
      </c>
      <c r="CZ32" s="23">
        <v>62.775463269206611</v>
      </c>
      <c r="DA32" s="23">
        <v>40.205517316007132</v>
      </c>
      <c r="DB32" s="23">
        <v>54.385048248178514</v>
      </c>
      <c r="DC32" s="23">
        <v>33.856848866047748</v>
      </c>
      <c r="DD32" s="23">
        <v>56.759857895283176</v>
      </c>
      <c r="DE32" s="23">
        <v>15.7811169552655</v>
      </c>
      <c r="DF32" s="23">
        <v>9.7438119022136149</v>
      </c>
      <c r="DG32" s="23">
        <v>102.74790419217447</v>
      </c>
      <c r="DH32" s="23">
        <v>47.587565505527735</v>
      </c>
      <c r="DI32" s="23">
        <v>30.973853697083044</v>
      </c>
      <c r="DJ32" s="23">
        <v>30.844762237553081</v>
      </c>
      <c r="DK32" s="36">
        <v>77.709206614195679</v>
      </c>
    </row>
    <row r="33" spans="1:115">
      <c r="A33" s="2">
        <v>42614</v>
      </c>
      <c r="B33" s="10">
        <v>9.478169245252916</v>
      </c>
      <c r="C33" s="10">
        <v>70.963031056775137</v>
      </c>
      <c r="D33" s="10">
        <v>20.068532832178338</v>
      </c>
      <c r="E33" s="10">
        <v>46.575288629097884</v>
      </c>
      <c r="F33" s="10">
        <v>31.689476838766833</v>
      </c>
      <c r="G33" s="10">
        <v>37.21046097285415</v>
      </c>
      <c r="H33" s="10">
        <v>73.087532117464932</v>
      </c>
      <c r="I33" s="10">
        <v>59.553312182487531</v>
      </c>
      <c r="J33" s="10">
        <v>67.227827387948338</v>
      </c>
      <c r="K33" s="10">
        <v>19.88866111608122</v>
      </c>
      <c r="L33" s="10">
        <v>51.210542741390618</v>
      </c>
      <c r="M33" s="10">
        <v>39.235302570789756</v>
      </c>
      <c r="N33" s="10">
        <v>51.161033177396163</v>
      </c>
      <c r="O33" s="10">
        <v>26.54980349022718</v>
      </c>
      <c r="P33" s="10">
        <v>36.578991257123441</v>
      </c>
      <c r="Q33" s="10">
        <v>11.091977460847968</v>
      </c>
      <c r="R33" s="10">
        <v>7.7990983514693015</v>
      </c>
      <c r="S33" s="10">
        <v>103.06596116215195</v>
      </c>
      <c r="T33" s="10">
        <v>41.99046874706837</v>
      </c>
      <c r="U33" s="10">
        <v>30.865871595994449</v>
      </c>
      <c r="V33" s="10">
        <v>19.989096268590188</v>
      </c>
      <c r="W33" s="10">
        <v>22.302112333632039</v>
      </c>
      <c r="Y33" s="10">
        <v>32.728054650628799</v>
      </c>
      <c r="Z33" s="10">
        <v>2.7222166342593357</v>
      </c>
      <c r="AA33" s="10">
        <v>2.0872288040848854</v>
      </c>
      <c r="AB33" s="10">
        <v>0.39530970543891109</v>
      </c>
      <c r="AC33" s="10">
        <v>13.973622259164486</v>
      </c>
      <c r="AD33" s="10">
        <v>5.144493088586658E-3</v>
      </c>
      <c r="AE33" s="10">
        <v>1.0428437684309604</v>
      </c>
      <c r="AF33" s="10">
        <v>14.814953878052703</v>
      </c>
      <c r="AG33" s="10">
        <v>1.4785812418135214</v>
      </c>
      <c r="AH33" s="10">
        <v>7.3807394878553456</v>
      </c>
      <c r="AI33" s="10">
        <v>8.7770386268356422</v>
      </c>
      <c r="AJ33" s="10">
        <v>0.33318592472136382</v>
      </c>
      <c r="AK33" s="10">
        <v>1.3750875024072793</v>
      </c>
      <c r="AL33" s="10">
        <v>4.8436544646074564</v>
      </c>
      <c r="AM33" s="10">
        <v>3.6538125565934423</v>
      </c>
      <c r="AN33" s="10">
        <v>4.4607420475147377</v>
      </c>
      <c r="AO33" s="10">
        <v>3.8050447952002657</v>
      </c>
      <c r="AP33" s="10">
        <v>0</v>
      </c>
      <c r="AQ33" s="10">
        <v>4.7687316090141731</v>
      </c>
      <c r="AR33" s="10">
        <v>0.32992842497449537</v>
      </c>
      <c r="AS33" s="10">
        <v>6.8110170877726617</v>
      </c>
      <c r="AT33" s="10">
        <v>39.885140854527229</v>
      </c>
      <c r="AV33" s="10">
        <v>7.3664097834065076</v>
      </c>
      <c r="AW33" s="10">
        <v>0.52253438321778833</v>
      </c>
      <c r="AX33" s="10">
        <v>1.4736219597633358</v>
      </c>
      <c r="AY33" s="10">
        <v>6.8589534608341632E-4</v>
      </c>
      <c r="AZ33" s="10">
        <v>0.65084843757179012</v>
      </c>
      <c r="BA33" s="10">
        <v>5.2942273726525233</v>
      </c>
      <c r="BB33" s="10">
        <v>0</v>
      </c>
      <c r="BC33" s="10">
        <v>6.4284745647075399</v>
      </c>
      <c r="BD33" s="10">
        <v>1.0833927987560754E-2</v>
      </c>
      <c r="BE33" s="10">
        <v>0.78499479033059782</v>
      </c>
      <c r="BF33" s="10">
        <v>1.5075885079787426</v>
      </c>
      <c r="BG33" s="10">
        <v>9.8926041727369893E-2</v>
      </c>
      <c r="BH33" s="10">
        <v>0</v>
      </c>
      <c r="BI33" s="10">
        <v>1.1658895152436415</v>
      </c>
      <c r="BJ33" s="10">
        <v>14.147968454832267</v>
      </c>
      <c r="BK33" s="10">
        <v>9.533216660853315E-2</v>
      </c>
      <c r="BL33" s="10">
        <v>0</v>
      </c>
      <c r="BM33" s="10">
        <v>0</v>
      </c>
      <c r="BN33" s="10">
        <v>0.68113059142333821</v>
      </c>
      <c r="BO33" s="10">
        <v>0</v>
      </c>
      <c r="BP33" s="10">
        <v>2.8707710247487146</v>
      </c>
      <c r="BQ33" s="10">
        <v>4.2261050665245525</v>
      </c>
      <c r="BS33" s="10">
        <v>2.6891299844192558</v>
      </c>
      <c r="BT33" s="10">
        <v>4.1078251911130792E-15</v>
      </c>
      <c r="BU33" s="10">
        <v>0</v>
      </c>
      <c r="BV33" s="10">
        <v>5.1223131639077657E-15</v>
      </c>
      <c r="BW33" s="10">
        <v>0.24487327955753291</v>
      </c>
      <c r="BX33" s="10">
        <v>0.24161536282725926</v>
      </c>
      <c r="BY33" s="10">
        <v>0</v>
      </c>
      <c r="BZ33" s="10">
        <v>1.2818424557898469</v>
      </c>
      <c r="CA33" s="10">
        <v>1.1967213436714497E-2</v>
      </c>
      <c r="CB33" s="10">
        <v>0.41977100110650833</v>
      </c>
      <c r="CC33" s="10">
        <v>6.1031507829953258E-2</v>
      </c>
      <c r="CD33" s="10">
        <v>3.6369054110611324E-2</v>
      </c>
      <c r="CE33" s="10">
        <v>0</v>
      </c>
      <c r="CF33" s="10">
        <v>2.3176591424519382</v>
      </c>
      <c r="CG33" s="10">
        <v>1.7565797845406212</v>
      </c>
      <c r="CH33" s="10">
        <v>1.3877787807814457E-17</v>
      </c>
      <c r="CI33" s="10">
        <v>4.4408920985006262E-16</v>
      </c>
      <c r="CJ33" s="10">
        <v>0</v>
      </c>
      <c r="CK33" s="10">
        <v>0.4498607285958337</v>
      </c>
      <c r="CL33" s="10">
        <v>1.7763568394002505E-15</v>
      </c>
      <c r="CM33" s="10">
        <v>1.101804997110639</v>
      </c>
      <c r="CN33" s="10">
        <v>12.564705935897969</v>
      </c>
      <c r="CP33" s="23">
        <v>52.261763663707477</v>
      </c>
      <c r="CQ33" s="23">
        <v>74.207782074252265</v>
      </c>
      <c r="CR33" s="23">
        <v>23.629383596026557</v>
      </c>
      <c r="CS33" s="23">
        <v>46.971284229882883</v>
      </c>
      <c r="CT33" s="23">
        <v>46.558820815060642</v>
      </c>
      <c r="CU33" s="23">
        <v>42.751448201422519</v>
      </c>
      <c r="CV33" s="23">
        <v>74.130375885895887</v>
      </c>
      <c r="CW33" s="23">
        <v>82.078583081037621</v>
      </c>
      <c r="CX33" s="23">
        <v>68.729209771186135</v>
      </c>
      <c r="CY33" s="23">
        <v>28.474166395373672</v>
      </c>
      <c r="CZ33" s="23">
        <v>61.556201384034956</v>
      </c>
      <c r="DA33" s="23">
        <v>39.703783591349101</v>
      </c>
      <c r="DB33" s="23">
        <v>52.536120679803439</v>
      </c>
      <c r="DC33" s="23">
        <v>34.877006612530217</v>
      </c>
      <c r="DD33" s="23">
        <v>56.137352053089771</v>
      </c>
      <c r="DE33" s="23">
        <v>15.648051674971239</v>
      </c>
      <c r="DF33" s="23">
        <v>11.604143146669568</v>
      </c>
      <c r="DG33" s="23">
        <v>103.06596116215195</v>
      </c>
      <c r="DH33" s="23">
        <v>47.890191676101715</v>
      </c>
      <c r="DI33" s="23">
        <v>31.195800020968946</v>
      </c>
      <c r="DJ33" s="23">
        <v>30.772689378222204</v>
      </c>
      <c r="DK33" s="36">
        <v>78.97806419058179</v>
      </c>
    </row>
    <row r="34" spans="1:115">
      <c r="A34" s="2">
        <v>42705</v>
      </c>
      <c r="B34" s="10">
        <v>8.8032945751696126</v>
      </c>
      <c r="C34" s="10">
        <v>74.296631067967141</v>
      </c>
      <c r="D34" s="10">
        <v>19.086589235819613</v>
      </c>
      <c r="E34" s="10">
        <v>47.811709521663495</v>
      </c>
      <c r="F34" s="10">
        <v>33.051167928850639</v>
      </c>
      <c r="G34" s="10">
        <v>35.699213069933059</v>
      </c>
      <c r="H34" s="10">
        <v>71.746432776794478</v>
      </c>
      <c r="I34" s="10">
        <v>60.885067492125884</v>
      </c>
      <c r="J34" s="10">
        <v>67.348723863372328</v>
      </c>
      <c r="K34" s="10">
        <v>19.848780162486086</v>
      </c>
      <c r="L34" s="10">
        <v>50.826365523963453</v>
      </c>
      <c r="M34" s="10">
        <v>37.278869374398745</v>
      </c>
      <c r="N34" s="10">
        <v>50.512390630188044</v>
      </c>
      <c r="O34" s="10">
        <v>27.554580224182615</v>
      </c>
      <c r="P34" s="10">
        <v>36.864524077360713</v>
      </c>
      <c r="Q34" s="10">
        <v>11.636646618357691</v>
      </c>
      <c r="R34" s="10">
        <v>8.5159631644283849</v>
      </c>
      <c r="S34" s="10">
        <v>105.15339401135613</v>
      </c>
      <c r="T34" s="10">
        <v>43.02501511423776</v>
      </c>
      <c r="U34" s="10">
        <v>30.264160778897903</v>
      </c>
      <c r="V34" s="10">
        <v>19.304450922661744</v>
      </c>
      <c r="W34" s="10">
        <v>21.838895322260569</v>
      </c>
      <c r="Y34" s="10">
        <v>30.62699553245427</v>
      </c>
      <c r="Z34" s="10">
        <v>2.6388926409907252</v>
      </c>
      <c r="AA34" s="10">
        <v>2.5612811962309108</v>
      </c>
      <c r="AB34" s="10">
        <v>0.39881052089525165</v>
      </c>
      <c r="AC34" s="10">
        <v>13.638097928748866</v>
      </c>
      <c r="AD34" s="10">
        <v>4.9857495296858441E-3</v>
      </c>
      <c r="AE34" s="10">
        <v>0.98682244946041142</v>
      </c>
      <c r="AF34" s="10">
        <v>14.447732694046243</v>
      </c>
      <c r="AG34" s="10">
        <v>1.4396200636428278</v>
      </c>
      <c r="AH34" s="10">
        <v>7.2181094917012354</v>
      </c>
      <c r="AI34" s="10">
        <v>8.5443765425351508</v>
      </c>
      <c r="AJ34" s="10">
        <v>0.30390382642172886</v>
      </c>
      <c r="AK34" s="10">
        <v>1.3781876459861035</v>
      </c>
      <c r="AL34" s="10">
        <v>5.2398130706546429</v>
      </c>
      <c r="AM34" s="10">
        <v>3.7119519034204376</v>
      </c>
      <c r="AN34" s="10">
        <v>4.4212382214353809</v>
      </c>
      <c r="AO34" s="10">
        <v>4.5739253122688197</v>
      </c>
      <c r="AP34" s="10">
        <v>0</v>
      </c>
      <c r="AQ34" s="10">
        <v>4.9292531485436033</v>
      </c>
      <c r="AR34" s="10">
        <v>0.31676411680532873</v>
      </c>
      <c r="AS34" s="10">
        <v>7.9001439171848098</v>
      </c>
      <c r="AT34" s="10">
        <v>41.126045283335728</v>
      </c>
      <c r="AV34" s="10">
        <v>6.3993458814350994</v>
      </c>
      <c r="AW34" s="10">
        <v>0.48664976800809595</v>
      </c>
      <c r="AX34" s="10">
        <v>1.8406634963267157</v>
      </c>
      <c r="AY34" s="10">
        <v>6.8716006184837671E-4</v>
      </c>
      <c r="AZ34" s="10">
        <v>0.89134622042125866</v>
      </c>
      <c r="BA34" s="10">
        <v>5.0935663632653005</v>
      </c>
      <c r="BB34" s="10">
        <v>0</v>
      </c>
      <c r="BC34" s="10">
        <v>5.3201874073890565</v>
      </c>
      <c r="BD34" s="10">
        <v>1.4463131083463455E-2</v>
      </c>
      <c r="BE34" s="10">
        <v>0.8672059347703035</v>
      </c>
      <c r="BF34" s="10">
        <v>1.4743895822742812</v>
      </c>
      <c r="BG34" s="10">
        <v>9.2495856913485178E-2</v>
      </c>
      <c r="BH34" s="10">
        <v>0</v>
      </c>
      <c r="BI34" s="10">
        <v>1.3292909029508917</v>
      </c>
      <c r="BJ34" s="10">
        <v>14.116983459943103</v>
      </c>
      <c r="BK34" s="10">
        <v>9.2484250096667539E-2</v>
      </c>
      <c r="BL34" s="10">
        <v>0</v>
      </c>
      <c r="BM34" s="10">
        <v>0</v>
      </c>
      <c r="BN34" s="10">
        <v>0.56998279309244804</v>
      </c>
      <c r="BO34" s="10">
        <v>0</v>
      </c>
      <c r="BP34" s="10">
        <v>3.0715899465855525</v>
      </c>
      <c r="BQ34" s="10">
        <v>4.2813638072385256</v>
      </c>
      <c r="BS34" s="10">
        <v>2.2441237381438981</v>
      </c>
      <c r="BT34" s="10">
        <v>0</v>
      </c>
      <c r="BU34" s="10">
        <v>1.1102230246251565E-15</v>
      </c>
      <c r="BV34" s="10">
        <v>0</v>
      </c>
      <c r="BW34" s="10">
        <v>0.24161491649059019</v>
      </c>
      <c r="BX34" s="10">
        <v>0.16016720364116299</v>
      </c>
      <c r="BY34" s="10">
        <v>7.7715611723760958E-15</v>
      </c>
      <c r="BZ34" s="10">
        <v>1.0271648954860044</v>
      </c>
      <c r="CA34" s="10">
        <v>1.1539732247445388E-2</v>
      </c>
      <c r="CB34" s="10">
        <v>0.43353710030823189</v>
      </c>
      <c r="CC34" s="10">
        <v>5.7316662016354325E-2</v>
      </c>
      <c r="CD34" s="10">
        <v>3.3663193080560969E-2</v>
      </c>
      <c r="CE34" s="10">
        <v>0</v>
      </c>
      <c r="CF34" s="10">
        <v>0.68863326712740891</v>
      </c>
      <c r="CG34" s="10">
        <v>1.7421965564097235</v>
      </c>
      <c r="CH34" s="10">
        <v>6.9388939039072284E-17</v>
      </c>
      <c r="CI34" s="10">
        <v>0</v>
      </c>
      <c r="CJ34" s="10">
        <v>0</v>
      </c>
      <c r="CK34" s="10">
        <v>0.42576633020534171</v>
      </c>
      <c r="CL34" s="10">
        <v>0</v>
      </c>
      <c r="CM34" s="10">
        <v>1.057239073429729</v>
      </c>
      <c r="CN34" s="10">
        <v>13.655711922596987</v>
      </c>
      <c r="CP34" s="23">
        <v>48.073759727202884</v>
      </c>
      <c r="CQ34" s="23">
        <v>77.422173476965952</v>
      </c>
      <c r="CR34" s="23">
        <v>23.48853392837724</v>
      </c>
      <c r="CS34" s="23">
        <v>48.211207202620592</v>
      </c>
      <c r="CT34" s="23">
        <v>47.822226994511354</v>
      </c>
      <c r="CU34" s="23">
        <v>40.957932386369208</v>
      </c>
      <c r="CV34" s="23">
        <v>72.733255226254897</v>
      </c>
      <c r="CW34" s="23">
        <v>81.680152489047188</v>
      </c>
      <c r="CX34" s="23">
        <v>68.814346790346065</v>
      </c>
      <c r="CY34" s="23">
        <v>28.367632689265857</v>
      </c>
      <c r="CZ34" s="23">
        <v>60.902448310789239</v>
      </c>
      <c r="DA34" s="23">
        <v>37.70893225081452</v>
      </c>
      <c r="DB34" s="23">
        <v>51.890578276174146</v>
      </c>
      <c r="DC34" s="23">
        <v>34.812317464915559</v>
      </c>
      <c r="DD34" s="23">
        <v>56.435655997133978</v>
      </c>
      <c r="DE34" s="23">
        <v>16.15036908988974</v>
      </c>
      <c r="DF34" s="23">
        <v>13.089888476697205</v>
      </c>
      <c r="DG34" s="23">
        <v>105.15339401135613</v>
      </c>
      <c r="DH34" s="23">
        <v>48.950017386079153</v>
      </c>
      <c r="DI34" s="23">
        <v>30.58092489570323</v>
      </c>
      <c r="DJ34" s="23">
        <v>31.333423859861835</v>
      </c>
      <c r="DK34" s="36">
        <v>80.90201633543181</v>
      </c>
    </row>
    <row r="35" spans="1:115">
      <c r="A35" s="2">
        <v>42795</v>
      </c>
      <c r="B35" s="10">
        <v>8.6403002197206575</v>
      </c>
      <c r="C35" s="10">
        <v>76.702518750109732</v>
      </c>
      <c r="D35" s="10">
        <v>19.065764240041613</v>
      </c>
      <c r="E35" s="10">
        <v>48.836377166001512</v>
      </c>
      <c r="F35" s="10">
        <v>33.369125120166352</v>
      </c>
      <c r="G35" s="10">
        <v>38.451780972116538</v>
      </c>
      <c r="H35" s="10">
        <v>70.607556964545296</v>
      </c>
      <c r="I35" s="10">
        <v>60.859860618003452</v>
      </c>
      <c r="J35" s="10">
        <v>67.168280553954361</v>
      </c>
      <c r="K35" s="10">
        <v>20.302670024716555</v>
      </c>
      <c r="L35" s="10">
        <v>50.087254126933274</v>
      </c>
      <c r="M35" s="10">
        <v>38.055828203735658</v>
      </c>
      <c r="N35" s="10">
        <v>50.450104157274509</v>
      </c>
      <c r="O35" s="10">
        <v>28.412576679089273</v>
      </c>
      <c r="P35" s="10">
        <v>37.776573255722745</v>
      </c>
      <c r="Q35" s="10">
        <v>11.865992946213323</v>
      </c>
      <c r="R35" s="10">
        <v>10.645437163964436</v>
      </c>
      <c r="S35" s="10">
        <v>106.57074357592748</v>
      </c>
      <c r="T35" s="10">
        <v>42.376357311936253</v>
      </c>
      <c r="U35" s="10">
        <v>31.616259811480791</v>
      </c>
      <c r="V35" s="10">
        <v>19.702597489957697</v>
      </c>
      <c r="W35" s="10">
        <v>20.971112601506483</v>
      </c>
      <c r="Y35" s="10">
        <v>28.506557628453521</v>
      </c>
      <c r="Z35" s="10">
        <v>2.3442862016863968</v>
      </c>
      <c r="AA35" s="10">
        <v>2.7113016548767161</v>
      </c>
      <c r="AB35" s="10">
        <v>0.40193281549131127</v>
      </c>
      <c r="AC35" s="10">
        <v>14.160494579275387</v>
      </c>
      <c r="AD35" s="10">
        <v>4.3499598688497461E-3</v>
      </c>
      <c r="AE35" s="10">
        <v>1.4506414935874254</v>
      </c>
      <c r="AF35" s="10">
        <v>14.329924601938387</v>
      </c>
      <c r="AG35" s="10">
        <v>1.5703048336310106</v>
      </c>
      <c r="AH35" s="10">
        <v>7.1731261501527221</v>
      </c>
      <c r="AI35" s="10">
        <v>8.0142903415358226</v>
      </c>
      <c r="AJ35" s="10">
        <v>0.34703731077420713</v>
      </c>
      <c r="AK35" s="10">
        <v>1.3252664615689633</v>
      </c>
      <c r="AL35" s="10">
        <v>4.6299034645142942</v>
      </c>
      <c r="AM35" s="10">
        <v>3.4091704656737938</v>
      </c>
      <c r="AN35" s="10">
        <v>3.8423481061719933</v>
      </c>
      <c r="AO35" s="10">
        <v>3.4131242968263833</v>
      </c>
      <c r="AP35" s="10">
        <v>0</v>
      </c>
      <c r="AQ35" s="10">
        <v>4.6610645779519135</v>
      </c>
      <c r="AR35" s="10">
        <v>0.30136988347184529</v>
      </c>
      <c r="AS35" s="10">
        <v>8.5191988151347271</v>
      </c>
      <c r="AT35" s="10">
        <v>39.164834559724603</v>
      </c>
      <c r="AV35" s="10">
        <v>5.8280598155167755</v>
      </c>
      <c r="AW35" s="10">
        <v>0.4606348626121512</v>
      </c>
      <c r="AX35" s="10">
        <v>1.9761165428307481</v>
      </c>
      <c r="AY35" s="10">
        <v>7.2645462603258978E-4</v>
      </c>
      <c r="AZ35" s="10">
        <v>0.85951047383243628</v>
      </c>
      <c r="BA35" s="10">
        <v>5.1515953303949145</v>
      </c>
      <c r="BB35" s="10">
        <v>0</v>
      </c>
      <c r="BC35" s="10">
        <v>5.3530847116618316</v>
      </c>
      <c r="BD35" s="10">
        <v>1.5942604753283528E-2</v>
      </c>
      <c r="BE35" s="10">
        <v>0.83157413580052808</v>
      </c>
      <c r="BF35" s="10">
        <v>2.4366045384793891</v>
      </c>
      <c r="BG35" s="10">
        <v>8.5201200992116546E-2</v>
      </c>
      <c r="BH35" s="10">
        <v>0</v>
      </c>
      <c r="BI35" s="10">
        <v>1.1554289320988471</v>
      </c>
      <c r="BJ35" s="10">
        <v>12.956824100265155</v>
      </c>
      <c r="BK35" s="10">
        <v>8.2902348097977974E-2</v>
      </c>
      <c r="BL35" s="10">
        <v>0</v>
      </c>
      <c r="BM35" s="10">
        <v>0</v>
      </c>
      <c r="BN35" s="10">
        <v>0.54671972308711847</v>
      </c>
      <c r="BO35" s="10">
        <v>0</v>
      </c>
      <c r="BP35" s="10">
        <v>2.9955532164704386</v>
      </c>
      <c r="BQ35" s="10">
        <v>4.1341978688479681</v>
      </c>
      <c r="BS35" s="10">
        <v>2.1784989550735272</v>
      </c>
      <c r="BT35" s="10">
        <v>6.2727600891321345E-15</v>
      </c>
      <c r="BU35" s="10">
        <v>1.3322676295501878E-15</v>
      </c>
      <c r="BV35" s="10">
        <v>0</v>
      </c>
      <c r="BW35" s="10">
        <v>0.24047245943788231</v>
      </c>
      <c r="BX35" s="10">
        <v>3.790679314283274E-2</v>
      </c>
      <c r="BY35" s="10">
        <v>6.6613381477509392E-16</v>
      </c>
      <c r="BZ35" s="10">
        <v>1.0417773682465041</v>
      </c>
      <c r="CA35" s="10">
        <v>1.2603839359922642E-2</v>
      </c>
      <c r="CB35" s="10">
        <v>0.43239849153867194</v>
      </c>
      <c r="CC35" s="10">
        <v>5.4223885937319416E-2</v>
      </c>
      <c r="CD35" s="10">
        <v>3.0879238264800199E-2</v>
      </c>
      <c r="CE35" s="10">
        <v>0</v>
      </c>
      <c r="CF35" s="10">
        <v>0.61312206958490867</v>
      </c>
      <c r="CG35" s="10">
        <v>1.6527065518375164</v>
      </c>
      <c r="CH35" s="10">
        <v>1.609823385706477E-15</v>
      </c>
      <c r="CI35" s="10">
        <v>4.4408920985006262E-16</v>
      </c>
      <c r="CJ35" s="10">
        <v>0</v>
      </c>
      <c r="CK35" s="10">
        <v>0.41437883773666517</v>
      </c>
      <c r="CL35" s="10">
        <v>0</v>
      </c>
      <c r="CM35" s="10">
        <v>1.1179832540041486</v>
      </c>
      <c r="CN35" s="10">
        <v>13.127891478271616</v>
      </c>
      <c r="CP35" s="23">
        <v>45.153416618764481</v>
      </c>
      <c r="CQ35" s="23">
        <v>79.507439814408286</v>
      </c>
      <c r="CR35" s="23">
        <v>23.753182437749079</v>
      </c>
      <c r="CS35" s="23">
        <v>49.239036436118852</v>
      </c>
      <c r="CT35" s="23">
        <v>48.629602632712057</v>
      </c>
      <c r="CU35" s="23">
        <v>43.645633055523135</v>
      </c>
      <c r="CV35" s="23">
        <v>72.058198458132722</v>
      </c>
      <c r="CW35" s="23">
        <v>81.584647299850175</v>
      </c>
      <c r="CX35" s="23">
        <v>68.767131831698578</v>
      </c>
      <c r="CY35" s="23">
        <v>28.739768802208477</v>
      </c>
      <c r="CZ35" s="23">
        <v>60.592372892885805</v>
      </c>
      <c r="DA35" s="23">
        <v>38.518945953766782</v>
      </c>
      <c r="DB35" s="23">
        <v>51.775370618843468</v>
      </c>
      <c r="DC35" s="23">
        <v>34.811031145287323</v>
      </c>
      <c r="DD35" s="23">
        <v>55.795274373499211</v>
      </c>
      <c r="DE35" s="23">
        <v>15.791243400483296</v>
      </c>
      <c r="DF35" s="23">
        <v>14.05856146079082</v>
      </c>
      <c r="DG35" s="23">
        <v>106.57074357592748</v>
      </c>
      <c r="DH35" s="23">
        <v>47.998520450711951</v>
      </c>
      <c r="DI35" s="23">
        <v>31.917629694952634</v>
      </c>
      <c r="DJ35" s="23">
        <v>32.335332775567011</v>
      </c>
      <c r="DK35" s="36">
        <v>77.398036508350671</v>
      </c>
    </row>
    <row r="36" spans="1:115">
      <c r="A36" s="2">
        <v>42887</v>
      </c>
      <c r="B36" s="10">
        <v>9.4210118297426035</v>
      </c>
      <c r="C36" s="10">
        <v>77.619457437179889</v>
      </c>
      <c r="D36" s="10">
        <v>20.006199767192388</v>
      </c>
      <c r="E36" s="10">
        <v>49.728821847839193</v>
      </c>
      <c r="F36" s="10">
        <v>33.768941600718684</v>
      </c>
      <c r="G36" s="10">
        <v>37.757099270869489</v>
      </c>
      <c r="H36" s="10">
        <v>70.344449409377432</v>
      </c>
      <c r="I36" s="10">
        <v>61.685656888487266</v>
      </c>
      <c r="J36" s="10">
        <v>67.595485375677413</v>
      </c>
      <c r="K36" s="10">
        <v>20.267774795076733</v>
      </c>
      <c r="L36" s="10">
        <v>50.470516867711801</v>
      </c>
      <c r="M36" s="10">
        <v>37.865432007203978</v>
      </c>
      <c r="N36" s="10">
        <v>50.860287830479272</v>
      </c>
      <c r="O36" s="10">
        <v>27.991257519731185</v>
      </c>
      <c r="P36" s="10">
        <v>37.974912610750607</v>
      </c>
      <c r="Q36" s="10">
        <v>11.765723838413601</v>
      </c>
      <c r="R36" s="10">
        <v>10.222497735485504</v>
      </c>
      <c r="S36" s="10">
        <v>105.8634736236003</v>
      </c>
      <c r="T36" s="10">
        <v>43.523108250786784</v>
      </c>
      <c r="U36" s="10">
        <v>31.39961355480974</v>
      </c>
      <c r="V36" s="10">
        <v>19.753059785647523</v>
      </c>
      <c r="W36" s="10">
        <v>19.563718922901568</v>
      </c>
      <c r="Y36" s="10">
        <v>29.10292260079218</v>
      </c>
      <c r="Z36" s="10">
        <v>2.4515458121142522</v>
      </c>
      <c r="AA36" s="10">
        <v>3.3329351852561717</v>
      </c>
      <c r="AB36" s="10">
        <v>0.4171381269247697</v>
      </c>
      <c r="AC36" s="10">
        <v>14.19795911636176</v>
      </c>
      <c r="AD36" s="10">
        <v>3.8629011238831691E-3</v>
      </c>
      <c r="AE36" s="10">
        <v>1.4456121181250585</v>
      </c>
      <c r="AF36" s="10">
        <v>12.732455841554378</v>
      </c>
      <c r="AG36" s="10">
        <v>1.6051612565841962</v>
      </c>
      <c r="AH36" s="10">
        <v>6.8873078504595613</v>
      </c>
      <c r="AI36" s="10">
        <v>7.6189750543570209</v>
      </c>
      <c r="AJ36" s="10">
        <v>0.34483129608725299</v>
      </c>
      <c r="AK36" s="10">
        <v>1.261144240783439</v>
      </c>
      <c r="AL36" s="10">
        <v>4.2712247821144764</v>
      </c>
      <c r="AM36" s="10">
        <v>3.16514944753493</v>
      </c>
      <c r="AN36" s="10">
        <v>4.0208817670143588</v>
      </c>
      <c r="AO36" s="10">
        <v>4.9672000658335769</v>
      </c>
      <c r="AP36" s="10">
        <v>0</v>
      </c>
      <c r="AQ36" s="10">
        <v>4.4198034608242498</v>
      </c>
      <c r="AR36" s="10">
        <v>0.3006077041612647</v>
      </c>
      <c r="AS36" s="10">
        <v>8.4282467976511057</v>
      </c>
      <c r="AT36" s="10">
        <v>35.650663291516871</v>
      </c>
      <c r="AV36" s="10">
        <v>6.4506793620149701</v>
      </c>
      <c r="AW36" s="10">
        <v>0.478939399201599</v>
      </c>
      <c r="AX36" s="10">
        <v>2.5057402874498003</v>
      </c>
      <c r="AY36" s="10">
        <v>7.2715999329829107E-4</v>
      </c>
      <c r="AZ36" s="10">
        <v>0.91967444297240331</v>
      </c>
      <c r="BA36" s="10">
        <v>4.8816033345529313</v>
      </c>
      <c r="BB36" s="10">
        <v>0</v>
      </c>
      <c r="BC36" s="10">
        <v>5.2846097892757413</v>
      </c>
      <c r="BD36" s="10">
        <v>1.5796087619063003E-2</v>
      </c>
      <c r="BE36" s="10">
        <v>0.86225370891774555</v>
      </c>
      <c r="BF36" s="10">
        <v>2.4892529185227521</v>
      </c>
      <c r="BG36" s="10">
        <v>9.0359874321639347E-2</v>
      </c>
      <c r="BH36" s="10">
        <v>0</v>
      </c>
      <c r="BI36" s="10">
        <v>1.1688215867052514</v>
      </c>
      <c r="BJ36" s="10">
        <v>12.820919490417033</v>
      </c>
      <c r="BK36" s="10">
        <v>9.0257376424300914E-2</v>
      </c>
      <c r="BL36" s="10">
        <v>0</v>
      </c>
      <c r="BM36" s="10">
        <v>0</v>
      </c>
      <c r="BN36" s="10">
        <v>0.55863135432487998</v>
      </c>
      <c r="BO36" s="10">
        <v>0</v>
      </c>
      <c r="BP36" s="10">
        <v>3.1440066146741339</v>
      </c>
      <c r="BQ36" s="10">
        <v>4.0348883643164228</v>
      </c>
      <c r="BS36" s="10">
        <v>2.3910490010389083</v>
      </c>
      <c r="BT36" s="10">
        <v>3.4416913763379853E-15</v>
      </c>
      <c r="BU36" s="10">
        <v>4.4408920985006262E-16</v>
      </c>
      <c r="BV36" s="10">
        <v>0</v>
      </c>
      <c r="BW36" s="10">
        <v>0.23931826841787096</v>
      </c>
      <c r="BX36" s="10">
        <v>3.3110581061857047E-2</v>
      </c>
      <c r="BY36" s="10">
        <v>0</v>
      </c>
      <c r="BZ36" s="10">
        <v>0.34444663243522733</v>
      </c>
      <c r="CA36" s="10">
        <v>1.1614770308131107E-2</v>
      </c>
      <c r="CB36" s="10">
        <v>0.52597841760603559</v>
      </c>
      <c r="CC36" s="10">
        <v>5.4005820995983722E-2</v>
      </c>
      <c r="CD36" s="10">
        <v>3.1175564115649132E-2</v>
      </c>
      <c r="CE36" s="10">
        <v>0</v>
      </c>
      <c r="CF36" s="10">
        <v>0.54612736423539721</v>
      </c>
      <c r="CG36" s="10">
        <v>1.447482475608183</v>
      </c>
      <c r="CH36" s="10">
        <v>0</v>
      </c>
      <c r="CI36" s="10">
        <v>0</v>
      </c>
      <c r="CJ36" s="10">
        <v>0</v>
      </c>
      <c r="CK36" s="10">
        <v>0.40910920744238299</v>
      </c>
      <c r="CL36" s="10">
        <v>0</v>
      </c>
      <c r="CM36" s="10">
        <v>1.0452466395770363</v>
      </c>
      <c r="CN36" s="10">
        <v>14.618464589765452</v>
      </c>
      <c r="CP36" s="23">
        <v>47.365662793588662</v>
      </c>
      <c r="CQ36" s="23">
        <v>80.549942648495744</v>
      </c>
      <c r="CR36" s="23">
        <v>25.844875239898361</v>
      </c>
      <c r="CS36" s="23">
        <v>50.146687134757251</v>
      </c>
      <c r="CT36" s="23">
        <v>49.125893428470718</v>
      </c>
      <c r="CU36" s="23">
        <v>42.67567608760816</v>
      </c>
      <c r="CV36" s="23">
        <v>71.790061527502488</v>
      </c>
      <c r="CW36" s="23">
        <v>80.047169151752612</v>
      </c>
      <c r="CX36" s="23">
        <v>69.228057490188803</v>
      </c>
      <c r="CY36" s="23">
        <v>28.543314772060075</v>
      </c>
      <c r="CZ36" s="23">
        <v>60.632750661587558</v>
      </c>
      <c r="DA36" s="23">
        <v>38.33179874172852</v>
      </c>
      <c r="DB36" s="23">
        <v>52.12143207126271</v>
      </c>
      <c r="DC36" s="23">
        <v>33.97743125278631</v>
      </c>
      <c r="DD36" s="23">
        <v>55.408464024310753</v>
      </c>
      <c r="DE36" s="23">
        <v>15.876862981852261</v>
      </c>
      <c r="DF36" s="23">
        <v>15.189697801319081</v>
      </c>
      <c r="DG36" s="23">
        <v>105.86347362360029</v>
      </c>
      <c r="DH36" s="23">
        <v>48.910652273378297</v>
      </c>
      <c r="DI36" s="23">
        <v>31.700221258971002</v>
      </c>
      <c r="DJ36" s="23">
        <v>32.370559837549798</v>
      </c>
      <c r="DK36" s="36">
        <v>73.867735168500317</v>
      </c>
    </row>
    <row r="37" spans="1:115">
      <c r="A37" s="2">
        <v>42979</v>
      </c>
      <c r="B37" s="10">
        <v>9.0082336078249554</v>
      </c>
      <c r="C37" s="10">
        <v>78.7619989474926</v>
      </c>
      <c r="D37" s="10">
        <v>20.0168208715859</v>
      </c>
      <c r="E37" s="10">
        <v>50.539700625600148</v>
      </c>
      <c r="F37" s="10">
        <v>34.736307203071405</v>
      </c>
      <c r="G37" s="10">
        <v>33.031845531617158</v>
      </c>
      <c r="H37" s="10">
        <v>69.685493402869184</v>
      </c>
      <c r="I37" s="10">
        <v>61.664607758748431</v>
      </c>
      <c r="J37" s="10">
        <v>67.872541666057103</v>
      </c>
      <c r="K37" s="10">
        <v>20.491763327495981</v>
      </c>
      <c r="L37" s="10">
        <v>50.032373947173006</v>
      </c>
      <c r="M37" s="10">
        <v>36.313478461319079</v>
      </c>
      <c r="N37" s="10">
        <v>49.89672673768932</v>
      </c>
      <c r="O37" s="10">
        <v>29.113133496973955</v>
      </c>
      <c r="P37" s="10">
        <v>36.603146226503355</v>
      </c>
      <c r="Q37" s="10">
        <v>12.093475790002392</v>
      </c>
      <c r="R37" s="10">
        <v>11.441246656200716</v>
      </c>
      <c r="S37" s="10">
        <v>106.87153818244182</v>
      </c>
      <c r="T37" s="10">
        <v>43.974343578997463</v>
      </c>
      <c r="U37" s="10">
        <v>32.238547655815267</v>
      </c>
      <c r="V37" s="10">
        <v>19.57141501082479</v>
      </c>
      <c r="W37" s="10">
        <v>18.360234625343217</v>
      </c>
      <c r="Y37" s="10">
        <v>30.313164560585442</v>
      </c>
      <c r="Z37" s="10">
        <v>2.2199742844258079</v>
      </c>
      <c r="AA37" s="10">
        <v>2.8151996973590463</v>
      </c>
      <c r="AB37" s="10">
        <v>0.39037688869597154</v>
      </c>
      <c r="AC37" s="10">
        <v>14.049124601736757</v>
      </c>
      <c r="AD37" s="10">
        <v>3.613930990783516E-3</v>
      </c>
      <c r="AE37" s="10">
        <v>1.3698022527395692</v>
      </c>
      <c r="AF37" s="10">
        <v>12.229832110884999</v>
      </c>
      <c r="AG37" s="10">
        <v>1.6208562620139619</v>
      </c>
      <c r="AH37" s="10">
        <v>6.9800840419898904</v>
      </c>
      <c r="AI37" s="10">
        <v>7.6016746330797469</v>
      </c>
      <c r="AJ37" s="10">
        <v>0.33036892907226445</v>
      </c>
      <c r="AK37" s="10">
        <v>1.2036206308803947</v>
      </c>
      <c r="AL37" s="10">
        <v>4.293921764680297</v>
      </c>
      <c r="AM37" s="10">
        <v>3.0305561966476859</v>
      </c>
      <c r="AN37" s="10">
        <v>3.7954133605193459</v>
      </c>
      <c r="AO37" s="10">
        <v>4.7591793113679675</v>
      </c>
      <c r="AP37" s="10">
        <v>0</v>
      </c>
      <c r="AQ37" s="10">
        <v>5.328757005755941</v>
      </c>
      <c r="AR37" s="10">
        <v>0.29395215298430827</v>
      </c>
      <c r="AS37" s="10">
        <v>7.8934869880860417</v>
      </c>
      <c r="AT37" s="10">
        <v>36.250404672391312</v>
      </c>
      <c r="AV37" s="10">
        <v>6.3794015231774139</v>
      </c>
      <c r="AW37" s="10">
        <v>0.45699980744062624</v>
      </c>
      <c r="AX37" s="10">
        <v>2.1970847112614584</v>
      </c>
      <c r="AY37" s="10">
        <v>0</v>
      </c>
      <c r="AZ37" s="10">
        <v>0.88845793928410699</v>
      </c>
      <c r="BA37" s="10">
        <v>4.722891529098229</v>
      </c>
      <c r="BB37" s="10">
        <v>0</v>
      </c>
      <c r="BC37" s="10">
        <v>4.4499680788476121</v>
      </c>
      <c r="BD37" s="10">
        <v>1.6363668482533303E-2</v>
      </c>
      <c r="BE37" s="10">
        <v>1.0278265894807992</v>
      </c>
      <c r="BF37" s="10">
        <v>2.6049548817307793</v>
      </c>
      <c r="BG37" s="10">
        <v>8.9536722001625962E-2</v>
      </c>
      <c r="BH37" s="10">
        <v>0</v>
      </c>
      <c r="BI37" s="10">
        <v>1.2155602619769403</v>
      </c>
      <c r="BJ37" s="10">
        <v>12.787398690482684</v>
      </c>
      <c r="BK37" s="10">
        <v>8.6738304042856582E-2</v>
      </c>
      <c r="BL37" s="10">
        <v>0</v>
      </c>
      <c r="BM37" s="10">
        <v>0</v>
      </c>
      <c r="BN37" s="10">
        <v>0.59633807852665932</v>
      </c>
      <c r="BO37" s="10">
        <v>0</v>
      </c>
      <c r="BP37" s="10">
        <v>3.0383818606683701</v>
      </c>
      <c r="BQ37" s="10">
        <v>4.044329201935394</v>
      </c>
      <c r="BS37" s="10">
        <v>2.3487007000896014</v>
      </c>
      <c r="BT37" s="10">
        <v>0</v>
      </c>
      <c r="BU37" s="10">
        <v>8.8817841970012523E-16</v>
      </c>
      <c r="BV37" s="10">
        <v>3.7747582837255322E-15</v>
      </c>
      <c r="BW37" s="10">
        <v>0.22309050578383194</v>
      </c>
      <c r="BX37" s="10">
        <v>3.0976551349577441E-2</v>
      </c>
      <c r="BY37" s="10">
        <v>5.773159728050814E-15</v>
      </c>
      <c r="BZ37" s="10">
        <v>0.4672912371375082</v>
      </c>
      <c r="CA37" s="10">
        <v>1.1632939679519325E-2</v>
      </c>
      <c r="CB37" s="10">
        <v>0.5133765395294605</v>
      </c>
      <c r="CC37" s="10">
        <v>5.6346078152049728E-2</v>
      </c>
      <c r="CD37" s="10">
        <v>3.0474848151157558E-2</v>
      </c>
      <c r="CE37" s="10">
        <v>6.4392935428259079E-15</v>
      </c>
      <c r="CF37" s="10">
        <v>0.55295032146791567</v>
      </c>
      <c r="CG37" s="10">
        <v>1.3902953062723142</v>
      </c>
      <c r="CH37" s="10">
        <v>0</v>
      </c>
      <c r="CI37" s="10">
        <v>0</v>
      </c>
      <c r="CJ37" s="10">
        <v>0</v>
      </c>
      <c r="CK37" s="10">
        <v>0.43063756466793535</v>
      </c>
      <c r="CL37" s="10">
        <v>0</v>
      </c>
      <c r="CM37" s="10">
        <v>0.99257266353372176</v>
      </c>
      <c r="CN37" s="10">
        <v>13.991073061519923</v>
      </c>
      <c r="CP37" s="23">
        <v>48.049500391677412</v>
      </c>
      <c r="CQ37" s="23">
        <v>81.438973039359027</v>
      </c>
      <c r="CR37" s="23">
        <v>25.029105280206405</v>
      </c>
      <c r="CS37" s="23">
        <v>50.930077514296123</v>
      </c>
      <c r="CT37" s="23">
        <v>49.896980249876101</v>
      </c>
      <c r="CU37" s="23">
        <v>37.789327543055748</v>
      </c>
      <c r="CV37" s="23">
        <v>71.055295655608759</v>
      </c>
      <c r="CW37" s="23">
        <v>78.811699185618551</v>
      </c>
      <c r="CX37" s="23">
        <v>69.521394536233117</v>
      </c>
      <c r="CY37" s="23">
        <v>29.013050498496131</v>
      </c>
      <c r="CZ37" s="23">
        <v>60.295349540135582</v>
      </c>
      <c r="DA37" s="23">
        <v>36.763858960544127</v>
      </c>
      <c r="DB37" s="23">
        <v>51.100347368569722</v>
      </c>
      <c r="DC37" s="23">
        <v>35.175565845099108</v>
      </c>
      <c r="DD37" s="23">
        <v>53.811396419906039</v>
      </c>
      <c r="DE37" s="23">
        <v>15.975627454564593</v>
      </c>
      <c r="DF37" s="23">
        <v>16.200425967568684</v>
      </c>
      <c r="DG37" s="23">
        <v>106.87153818244182</v>
      </c>
      <c r="DH37" s="23">
        <v>50.330076227947998</v>
      </c>
      <c r="DI37" s="23">
        <v>32.532499808799571</v>
      </c>
      <c r="DJ37" s="23">
        <v>31.495856523112923</v>
      </c>
      <c r="DK37" s="36">
        <v>72.646041561189847</v>
      </c>
    </row>
    <row r="38" spans="1:115">
      <c r="A38" s="2">
        <v>43070</v>
      </c>
      <c r="B38" s="10">
        <v>10.529685701564516</v>
      </c>
      <c r="C38" s="10">
        <v>80.000177394006371</v>
      </c>
      <c r="D38" s="10">
        <v>20.434295817505348</v>
      </c>
      <c r="E38" s="10">
        <v>51.120780918059189</v>
      </c>
      <c r="F38" s="10">
        <v>34.743514824136142</v>
      </c>
      <c r="G38" s="10">
        <v>32.084653285727491</v>
      </c>
      <c r="H38" s="10">
        <v>69.422742422878713</v>
      </c>
      <c r="I38" s="10">
        <v>61.166920606629176</v>
      </c>
      <c r="J38" s="10">
        <v>67.893072542250664</v>
      </c>
      <c r="K38" s="10">
        <v>20.521571550221903</v>
      </c>
      <c r="L38" s="10">
        <v>48.940218151659785</v>
      </c>
      <c r="M38" s="10">
        <v>35.502342561990574</v>
      </c>
      <c r="N38" s="10">
        <v>48.915416503272034</v>
      </c>
      <c r="O38" s="10">
        <v>28.285831114346347</v>
      </c>
      <c r="P38" s="10">
        <v>36.415372104041282</v>
      </c>
      <c r="Q38" s="10">
        <v>11.880459674757622</v>
      </c>
      <c r="R38" s="10">
        <v>11.237607941756089</v>
      </c>
      <c r="S38" s="10">
        <v>105.9306539116556</v>
      </c>
      <c r="T38" s="10">
        <v>44.644446851360769</v>
      </c>
      <c r="U38" s="10">
        <v>32.177758897407493</v>
      </c>
      <c r="V38" s="10">
        <v>19.394142330613974</v>
      </c>
      <c r="W38" s="10">
        <v>17.139180791334731</v>
      </c>
      <c r="Y38" s="10">
        <v>30.93731719004181</v>
      </c>
      <c r="Z38" s="10">
        <v>2.2615601326033556</v>
      </c>
      <c r="AA38" s="10">
        <v>2.564969163174216</v>
      </c>
      <c r="AB38" s="10">
        <v>0.4221619353750411</v>
      </c>
      <c r="AC38" s="10">
        <v>14.125978733617234</v>
      </c>
      <c r="AD38" s="10">
        <v>3.379212087930013E-3</v>
      </c>
      <c r="AE38" s="10">
        <v>1.3283937395149708</v>
      </c>
      <c r="AF38" s="10">
        <v>10.62424978099112</v>
      </c>
      <c r="AG38" s="10">
        <v>1.6238246130912948</v>
      </c>
      <c r="AH38" s="10">
        <v>7.325721751128925</v>
      </c>
      <c r="AI38" s="10">
        <v>7.436396645624642</v>
      </c>
      <c r="AJ38" s="10">
        <v>0.30110894691304302</v>
      </c>
      <c r="AK38" s="10">
        <v>1.134353592406057</v>
      </c>
      <c r="AL38" s="10">
        <v>3.8537054407484055</v>
      </c>
      <c r="AM38" s="10">
        <v>2.760108189936151</v>
      </c>
      <c r="AN38" s="10">
        <v>3.5432342792247016</v>
      </c>
      <c r="AO38" s="10">
        <v>5.9280005824546844</v>
      </c>
      <c r="AP38" s="10">
        <v>0</v>
      </c>
      <c r="AQ38" s="10">
        <v>4.7575605093682789</v>
      </c>
      <c r="AR38" s="10">
        <v>0.2779390246340655</v>
      </c>
      <c r="AS38" s="10">
        <v>8.0541353949107322</v>
      </c>
      <c r="AT38" s="10">
        <v>36.905017755913249</v>
      </c>
      <c r="AV38" s="10">
        <v>7.2128458863874458</v>
      </c>
      <c r="AW38" s="10">
        <v>0.48319526492558373</v>
      </c>
      <c r="AX38" s="10">
        <v>2.0401938127916539</v>
      </c>
      <c r="AY38" s="10">
        <v>0</v>
      </c>
      <c r="AZ38" s="10">
        <v>0.91014146425806952</v>
      </c>
      <c r="BA38" s="10">
        <v>4.4972485444508576</v>
      </c>
      <c r="BB38" s="10">
        <v>0</v>
      </c>
      <c r="BC38" s="10">
        <v>5.3222867745519844</v>
      </c>
      <c r="BD38" s="10">
        <v>1.6053813942825602E-2</v>
      </c>
      <c r="BE38" s="10">
        <v>1.0299211290005881</v>
      </c>
      <c r="BF38" s="10">
        <v>2.6155659159860174</v>
      </c>
      <c r="BG38" s="10">
        <v>8.3142939831295337E-2</v>
      </c>
      <c r="BH38" s="10">
        <v>0</v>
      </c>
      <c r="BI38" s="10">
        <v>1.1114221290287203</v>
      </c>
      <c r="BJ38" s="10">
        <v>12.3468867496328</v>
      </c>
      <c r="BK38" s="10">
        <v>8.4362720933921456E-2</v>
      </c>
      <c r="BL38" s="10">
        <v>0</v>
      </c>
      <c r="BM38" s="10">
        <v>0</v>
      </c>
      <c r="BN38" s="10">
        <v>0.54226017301283469</v>
      </c>
      <c r="BO38" s="10">
        <v>0</v>
      </c>
      <c r="BP38" s="10">
        <v>3.2059419764879942</v>
      </c>
      <c r="BQ38" s="10">
        <v>4.2939347648641597</v>
      </c>
      <c r="BS38" s="10">
        <v>2.3981833353544912</v>
      </c>
      <c r="BT38" s="10">
        <v>8.659739592076221E-15</v>
      </c>
      <c r="BU38" s="10">
        <v>0</v>
      </c>
      <c r="BV38" s="10">
        <v>0</v>
      </c>
      <c r="BW38" s="10">
        <v>0.22431089692127604</v>
      </c>
      <c r="BX38" s="10">
        <v>2.8964675039399701E-2</v>
      </c>
      <c r="BY38" s="10">
        <v>0</v>
      </c>
      <c r="BZ38" s="10">
        <v>0.26082169078154127</v>
      </c>
      <c r="CA38" s="10">
        <v>1.1200335308941232E-2</v>
      </c>
      <c r="CB38" s="10">
        <v>0.50533951954950029</v>
      </c>
      <c r="CC38" s="10">
        <v>5.5950150318194947E-2</v>
      </c>
      <c r="CD38" s="10">
        <v>2.8328821332023801E-2</v>
      </c>
      <c r="CE38" s="10">
        <v>4.4408920985006262E-16</v>
      </c>
      <c r="CF38" s="10">
        <v>0.49774294850712586</v>
      </c>
      <c r="CG38" s="10">
        <v>1.2053320324838221</v>
      </c>
      <c r="CH38" s="10">
        <v>0</v>
      </c>
      <c r="CI38" s="10">
        <v>0</v>
      </c>
      <c r="CJ38" s="10">
        <v>0</v>
      </c>
      <c r="CK38" s="10">
        <v>0.38393004685326226</v>
      </c>
      <c r="CL38" s="10">
        <v>0</v>
      </c>
      <c r="CM38" s="10">
        <v>1.0905458362643574</v>
      </c>
      <c r="CN38" s="10">
        <v>13.501079200051473</v>
      </c>
      <c r="CP38" s="23">
        <v>51.078032113348264</v>
      </c>
      <c r="CQ38" s="23">
        <v>82.744932791535319</v>
      </c>
      <c r="CR38" s="23">
        <v>25.039458793471216</v>
      </c>
      <c r="CS38" s="23">
        <v>51.542942853434226</v>
      </c>
      <c r="CT38" s="23">
        <v>50.003945918932722</v>
      </c>
      <c r="CU38" s="23">
        <v>36.614245717305678</v>
      </c>
      <c r="CV38" s="23">
        <v>70.751136162393678</v>
      </c>
      <c r="CW38" s="23">
        <v>77.374278852953822</v>
      </c>
      <c r="CX38" s="23">
        <v>69.544151304593726</v>
      </c>
      <c r="CY38" s="23">
        <v>29.382553949900917</v>
      </c>
      <c r="CZ38" s="23">
        <v>59.048130863588639</v>
      </c>
      <c r="DA38" s="23">
        <v>35.914923270066936</v>
      </c>
      <c r="DB38" s="23">
        <v>50.049770095678092</v>
      </c>
      <c r="DC38" s="23">
        <v>33.748701632630599</v>
      </c>
      <c r="DD38" s="23">
        <v>52.727699076094055</v>
      </c>
      <c r="DE38" s="23">
        <v>15.508056674916244</v>
      </c>
      <c r="DF38" s="23">
        <v>17.165608524210771</v>
      </c>
      <c r="DG38" s="23">
        <v>105.93065391165558</v>
      </c>
      <c r="DH38" s="23">
        <v>50.328197580595145</v>
      </c>
      <c r="DI38" s="23">
        <v>32.455697922041558</v>
      </c>
      <c r="DJ38" s="23">
        <v>31.744765538277058</v>
      </c>
      <c r="DK38" s="36">
        <v>71.839212512163613</v>
      </c>
    </row>
    <row r="39" spans="1:115">
      <c r="A39" s="2">
        <v>43160</v>
      </c>
      <c r="B39" s="10">
        <v>10.937533924593433</v>
      </c>
      <c r="C39" s="10">
        <v>80.923840995369446</v>
      </c>
      <c r="D39" s="10">
        <v>19.427382441615784</v>
      </c>
      <c r="E39" s="10">
        <v>51.794555437246714</v>
      </c>
      <c r="F39" s="10">
        <v>35.000661370037484</v>
      </c>
      <c r="G39" s="10">
        <v>33.145640815392369</v>
      </c>
      <c r="H39" s="10">
        <v>69.1822865329396</v>
      </c>
      <c r="I39" s="10">
        <v>61.727592319017369</v>
      </c>
      <c r="J39" s="10">
        <v>67.804689584300519</v>
      </c>
      <c r="K39" s="10">
        <v>20.793640994406932</v>
      </c>
      <c r="L39" s="10">
        <v>48.767569839635989</v>
      </c>
      <c r="M39" s="10">
        <v>35.963872549785002</v>
      </c>
      <c r="N39" s="10">
        <v>49.642892263800704</v>
      </c>
      <c r="O39" s="10">
        <v>29.322788315343423</v>
      </c>
      <c r="P39" s="10">
        <v>36.625032815261889</v>
      </c>
      <c r="Q39" s="10">
        <v>11.563337089948496</v>
      </c>
      <c r="R39" s="10">
        <v>11.809685367756645</v>
      </c>
      <c r="S39" s="10">
        <v>107.73932888048334</v>
      </c>
      <c r="T39" s="10">
        <v>44.836115447173732</v>
      </c>
      <c r="U39" s="10">
        <v>32.464155101073196</v>
      </c>
      <c r="V39" s="10">
        <v>18.685068869809751</v>
      </c>
      <c r="W39" s="10">
        <v>16.706043741303823</v>
      </c>
      <c r="Y39" s="10">
        <v>32.073389967894784</v>
      </c>
      <c r="Z39" s="10">
        <v>2.2999334193385241</v>
      </c>
      <c r="AA39" s="10">
        <v>2.8569563694867437</v>
      </c>
      <c r="AB39" s="10">
        <v>0.41311432257605601</v>
      </c>
      <c r="AC39" s="10">
        <v>13.102881047307756</v>
      </c>
      <c r="AD39" s="10">
        <v>2.7365198680732346E-3</v>
      </c>
      <c r="AE39" s="10">
        <v>1.3346120827389623</v>
      </c>
      <c r="AF39" s="10">
        <v>9.5713453327137294</v>
      </c>
      <c r="AG39" s="10">
        <v>1.7415492510637458</v>
      </c>
      <c r="AH39" s="10">
        <v>7.4334378290506065</v>
      </c>
      <c r="AI39" s="10">
        <v>7.9847179740322938</v>
      </c>
      <c r="AJ39" s="10">
        <v>0.29339347308598451</v>
      </c>
      <c r="AK39" s="10">
        <v>1.0663760555476944</v>
      </c>
      <c r="AL39" s="10">
        <v>3.7875128704008874</v>
      </c>
      <c r="AM39" s="10">
        <v>2.6619350298861684</v>
      </c>
      <c r="AN39" s="10">
        <v>3.5435886841992805</v>
      </c>
      <c r="AO39" s="10">
        <v>5.8808963660838565</v>
      </c>
      <c r="AP39" s="10">
        <v>0</v>
      </c>
      <c r="AQ39" s="10">
        <v>4.4759192820129137</v>
      </c>
      <c r="AR39" s="10">
        <v>0.26966261080593024</v>
      </c>
      <c r="AS39" s="10">
        <v>7.9497900904357177</v>
      </c>
      <c r="AT39" s="10">
        <v>33.531782780651788</v>
      </c>
      <c r="AV39" s="10">
        <v>7.2568793089827004</v>
      </c>
      <c r="AW39" s="10">
        <v>0.48220947869487746</v>
      </c>
      <c r="AX39" s="10">
        <v>2.3924685176964875</v>
      </c>
      <c r="AY39" s="10">
        <v>0</v>
      </c>
      <c r="AZ39" s="10">
        <v>0.86294877560474659</v>
      </c>
      <c r="BA39" s="10">
        <v>4.3442252905662597</v>
      </c>
      <c r="BB39" s="10">
        <v>0</v>
      </c>
      <c r="BC39" s="10">
        <v>5.0698182964608325</v>
      </c>
      <c r="BD39" s="10">
        <v>1.697597747732053E-2</v>
      </c>
      <c r="BE39" s="10">
        <v>1.0348838038595529</v>
      </c>
      <c r="BF39" s="10">
        <v>2.672615382450183</v>
      </c>
      <c r="BG39" s="10">
        <v>8.2808810873044203E-2</v>
      </c>
      <c r="BH39" s="10">
        <v>0</v>
      </c>
      <c r="BI39" s="10">
        <v>1.1918522365402098</v>
      </c>
      <c r="BJ39" s="10">
        <v>12.412041218821093</v>
      </c>
      <c r="BK39" s="10">
        <v>8.3559815008484306E-2</v>
      </c>
      <c r="BL39" s="10">
        <v>0</v>
      </c>
      <c r="BM39" s="10">
        <v>0</v>
      </c>
      <c r="BN39" s="10">
        <v>0.52173607908507813</v>
      </c>
      <c r="BO39" s="10">
        <v>0</v>
      </c>
      <c r="BP39" s="10">
        <v>3.2425290943605471</v>
      </c>
      <c r="BQ39" s="10">
        <v>4.1370316038282029</v>
      </c>
      <c r="BS39" s="10">
        <v>2.4174926826307335</v>
      </c>
      <c r="BT39" s="10">
        <v>0</v>
      </c>
      <c r="BU39" s="10">
        <v>0</v>
      </c>
      <c r="BV39" s="10">
        <v>7.2164496600635175E-16</v>
      </c>
      <c r="BW39" s="10">
        <v>0.22002853048873428</v>
      </c>
      <c r="BX39" s="10">
        <v>2.8733458614770058E-2</v>
      </c>
      <c r="BY39" s="10">
        <v>0</v>
      </c>
      <c r="BZ39" s="10">
        <v>0.24995383229063073</v>
      </c>
      <c r="CA39" s="10">
        <v>1.1704897712669766E-2</v>
      </c>
      <c r="CB39" s="10">
        <v>0.53025275252898219</v>
      </c>
      <c r="CC39" s="10">
        <v>5.7974303306954411E-2</v>
      </c>
      <c r="CD39" s="10">
        <v>2.8501080242637034E-2</v>
      </c>
      <c r="CE39" s="10">
        <v>0</v>
      </c>
      <c r="CF39" s="10">
        <v>0.48991315371921318</v>
      </c>
      <c r="CG39" s="10">
        <v>1.2073015500405333</v>
      </c>
      <c r="CH39" s="10">
        <v>1.1102230246251565E-16</v>
      </c>
      <c r="CI39" s="10">
        <v>0</v>
      </c>
      <c r="CJ39" s="10">
        <v>0</v>
      </c>
      <c r="CK39" s="10">
        <v>0.36686175975114443</v>
      </c>
      <c r="CL39" s="10">
        <v>0</v>
      </c>
      <c r="CM39" s="10">
        <v>1.1194333761958006</v>
      </c>
      <c r="CN39" s="10">
        <v>11.970535647254909</v>
      </c>
      <c r="CP39" s="23">
        <v>52.685295884101649</v>
      </c>
      <c r="CQ39" s="23">
        <v>83.705983893402845</v>
      </c>
      <c r="CR39" s="23">
        <v>24.676807328799015</v>
      </c>
      <c r="CS39" s="23">
        <v>52.207669759822771</v>
      </c>
      <c r="CT39" s="23">
        <v>49.186519723438721</v>
      </c>
      <c r="CU39" s="23">
        <v>37.521336084441472</v>
      </c>
      <c r="CV39" s="23">
        <v>70.516898615678556</v>
      </c>
      <c r="CW39" s="23">
        <v>76.618709780482561</v>
      </c>
      <c r="CX39" s="23">
        <v>69.574919710554255</v>
      </c>
      <c r="CY39" s="23">
        <v>29.792215379846073</v>
      </c>
      <c r="CZ39" s="23">
        <v>59.48287749942542</v>
      </c>
      <c r="DA39" s="23">
        <v>36.368575913986668</v>
      </c>
      <c r="DB39" s="23">
        <v>50.709268319348396</v>
      </c>
      <c r="DC39" s="23">
        <v>34.792066576003734</v>
      </c>
      <c r="DD39" s="23">
        <v>52.906310614009683</v>
      </c>
      <c r="DE39" s="23">
        <v>15.19048558915626</v>
      </c>
      <c r="DF39" s="23">
        <v>17.690581733840499</v>
      </c>
      <c r="DG39" s="23">
        <v>107.73932888048334</v>
      </c>
      <c r="DH39" s="23">
        <v>50.200632568022868</v>
      </c>
      <c r="DI39" s="23">
        <v>32.733817711879119</v>
      </c>
      <c r="DJ39" s="23">
        <v>30.996821430801816</v>
      </c>
      <c r="DK39" s="36">
        <v>66.345393773038722</v>
      </c>
    </row>
    <row r="40" spans="1:115">
      <c r="A40" s="2">
        <v>43252</v>
      </c>
      <c r="B40" s="10">
        <v>11.795999993958509</v>
      </c>
      <c r="C40" s="10">
        <v>81.973257889004671</v>
      </c>
      <c r="D40" s="10">
        <v>20.087091699394822</v>
      </c>
      <c r="E40" s="10">
        <v>52.308964917804225</v>
      </c>
      <c r="F40" s="10">
        <v>35.671898618497451</v>
      </c>
      <c r="G40" s="10">
        <v>32.784766343334347</v>
      </c>
      <c r="H40" s="10">
        <v>65.29304823112281</v>
      </c>
      <c r="I40" s="10">
        <v>60.299023509704213</v>
      </c>
      <c r="J40" s="10">
        <v>67.502017178350059</v>
      </c>
      <c r="K40" s="10">
        <v>20.205684952771254</v>
      </c>
      <c r="L40" s="10">
        <v>48.345597140549124</v>
      </c>
      <c r="M40" s="10">
        <v>36.633634486661613</v>
      </c>
      <c r="N40" s="10">
        <v>50.35635382838904</v>
      </c>
      <c r="O40" s="10">
        <v>28.438554761060097</v>
      </c>
      <c r="P40" s="10">
        <v>36.094245961386861</v>
      </c>
      <c r="Q40" s="10">
        <v>11.349358195730792</v>
      </c>
      <c r="R40" s="10">
        <v>11.299295921114242</v>
      </c>
      <c r="S40" s="10">
        <v>107.77260305513664</v>
      </c>
      <c r="T40" s="10">
        <v>45.141648011542976</v>
      </c>
      <c r="U40" s="10">
        <v>32.493722926206168</v>
      </c>
      <c r="V40" s="10">
        <v>17.580459096631401</v>
      </c>
      <c r="W40" s="10">
        <v>25.593379721623531</v>
      </c>
      <c r="Y40" s="10">
        <v>46.210794603978364</v>
      </c>
      <c r="Z40" s="10">
        <v>2.8030779367521399</v>
      </c>
      <c r="AA40" s="10">
        <v>2.952806055926422</v>
      </c>
      <c r="AB40" s="10">
        <v>0.42123489465035358</v>
      </c>
      <c r="AC40" s="10">
        <v>13.238829589249356</v>
      </c>
      <c r="AD40" s="10">
        <v>2.7113917072148215E-3</v>
      </c>
      <c r="AE40" s="10">
        <v>1.3243958514536538</v>
      </c>
      <c r="AF40" s="10">
        <v>10.469629159849699</v>
      </c>
      <c r="AG40" s="10">
        <v>1.8745244858876087</v>
      </c>
      <c r="AH40" s="10">
        <v>7.5931951697760951</v>
      </c>
      <c r="AI40" s="10">
        <v>8.2275130924007609</v>
      </c>
      <c r="AJ40" s="10">
        <v>0.30518950002300088</v>
      </c>
      <c r="AK40" s="10">
        <v>1.0958503194684022</v>
      </c>
      <c r="AL40" s="10">
        <v>3.9947550807267578</v>
      </c>
      <c r="AM40" s="10">
        <v>2.8969529578061191</v>
      </c>
      <c r="AN40" s="10">
        <v>3.6885727635915986</v>
      </c>
      <c r="AO40" s="10">
        <v>6.5428379285916147</v>
      </c>
      <c r="AP40" s="10">
        <v>0</v>
      </c>
      <c r="AQ40" s="10">
        <v>5.736655038647184</v>
      </c>
      <c r="AR40" s="10">
        <v>0.27072540752177399</v>
      </c>
      <c r="AS40" s="10">
        <v>8.403129386080689</v>
      </c>
      <c r="AT40" s="10">
        <v>31.734967373017618</v>
      </c>
      <c r="AV40" s="10">
        <v>6.0536521677624071</v>
      </c>
      <c r="AW40" s="10">
        <v>0.55489145985095878</v>
      </c>
      <c r="AX40" s="10">
        <v>2.3500249063648582</v>
      </c>
      <c r="AY40" s="10">
        <v>0</v>
      </c>
      <c r="AZ40" s="10">
        <v>0.82847295478801408</v>
      </c>
      <c r="BA40" s="10">
        <v>3.3613422368832717</v>
      </c>
      <c r="BB40" s="10">
        <v>0</v>
      </c>
      <c r="BC40" s="10">
        <v>3.9199578882498436</v>
      </c>
      <c r="BD40" s="10">
        <v>1.640886591493344E-2</v>
      </c>
      <c r="BE40" s="10">
        <v>1.1268346788936847</v>
      </c>
      <c r="BF40" s="10">
        <v>2.6341100778074433</v>
      </c>
      <c r="BG40" s="10">
        <v>8.1819592157952106E-2</v>
      </c>
      <c r="BH40" s="10">
        <v>0</v>
      </c>
      <c r="BI40" s="10">
        <v>1.2053928049252676</v>
      </c>
      <c r="BJ40" s="10">
        <v>12.310077608073398</v>
      </c>
      <c r="BK40" s="10">
        <v>8.3241304188928084E-2</v>
      </c>
      <c r="BL40" s="10">
        <v>0</v>
      </c>
      <c r="BM40" s="10">
        <v>0</v>
      </c>
      <c r="BN40" s="10">
        <v>0.56954576084707309</v>
      </c>
      <c r="BO40" s="10">
        <v>0</v>
      </c>
      <c r="BP40" s="10">
        <v>3.256536472978723</v>
      </c>
      <c r="BQ40" s="10">
        <v>4.2750168342904242</v>
      </c>
      <c r="BS40" s="10">
        <v>4.5720589458613867</v>
      </c>
      <c r="BT40" s="10">
        <v>0</v>
      </c>
      <c r="BU40" s="10">
        <v>0</v>
      </c>
      <c r="BV40" s="10">
        <v>6.7646621321193479E-6</v>
      </c>
      <c r="BW40" s="10">
        <v>0.21348592283609724</v>
      </c>
      <c r="BX40" s="10">
        <v>0.13557459162312213</v>
      </c>
      <c r="BY40" s="10">
        <v>4.8849813083506888E-15</v>
      </c>
      <c r="BZ40" s="10">
        <v>0.49244766818122798</v>
      </c>
      <c r="CA40" s="10">
        <v>1.1865028844471121E-2</v>
      </c>
      <c r="CB40" s="10">
        <v>0.61895946680167868</v>
      </c>
      <c r="CC40" s="10">
        <v>5.6691743829482721E-2</v>
      </c>
      <c r="CD40" s="10">
        <v>2.8208852337841026E-2</v>
      </c>
      <c r="CE40" s="10">
        <v>0</v>
      </c>
      <c r="CF40" s="10">
        <v>0.58851662145979988</v>
      </c>
      <c r="CG40" s="10">
        <v>1.0361316914290306</v>
      </c>
      <c r="CH40" s="10">
        <v>0</v>
      </c>
      <c r="CI40" s="10">
        <v>0</v>
      </c>
      <c r="CJ40" s="10">
        <v>0</v>
      </c>
      <c r="CK40" s="10">
        <v>0.39780371708880491</v>
      </c>
      <c r="CL40" s="10">
        <v>0</v>
      </c>
      <c r="CM40" s="10">
        <v>1.1389003479031179</v>
      </c>
      <c r="CN40" s="10">
        <v>5.3400130682755176E-2</v>
      </c>
      <c r="CP40" s="23">
        <v>68.632505711560668</v>
      </c>
      <c r="CQ40" s="23">
        <v>85.331227285607753</v>
      </c>
      <c r="CR40" s="23">
        <v>25.3899226616861</v>
      </c>
      <c r="CS40" s="23">
        <v>52.730206577116711</v>
      </c>
      <c r="CT40" s="23">
        <v>49.952687085370918</v>
      </c>
      <c r="CU40" s="23">
        <v>36.284394563547956</v>
      </c>
      <c r="CV40" s="23">
        <v>66.617444082576469</v>
      </c>
      <c r="CW40" s="23">
        <v>75.181058225984984</v>
      </c>
      <c r="CX40" s="23">
        <v>69.404815558997072</v>
      </c>
      <c r="CY40" s="23">
        <v>29.544674268242712</v>
      </c>
      <c r="CZ40" s="23">
        <v>59.263912054586811</v>
      </c>
      <c r="DA40" s="23">
        <v>37.048852431180407</v>
      </c>
      <c r="DB40" s="23">
        <v>51.452204147857437</v>
      </c>
      <c r="DC40" s="23">
        <v>34.227219268171922</v>
      </c>
      <c r="DD40" s="23">
        <v>52.337408218695408</v>
      </c>
      <c r="DE40" s="23">
        <v>15.121172263511315</v>
      </c>
      <c r="DF40" s="23">
        <v>17.842133849705856</v>
      </c>
      <c r="DG40" s="23">
        <v>107.77260305513664</v>
      </c>
      <c r="DH40" s="23">
        <v>51.845652528126038</v>
      </c>
      <c r="DI40" s="23">
        <v>32.764448333727934</v>
      </c>
      <c r="DJ40" s="23">
        <v>30.379025303593931</v>
      </c>
      <c r="DK40" s="36">
        <v>61.656764059614332</v>
      </c>
    </row>
    <row r="41" spans="1:115">
      <c r="A41" s="2">
        <v>43344</v>
      </c>
      <c r="B41" s="10">
        <v>13.326584345658645</v>
      </c>
      <c r="C41" s="10">
        <v>80.963465309471928</v>
      </c>
      <c r="D41" s="10">
        <v>20.86866360937432</v>
      </c>
      <c r="E41" s="10">
        <v>52.829626092472175</v>
      </c>
      <c r="F41" s="10">
        <v>36.300251994479744</v>
      </c>
      <c r="G41" s="10">
        <v>31.290505780457057</v>
      </c>
      <c r="H41" s="10">
        <v>65.350497214545044</v>
      </c>
      <c r="I41" s="10">
        <v>57.616940036552286</v>
      </c>
      <c r="J41" s="10">
        <v>67.508114671141854</v>
      </c>
      <c r="K41" s="10">
        <v>20.70053447521077</v>
      </c>
      <c r="L41" s="10">
        <v>48.861074520619042</v>
      </c>
      <c r="M41" s="10">
        <v>36.384350483781795</v>
      </c>
      <c r="N41" s="10">
        <v>50.063635096332803</v>
      </c>
      <c r="O41" s="10">
        <v>29.027802517509041</v>
      </c>
      <c r="P41" s="10">
        <v>35.472212399003212</v>
      </c>
      <c r="Q41" s="10">
        <v>11.017690821686172</v>
      </c>
      <c r="R41" s="10">
        <v>11.550621219133987</v>
      </c>
      <c r="S41" s="10">
        <v>106.85255106130862</v>
      </c>
      <c r="T41" s="10">
        <v>46.036106357564414</v>
      </c>
      <c r="U41" s="10">
        <v>33.43523474775219</v>
      </c>
      <c r="V41" s="10">
        <v>17.0467869870077</v>
      </c>
      <c r="W41" s="10">
        <v>23.813121330479621</v>
      </c>
      <c r="Y41" s="10">
        <v>57.915456018619281</v>
      </c>
      <c r="Z41" s="10">
        <v>2.9101984922101489</v>
      </c>
      <c r="AA41" s="10">
        <v>3.0542144108453453</v>
      </c>
      <c r="AB41" s="10">
        <v>0.41686582319072213</v>
      </c>
      <c r="AC41" s="10">
        <v>12.703808375906158</v>
      </c>
      <c r="AD41" s="10">
        <v>2.4283373380370125E-3</v>
      </c>
      <c r="AE41" s="10">
        <v>1.2298427890308066</v>
      </c>
      <c r="AF41" s="10">
        <v>11.482433480575439</v>
      </c>
      <c r="AG41" s="10">
        <v>1.9449346949783142</v>
      </c>
      <c r="AH41" s="10">
        <v>7.8950522574566726</v>
      </c>
      <c r="AI41" s="10">
        <v>7.9974903630954977</v>
      </c>
      <c r="AJ41" s="10">
        <v>0.36677493052037058</v>
      </c>
      <c r="AK41" s="10">
        <v>1.0710889491582674</v>
      </c>
      <c r="AL41" s="10">
        <v>4.2555528643175622</v>
      </c>
      <c r="AM41" s="10">
        <v>2.7778181648194233</v>
      </c>
      <c r="AN41" s="10">
        <v>3.3737895520277736</v>
      </c>
      <c r="AO41" s="10">
        <v>6.4898707973744187</v>
      </c>
      <c r="AP41" s="10">
        <v>0</v>
      </c>
      <c r="AQ41" s="10">
        <v>5.8489331573633594</v>
      </c>
      <c r="AR41" s="10">
        <v>0.26826159519157317</v>
      </c>
      <c r="AS41" s="10">
        <v>10.193668039711135</v>
      </c>
      <c r="AT41" s="10">
        <v>33.640205725851587</v>
      </c>
      <c r="AV41" s="10">
        <v>7.5541700495817592</v>
      </c>
      <c r="AW41" s="10">
        <v>0.55946455221099545</v>
      </c>
      <c r="AX41" s="10">
        <v>2.4179180828615041</v>
      </c>
      <c r="AY41" s="10">
        <v>0</v>
      </c>
      <c r="AZ41" s="10">
        <v>0.79070269562632656</v>
      </c>
      <c r="BA41" s="10">
        <v>3.164823996931708</v>
      </c>
      <c r="BB41" s="10">
        <v>0</v>
      </c>
      <c r="BC41" s="10">
        <v>4.2301211303701081</v>
      </c>
      <c r="BD41" s="10">
        <v>1.5839067130070369E-2</v>
      </c>
      <c r="BE41" s="10">
        <v>1.1477913771383705</v>
      </c>
      <c r="BF41" s="10">
        <v>2.7048258832403111</v>
      </c>
      <c r="BG41" s="10">
        <v>8.1223551668585275E-2</v>
      </c>
      <c r="BH41" s="10">
        <v>0</v>
      </c>
      <c r="BI41" s="10">
        <v>1.1246161665511303</v>
      </c>
      <c r="BJ41" s="10">
        <v>11.732028377419137</v>
      </c>
      <c r="BK41" s="10">
        <v>0.19282499330835115</v>
      </c>
      <c r="BL41" s="10">
        <v>0</v>
      </c>
      <c r="BM41" s="10">
        <v>0</v>
      </c>
      <c r="BN41" s="10">
        <v>0.57755997122819525</v>
      </c>
      <c r="BO41" s="10">
        <v>0</v>
      </c>
      <c r="BP41" s="10">
        <v>3.9676318719057582</v>
      </c>
      <c r="BQ41" s="10">
        <v>4.5958235429905674</v>
      </c>
      <c r="BS41" s="10">
        <v>5.684063227166118</v>
      </c>
      <c r="BT41" s="10">
        <v>0</v>
      </c>
      <c r="BU41" s="10">
        <v>9.3258734068513149E-15</v>
      </c>
      <c r="BV41" s="10">
        <v>6.6647046461087989E-6</v>
      </c>
      <c r="BW41" s="10">
        <v>0.19995641614038218</v>
      </c>
      <c r="BX41" s="10">
        <v>0.12526979089837775</v>
      </c>
      <c r="BY41" s="10">
        <v>0</v>
      </c>
      <c r="BZ41" s="10">
        <v>0.43007311647806112</v>
      </c>
      <c r="CA41" s="10">
        <v>1.1629401465516456E-2</v>
      </c>
      <c r="CB41" s="10">
        <v>0.5949134107469134</v>
      </c>
      <c r="CC41" s="10">
        <v>5.5225416298863461E-2</v>
      </c>
      <c r="CD41" s="10">
        <v>2.7150047992465481E-2</v>
      </c>
      <c r="CE41" s="10">
        <v>0</v>
      </c>
      <c r="CF41" s="10">
        <v>0.5522052580932777</v>
      </c>
      <c r="CG41" s="10">
        <v>0.97911025689497855</v>
      </c>
      <c r="CH41" s="10">
        <v>2.9698465908722937E-15</v>
      </c>
      <c r="CI41" s="10">
        <v>0</v>
      </c>
      <c r="CJ41" s="10">
        <v>2.8421709430404007E-14</v>
      </c>
      <c r="CK41" s="10">
        <v>0.40328795644582749</v>
      </c>
      <c r="CL41" s="10">
        <v>0</v>
      </c>
      <c r="CM41" s="10">
        <v>1.3514174186144183</v>
      </c>
      <c r="CN41" s="10">
        <v>5.4318737207799117E-2</v>
      </c>
      <c r="CP41" s="23">
        <v>84.480273641025803</v>
      </c>
      <c r="CQ41" s="23">
        <v>84.433128353893068</v>
      </c>
      <c r="CR41" s="23">
        <v>26.340796103081178</v>
      </c>
      <c r="CS41" s="23">
        <v>53.246498580367543</v>
      </c>
      <c r="CT41" s="23">
        <v>49.994719482152611</v>
      </c>
      <c r="CU41" s="23">
        <v>34.58302790562518</v>
      </c>
      <c r="CV41" s="23">
        <v>66.580340003575841</v>
      </c>
      <c r="CW41" s="23">
        <v>73.759567763975895</v>
      </c>
      <c r="CX41" s="23">
        <v>69.480517834715755</v>
      </c>
      <c r="CY41" s="23">
        <v>30.338291520552726</v>
      </c>
      <c r="CZ41" s="23">
        <v>59.618616183253714</v>
      </c>
      <c r="DA41" s="23">
        <v>36.859499013963216</v>
      </c>
      <c r="DB41" s="23">
        <v>51.134724045491069</v>
      </c>
      <c r="DC41" s="23">
        <v>34.960176806471011</v>
      </c>
      <c r="DD41" s="23">
        <v>50.961169198136751</v>
      </c>
      <c r="DE41" s="23">
        <v>14.584305367022299</v>
      </c>
      <c r="DF41" s="23">
        <v>18.040492016508406</v>
      </c>
      <c r="DG41" s="23">
        <v>106.85255106130865</v>
      </c>
      <c r="DH41" s="23">
        <v>52.865887442601796</v>
      </c>
      <c r="DI41" s="23">
        <v>33.703496342943758</v>
      </c>
      <c r="DJ41" s="23">
        <v>32.559504317239011</v>
      </c>
      <c r="DK41" s="36">
        <v>62.103469336529578</v>
      </c>
    </row>
    <row r="42" spans="1:115">
      <c r="A42" s="2">
        <v>43435</v>
      </c>
      <c r="B42" s="10">
        <v>15.08834596816256</v>
      </c>
      <c r="C42" s="10">
        <v>80.99457639575165</v>
      </c>
      <c r="D42" s="10">
        <v>23.208491009764384</v>
      </c>
      <c r="E42" s="10">
        <v>52.751931060884438</v>
      </c>
      <c r="F42" s="10">
        <v>34.731967493493187</v>
      </c>
      <c r="G42" s="10">
        <v>29.544774423510916</v>
      </c>
      <c r="H42" s="10">
        <v>64.608779711380109</v>
      </c>
      <c r="I42" s="10">
        <v>55.487213760307078</v>
      </c>
      <c r="J42" s="10">
        <v>67.523669585667918</v>
      </c>
      <c r="K42" s="10">
        <v>20.220362310027728</v>
      </c>
      <c r="L42" s="10">
        <v>50.008656647946196</v>
      </c>
      <c r="M42" s="10">
        <v>36.341077615155612</v>
      </c>
      <c r="N42" s="10">
        <v>49.969220012916793</v>
      </c>
      <c r="O42" s="10">
        <v>28.058879320228961</v>
      </c>
      <c r="P42" s="10">
        <v>34.525995713974361</v>
      </c>
      <c r="Q42" s="10">
        <v>11.362351554567212</v>
      </c>
      <c r="R42" s="10">
        <v>11.757735473629721</v>
      </c>
      <c r="S42" s="10">
        <v>107.51332707040837</v>
      </c>
      <c r="T42" s="10">
        <v>46.554240617235337</v>
      </c>
      <c r="U42" s="10">
        <v>33.761570660204747</v>
      </c>
      <c r="V42" s="10">
        <v>17.295388317716981</v>
      </c>
      <c r="W42" s="10">
        <v>22.80381634837725</v>
      </c>
      <c r="Y42" s="10">
        <v>49.746447197381961</v>
      </c>
      <c r="Z42" s="10">
        <v>3.2216237817657749</v>
      </c>
      <c r="AA42" s="10">
        <v>2.4492444448026642</v>
      </c>
      <c r="AB42" s="10">
        <v>0.68922182422383627</v>
      </c>
      <c r="AC42" s="10">
        <v>14.412894452521538</v>
      </c>
      <c r="AD42" s="10">
        <v>2.3714081762761705E-3</v>
      </c>
      <c r="AE42" s="10">
        <v>1.7024229470726389</v>
      </c>
      <c r="AF42" s="10">
        <v>11.224360521750695</v>
      </c>
      <c r="AG42" s="10">
        <v>1.8724410502522424</v>
      </c>
      <c r="AH42" s="10">
        <v>7.8582862012976946</v>
      </c>
      <c r="AI42" s="10">
        <v>6.3481397251439082</v>
      </c>
      <c r="AJ42" s="10">
        <v>0.28806619277557971</v>
      </c>
      <c r="AK42" s="10">
        <v>1.2167500373677926</v>
      </c>
      <c r="AL42" s="10">
        <v>4.4552052977265415</v>
      </c>
      <c r="AM42" s="10">
        <v>2.6290082327030508</v>
      </c>
      <c r="AN42" s="10">
        <v>3.0675564046916781</v>
      </c>
      <c r="AO42" s="10">
        <v>6.5292962718318304</v>
      </c>
      <c r="AP42" s="10">
        <v>0</v>
      </c>
      <c r="AQ42" s="10">
        <v>5.7934374179859143</v>
      </c>
      <c r="AR42" s="10">
        <v>0.14171958420040887</v>
      </c>
      <c r="AS42" s="10">
        <v>9.2653194169142203</v>
      </c>
      <c r="AT42" s="10">
        <v>33.556921325998928</v>
      </c>
      <c r="AV42" s="10">
        <v>6.7472418061638075</v>
      </c>
      <c r="AW42" s="10">
        <v>0.56084814914705361</v>
      </c>
      <c r="AX42" s="10">
        <v>1.9147562529179791</v>
      </c>
      <c r="AY42" s="10">
        <v>0.16101801724525849</v>
      </c>
      <c r="AZ42" s="10">
        <v>0.85186843224429709</v>
      </c>
      <c r="BA42" s="10">
        <v>3.7737577089406189</v>
      </c>
      <c r="BB42" s="10">
        <v>0.12938753618745588</v>
      </c>
      <c r="BC42" s="10">
        <v>4.7321672351598574</v>
      </c>
      <c r="BD42" s="10">
        <v>1.4762578181061727E-2</v>
      </c>
      <c r="BE42" s="10">
        <v>1.0038064530348716</v>
      </c>
      <c r="BF42" s="10">
        <v>3.0277273632055124</v>
      </c>
      <c r="BG42" s="10">
        <v>6.2983044143657796E-2</v>
      </c>
      <c r="BH42" s="10">
        <v>0</v>
      </c>
      <c r="BI42" s="10">
        <v>1.0551530467719159</v>
      </c>
      <c r="BJ42" s="10">
        <v>12.778278344452753</v>
      </c>
      <c r="BK42" s="10">
        <v>0.1744024093065529</v>
      </c>
      <c r="BL42" s="10">
        <v>0</v>
      </c>
      <c r="BM42" s="10">
        <v>0</v>
      </c>
      <c r="BN42" s="10">
        <v>0.55108372084585922</v>
      </c>
      <c r="BO42" s="10">
        <v>0</v>
      </c>
      <c r="BP42" s="10">
        <v>3.934617760710367</v>
      </c>
      <c r="BQ42" s="10">
        <v>4.4928693564179261</v>
      </c>
      <c r="BS42" s="10">
        <v>5.1252928361714103</v>
      </c>
      <c r="BT42" s="10">
        <v>0</v>
      </c>
      <c r="BU42" s="10">
        <v>2.8187563394510562E-9</v>
      </c>
      <c r="BV42" s="10">
        <v>3.7119625864664496E-2</v>
      </c>
      <c r="BW42" s="10">
        <v>0.22526293814090237</v>
      </c>
      <c r="BX42" s="10">
        <v>0.12629547629421012</v>
      </c>
      <c r="BY42" s="10">
        <v>7.7739130481323998E-2</v>
      </c>
      <c r="BZ42" s="10">
        <v>0.60329346041996335</v>
      </c>
      <c r="CA42" s="10">
        <v>1.0878671429360852E-2</v>
      </c>
      <c r="CB42" s="10">
        <v>0.54795154680546898</v>
      </c>
      <c r="CC42" s="10">
        <v>4.4296537353690546E-2</v>
      </c>
      <c r="CD42" s="10">
        <v>1.806486071842528E-10</v>
      </c>
      <c r="CE42" s="10">
        <v>0</v>
      </c>
      <c r="CF42" s="10">
        <v>0.55113917990843131</v>
      </c>
      <c r="CG42" s="10">
        <v>0.86643772555571097</v>
      </c>
      <c r="CH42" s="10">
        <v>9.387271069733194E-4</v>
      </c>
      <c r="CI42" s="10">
        <v>0</v>
      </c>
      <c r="CJ42" s="10">
        <v>0</v>
      </c>
      <c r="CK42" s="10">
        <v>0.39031708871686233</v>
      </c>
      <c r="CL42" s="10">
        <v>0</v>
      </c>
      <c r="CM42" s="10">
        <v>1.2319586048375619</v>
      </c>
      <c r="CN42" s="10">
        <v>5.2743048496908251E-2</v>
      </c>
      <c r="CP42" s="23">
        <v>76.707327807879736</v>
      </c>
      <c r="CQ42" s="23">
        <v>84.777048320415034</v>
      </c>
      <c r="CR42" s="23">
        <v>27.572491710303783</v>
      </c>
      <c r="CS42" s="23">
        <v>53.639290528218197</v>
      </c>
      <c r="CT42" s="23">
        <v>50.221993316399924</v>
      </c>
      <c r="CU42" s="23">
        <v>33.447199016922021</v>
      </c>
      <c r="CV42" s="23">
        <v>66.518329325121528</v>
      </c>
      <c r="CW42" s="23">
        <v>72.047034977637594</v>
      </c>
      <c r="CX42" s="23">
        <v>69.421751885530583</v>
      </c>
      <c r="CY42" s="23">
        <v>29.630406511165763</v>
      </c>
      <c r="CZ42" s="23">
        <v>59.428820273649308</v>
      </c>
      <c r="DA42" s="23">
        <v>36.692126852255498</v>
      </c>
      <c r="DB42" s="23">
        <v>51.185970050284581</v>
      </c>
      <c r="DC42" s="23">
        <v>34.12037684463585</v>
      </c>
      <c r="DD42" s="23">
        <v>50.799720016685875</v>
      </c>
      <c r="DE42" s="23">
        <v>14.605249095672416</v>
      </c>
      <c r="DF42" s="23">
        <v>18.287031745461551</v>
      </c>
      <c r="DG42" s="23">
        <v>107.51332707040837</v>
      </c>
      <c r="DH42" s="23">
        <v>53.289078844783972</v>
      </c>
      <c r="DI42" s="23">
        <v>33.90329024439297</v>
      </c>
      <c r="DJ42" s="23">
        <v>31.72728410017913</v>
      </c>
      <c r="DK42" s="36">
        <v>60.906350079291016</v>
      </c>
    </row>
    <row r="43" spans="1:115">
      <c r="A43" s="2">
        <v>43525</v>
      </c>
      <c r="B43" s="10">
        <v>17.382307494557587</v>
      </c>
      <c r="C43" s="10">
        <v>81.638097429269465</v>
      </c>
      <c r="D43" s="10">
        <v>22.918363372403437</v>
      </c>
      <c r="E43" s="10">
        <v>54.285079254792656</v>
      </c>
      <c r="F43" s="10">
        <v>40.280278077814458</v>
      </c>
      <c r="G43" s="10">
        <v>31.399587873454578</v>
      </c>
      <c r="H43" s="10">
        <v>62.363141894569878</v>
      </c>
      <c r="I43" s="10">
        <v>58.983892028161272</v>
      </c>
      <c r="J43" s="10">
        <v>68.489346789143738</v>
      </c>
      <c r="K43" s="10">
        <v>21.348965057155098</v>
      </c>
      <c r="L43" s="10">
        <v>48.144839115571941</v>
      </c>
      <c r="M43" s="10">
        <v>38.829758921468361</v>
      </c>
      <c r="N43" s="10">
        <v>51.503582172957856</v>
      </c>
      <c r="O43" s="10">
        <v>29.050402593966428</v>
      </c>
      <c r="P43" s="10">
        <v>35.663377562581566</v>
      </c>
      <c r="Q43" s="10">
        <v>10.703076992886409</v>
      </c>
      <c r="R43" s="10">
        <v>11.985411881681124</v>
      </c>
      <c r="S43" s="10">
        <v>109.44829487932761</v>
      </c>
      <c r="T43" s="10">
        <v>46.361055726044569</v>
      </c>
      <c r="U43" s="10">
        <v>33.866413813099292</v>
      </c>
      <c r="V43" s="10">
        <v>16.456044709775188</v>
      </c>
      <c r="W43" s="10">
        <v>22.203653590430914</v>
      </c>
      <c r="Y43" s="10">
        <v>49.850144391533632</v>
      </c>
      <c r="Z43" s="10">
        <v>2.7575005277050577</v>
      </c>
      <c r="AA43" s="10">
        <v>3.2470638534163356</v>
      </c>
      <c r="AB43" s="10">
        <v>0.46614895990141308</v>
      </c>
      <c r="AC43" s="10">
        <v>10.741138014323619</v>
      </c>
      <c r="AD43" s="10">
        <v>2.2274601838685568E-3</v>
      </c>
      <c r="AE43" s="10">
        <v>1.1899414913897381</v>
      </c>
      <c r="AF43" s="10">
        <v>9.2302357667699226</v>
      </c>
      <c r="AG43" s="10">
        <v>2.0145090936738832</v>
      </c>
      <c r="AH43" s="10">
        <v>7.3012297592946789</v>
      </c>
      <c r="AI43" s="10">
        <v>7.1328624491413635</v>
      </c>
      <c r="AJ43" s="10">
        <v>0.38550158801348638</v>
      </c>
      <c r="AK43" s="10">
        <v>1.0669458179514257</v>
      </c>
      <c r="AL43" s="10">
        <v>4.398981633956164</v>
      </c>
      <c r="AM43" s="10">
        <v>2.755242185104545</v>
      </c>
      <c r="AN43" s="10">
        <v>3.4505826012745713</v>
      </c>
      <c r="AO43" s="10">
        <v>7.2473187498751228</v>
      </c>
      <c r="AP43" s="10">
        <v>0</v>
      </c>
      <c r="AQ43" s="10">
        <v>5.7888156644387614</v>
      </c>
      <c r="AR43" s="10">
        <v>0.25554369247347458</v>
      </c>
      <c r="AS43" s="10">
        <v>9.7944186582251991</v>
      </c>
      <c r="AT43" s="10">
        <v>30.900728011979552</v>
      </c>
      <c r="AV43" s="10">
        <v>6.7256554497157728</v>
      </c>
      <c r="AW43" s="10">
        <v>0.48917096980785479</v>
      </c>
      <c r="AX43" s="10">
        <v>2.4835451688416486</v>
      </c>
      <c r="AY43" s="10">
        <v>0</v>
      </c>
      <c r="AZ43" s="10">
        <v>0.60731608935549819</v>
      </c>
      <c r="BA43" s="10">
        <v>3.4135830377878653</v>
      </c>
      <c r="BB43" s="10">
        <v>0</v>
      </c>
      <c r="BC43" s="10">
        <v>3.3419246283626212</v>
      </c>
      <c r="BD43" s="10">
        <v>1.5185219581518462E-2</v>
      </c>
      <c r="BE43" s="10">
        <v>1.0081907237522112</v>
      </c>
      <c r="BF43" s="10">
        <v>3.6806556443299359</v>
      </c>
      <c r="BG43" s="10">
        <v>8.2452425224549583E-2</v>
      </c>
      <c r="BH43" s="10">
        <v>0</v>
      </c>
      <c r="BI43" s="10">
        <v>1.0958078391624491</v>
      </c>
      <c r="BJ43" s="10">
        <v>11.428999152063836</v>
      </c>
      <c r="BK43" s="10">
        <v>0.24319386607046309</v>
      </c>
      <c r="BL43" s="10">
        <v>0</v>
      </c>
      <c r="BM43" s="10">
        <v>0</v>
      </c>
      <c r="BN43" s="10">
        <v>0.55208386591719105</v>
      </c>
      <c r="BO43" s="10">
        <v>0</v>
      </c>
      <c r="BP43" s="10">
        <v>4.5912560412623673</v>
      </c>
      <c r="BQ43" s="10">
        <v>5.2828343646203813</v>
      </c>
      <c r="BR43" s="34"/>
      <c r="BS43" s="10">
        <v>5.2077279336350779</v>
      </c>
      <c r="BT43" s="10">
        <v>0</v>
      </c>
      <c r="BU43" s="10">
        <v>0</v>
      </c>
      <c r="BV43" s="10">
        <v>6.7040576440802191E-6</v>
      </c>
      <c r="BW43" s="10">
        <v>0.16511696452852209</v>
      </c>
      <c r="BX43" s="10">
        <v>0.12880120024645647</v>
      </c>
      <c r="BY43" s="10">
        <v>6.6613381477509392E-16</v>
      </c>
      <c r="BZ43" s="10">
        <v>0.68585024261128602</v>
      </c>
      <c r="CA43" s="10">
        <v>1.1430649803077463E-2</v>
      </c>
      <c r="CB43" s="10">
        <v>0.55817209162611792</v>
      </c>
      <c r="CC43" s="10">
        <v>5.3477295568280958E-2</v>
      </c>
      <c r="CD43" s="10">
        <v>0</v>
      </c>
      <c r="CE43" s="10">
        <v>0.50658587436334068</v>
      </c>
      <c r="CF43" s="10">
        <v>0.54555375630168479</v>
      </c>
      <c r="CG43" s="10">
        <v>0.90392936919044864</v>
      </c>
      <c r="CH43" s="10">
        <v>9.1593399531575415E-16</v>
      </c>
      <c r="CI43" s="10">
        <v>0</v>
      </c>
      <c r="CJ43" s="10">
        <v>0</v>
      </c>
      <c r="CK43" s="10">
        <v>0.39417023890104985</v>
      </c>
      <c r="CL43" s="10">
        <v>6.0507154842071031E-15</v>
      </c>
      <c r="CM43" s="10">
        <v>1.4276254720870405</v>
      </c>
      <c r="CN43" s="10">
        <v>4.834235135806253E-2</v>
      </c>
      <c r="CP43" s="23">
        <v>79.16583526944207</v>
      </c>
      <c r="CQ43" s="23">
        <v>84.884768926782371</v>
      </c>
      <c r="CR43" s="23">
        <v>28.648972394661417</v>
      </c>
      <c r="CS43" s="23">
        <v>54.751234918751713</v>
      </c>
      <c r="CT43" s="23">
        <v>51.793849146022097</v>
      </c>
      <c r="CU43" s="23">
        <v>34.944199571672769</v>
      </c>
      <c r="CV43" s="23">
        <v>63.553083385959617</v>
      </c>
      <c r="CW43" s="23">
        <v>72.241902665905101</v>
      </c>
      <c r="CX43" s="23">
        <v>70.530471752202217</v>
      </c>
      <c r="CY43" s="23">
        <v>30.216557631828106</v>
      </c>
      <c r="CZ43" s="23">
        <v>59.011834504611521</v>
      </c>
      <c r="DA43" s="23">
        <v>39.297712934706389</v>
      </c>
      <c r="DB43" s="23">
        <v>53.077113865272622</v>
      </c>
      <c r="DC43" s="23">
        <v>35.090745823386726</v>
      </c>
      <c r="DD43" s="23">
        <v>50.751548268940397</v>
      </c>
      <c r="DE43" s="23">
        <v>14.396853460231444</v>
      </c>
      <c r="DF43" s="23">
        <v>19.232730631556244</v>
      </c>
      <c r="DG43" s="23">
        <v>109.44829487932761</v>
      </c>
      <c r="DH43" s="23">
        <v>53.096125495301571</v>
      </c>
      <c r="DI43" s="23">
        <v>34.121957505572773</v>
      </c>
      <c r="DJ43" s="23">
        <v>32.269344881349795</v>
      </c>
      <c r="DK43" s="36">
        <v>58.435558318388907</v>
      </c>
    </row>
    <row r="44" spans="1:115">
      <c r="A44" s="2">
        <v>43617</v>
      </c>
      <c r="B44" s="10">
        <v>19.413844231427404</v>
      </c>
      <c r="C44" s="10">
        <v>81.72928033294292</v>
      </c>
      <c r="D44" s="10">
        <v>27.610683400422314</v>
      </c>
      <c r="E44" s="10">
        <v>55.214500535228062</v>
      </c>
      <c r="F44" s="10">
        <v>40.915791350606391</v>
      </c>
      <c r="G44" s="10">
        <v>30.914934155050901</v>
      </c>
      <c r="H44" s="10">
        <v>62.718260619644205</v>
      </c>
      <c r="I44" s="10">
        <v>57.673794461065036</v>
      </c>
      <c r="J44" s="10">
        <v>69.475395923193602</v>
      </c>
      <c r="K44" s="10">
        <v>20.814700215814778</v>
      </c>
      <c r="L44" s="10">
        <v>49.058022086115713</v>
      </c>
      <c r="M44" s="10">
        <v>39.98690115431323</v>
      </c>
      <c r="N44" s="10">
        <v>52.00003558013664</v>
      </c>
      <c r="O44" s="10">
        <v>28.766235222451698</v>
      </c>
      <c r="P44" s="10">
        <v>35.262472497551606</v>
      </c>
      <c r="Q44" s="10">
        <v>11.371004110229142</v>
      </c>
      <c r="R44" s="10">
        <v>12.881608948572689</v>
      </c>
      <c r="S44" s="10">
        <v>110.81326583238061</v>
      </c>
      <c r="T44" s="10">
        <v>48.405003301065683</v>
      </c>
      <c r="U44" s="10">
        <v>33.729002085436917</v>
      </c>
      <c r="V44" s="10">
        <v>16.033603734219035</v>
      </c>
      <c r="W44" s="10">
        <v>22.238192126360623</v>
      </c>
      <c r="Y44" s="10">
        <v>51.879332548005024</v>
      </c>
      <c r="Z44" s="10">
        <v>2.6003573603803365</v>
      </c>
      <c r="AA44" s="10">
        <v>2.169860948221682</v>
      </c>
      <c r="AB44" s="10">
        <v>0.47202316523094984</v>
      </c>
      <c r="AC44" s="10">
        <v>10.95037101904704</v>
      </c>
      <c r="AD44" s="10">
        <v>2.1961723170046618E-3</v>
      </c>
      <c r="AE44" s="10">
        <v>0.39537623520523435</v>
      </c>
      <c r="AF44" s="10">
        <v>9.3590244534801741</v>
      </c>
      <c r="AG44" s="10">
        <v>1.9856363266415704</v>
      </c>
      <c r="AH44" s="10">
        <v>7.188817357694063</v>
      </c>
      <c r="AI44" s="10">
        <v>6.2474370710695277</v>
      </c>
      <c r="AJ44" s="10">
        <v>0.31445742814650901</v>
      </c>
      <c r="AK44" s="10">
        <v>1.4367026258826354</v>
      </c>
      <c r="AL44" s="10">
        <v>4.2146708679168805</v>
      </c>
      <c r="AM44" s="10">
        <v>2.6425959221425499</v>
      </c>
      <c r="AN44" s="10">
        <v>3.1921738057399982</v>
      </c>
      <c r="AO44" s="10">
        <v>7.4134482063321521</v>
      </c>
      <c r="AP44" s="10">
        <v>0</v>
      </c>
      <c r="AQ44" s="10">
        <v>5.1158380847331282</v>
      </c>
      <c r="AR44" s="10">
        <v>0.13418562284722749</v>
      </c>
      <c r="AS44" s="10">
        <v>9.461950731776362</v>
      </c>
      <c r="AT44" s="10">
        <v>27.105487335007606</v>
      </c>
      <c r="AV44" s="10">
        <v>6.9175795792701287</v>
      </c>
      <c r="AW44" s="10">
        <v>0.468834048861694</v>
      </c>
      <c r="AX44" s="10">
        <v>1.8323725487131466</v>
      </c>
      <c r="AY44" s="10">
        <v>0</v>
      </c>
      <c r="AZ44" s="10">
        <v>0.61800461188844169</v>
      </c>
      <c r="BA44" s="10">
        <v>3.359427917973377</v>
      </c>
      <c r="BB44" s="10">
        <v>0</v>
      </c>
      <c r="BC44" s="10">
        <v>3.5981380873332864</v>
      </c>
      <c r="BD44" s="10">
        <v>1.7417749123409314E-2</v>
      </c>
      <c r="BE44" s="10">
        <v>1.0367404175646222</v>
      </c>
      <c r="BF44" s="10">
        <v>3.6443260375433808</v>
      </c>
      <c r="BG44" s="10">
        <v>6.8156648880661669E-2</v>
      </c>
      <c r="BH44" s="10">
        <v>0</v>
      </c>
      <c r="BI44" s="10">
        <v>1.2559027770236681</v>
      </c>
      <c r="BJ44" s="10">
        <v>11.177713432612627</v>
      </c>
      <c r="BK44" s="10">
        <v>0.23472203442777531</v>
      </c>
      <c r="BL44" s="10">
        <v>0</v>
      </c>
      <c r="BM44" s="10">
        <v>0</v>
      </c>
      <c r="BN44" s="10">
        <v>0.5433922223625095</v>
      </c>
      <c r="BO44" s="10">
        <v>0</v>
      </c>
      <c r="BP44" s="10">
        <v>5.0669173951503375</v>
      </c>
      <c r="BQ44" s="10">
        <v>6.0047641177477882</v>
      </c>
      <c r="BR44" s="34"/>
      <c r="BS44" s="10">
        <v>5.3676701665478213</v>
      </c>
      <c r="BT44" s="10">
        <v>0</v>
      </c>
      <c r="BU44" s="10">
        <v>0</v>
      </c>
      <c r="BV44" s="10">
        <v>6.7740670184890384E-6</v>
      </c>
      <c r="BW44" s="10">
        <v>0.16797451444358868</v>
      </c>
      <c r="BX44" s="10">
        <v>0.12672127038976777</v>
      </c>
      <c r="BY44" s="10">
        <v>6.4392935428259079E-15</v>
      </c>
      <c r="BZ44" s="10">
        <v>0.57373871310075542</v>
      </c>
      <c r="CA44" s="10">
        <v>1.1021614698718991E-2</v>
      </c>
      <c r="CB44" s="10">
        <v>0.64202252432889106</v>
      </c>
      <c r="CC44" s="10">
        <v>4.7883417991838595E-2</v>
      </c>
      <c r="CD44" s="10">
        <v>0</v>
      </c>
      <c r="CE44" s="10">
        <v>0.51216787425304799</v>
      </c>
      <c r="CF44" s="10">
        <v>0.60469622741630702</v>
      </c>
      <c r="CG44" s="10">
        <v>0.67572723862373962</v>
      </c>
      <c r="CH44" s="10">
        <v>8.3266726846886741E-17</v>
      </c>
      <c r="CI44" s="10">
        <v>1.7763568394002505E-15</v>
      </c>
      <c r="CJ44" s="10">
        <v>0</v>
      </c>
      <c r="CK44" s="10">
        <v>0.38640440882571447</v>
      </c>
      <c r="CL44" s="10">
        <v>0</v>
      </c>
      <c r="CM44" s="10">
        <v>1.4723301106675457</v>
      </c>
      <c r="CN44" s="10">
        <v>4.5362812138675324E-2</v>
      </c>
      <c r="CP44" s="23">
        <v>83.578426525250379</v>
      </c>
      <c r="CQ44" s="23">
        <v>84.798471742184901</v>
      </c>
      <c r="CR44" s="23">
        <v>31.612916897357135</v>
      </c>
      <c r="CS44" s="23">
        <v>55.68653047452603</v>
      </c>
      <c r="CT44" s="23">
        <v>52.652141495985461</v>
      </c>
      <c r="CU44" s="23">
        <v>34.40327951573105</v>
      </c>
      <c r="CV44" s="23">
        <v>63.113636854849446</v>
      </c>
      <c r="CW44" s="23">
        <v>71.204695714979252</v>
      </c>
      <c r="CX44" s="23">
        <v>71.489471613657301</v>
      </c>
      <c r="CY44" s="23">
        <v>29.682280515402354</v>
      </c>
      <c r="CZ44" s="23">
        <v>58.99766861272046</v>
      </c>
      <c r="DA44" s="23">
        <v>40.369515231340387</v>
      </c>
      <c r="DB44" s="23">
        <v>53.948906080272323</v>
      </c>
      <c r="DC44" s="23">
        <v>34.841505094808554</v>
      </c>
      <c r="DD44" s="23">
        <v>49.758509090930524</v>
      </c>
      <c r="DE44" s="23">
        <v>14.797899950396916</v>
      </c>
      <c r="DF44" s="23">
        <v>20.295057154904843</v>
      </c>
      <c r="DG44" s="23">
        <v>110.81326583238059</v>
      </c>
      <c r="DH44" s="23">
        <v>54.450638016987035</v>
      </c>
      <c r="DI44" s="23">
        <v>33.863187708284144</v>
      </c>
      <c r="DJ44" s="23">
        <v>32.03480197181328</v>
      </c>
      <c r="DK44" s="36">
        <v>55.393806391254692</v>
      </c>
    </row>
    <row r="45" spans="1:115">
      <c r="A45" s="2">
        <v>43709</v>
      </c>
      <c r="B45" s="10">
        <v>15.907710724339614</v>
      </c>
      <c r="C45" s="10">
        <v>85.455597642384546</v>
      </c>
      <c r="D45" s="10">
        <v>27.164835614101822</v>
      </c>
      <c r="E45" s="10">
        <v>56.166320869738207</v>
      </c>
      <c r="F45" s="10">
        <v>36.945873746802967</v>
      </c>
      <c r="G45" s="10">
        <v>29.706209784160652</v>
      </c>
      <c r="H45" s="10">
        <v>65.727628972787073</v>
      </c>
      <c r="I45" s="10">
        <v>56.249556927563304</v>
      </c>
      <c r="J45" s="10">
        <v>71.011654465909913</v>
      </c>
      <c r="K45" s="10">
        <v>21.322537871134124</v>
      </c>
      <c r="L45" s="10">
        <v>51.544208171674818</v>
      </c>
      <c r="M45" s="10">
        <v>40.539903141336097</v>
      </c>
      <c r="N45" s="10">
        <v>51.744884541659765</v>
      </c>
      <c r="O45" s="10">
        <v>28.886289235043286</v>
      </c>
      <c r="P45" s="10">
        <v>33.821785063479233</v>
      </c>
      <c r="Q45" s="10">
        <v>11.806717259119704</v>
      </c>
      <c r="R45" s="10">
        <v>13.50055837682379</v>
      </c>
      <c r="S45" s="10">
        <v>119.08544269922157</v>
      </c>
      <c r="T45" s="10">
        <v>50.023511210328863</v>
      </c>
      <c r="U45" s="10">
        <v>33.538910800892246</v>
      </c>
      <c r="V45" s="10">
        <v>16.683615672401245</v>
      </c>
      <c r="W45" s="10">
        <v>21.972119379128348</v>
      </c>
      <c r="X45" s="34"/>
      <c r="Y45" s="10">
        <v>50.391001554834368</v>
      </c>
      <c r="Z45" s="10">
        <v>0.53817687797910441</v>
      </c>
      <c r="AA45" s="10">
        <v>3.6706974988116179</v>
      </c>
      <c r="AB45" s="10">
        <v>0.47373870374804916</v>
      </c>
      <c r="AC45" s="10">
        <v>15.606964481698737</v>
      </c>
      <c r="AD45" s="10">
        <v>2.1607812216121926E-3</v>
      </c>
      <c r="AE45" s="10">
        <v>1.704796130027997</v>
      </c>
      <c r="AF45" s="10">
        <v>10.399990264232406</v>
      </c>
      <c r="AG45" s="10">
        <v>1.9955150875020677</v>
      </c>
      <c r="AH45" s="10">
        <v>7.2614249580040289</v>
      </c>
      <c r="AI45" s="10">
        <v>4.7194221811732202</v>
      </c>
      <c r="AJ45" s="10">
        <v>0.32942850907892562</v>
      </c>
      <c r="AK45" s="10">
        <v>1.5613879411114249</v>
      </c>
      <c r="AL45" s="10">
        <v>5.0431599849217807</v>
      </c>
      <c r="AM45" s="10">
        <v>2.2042244835573399</v>
      </c>
      <c r="AN45" s="10">
        <v>3.1749266124564168</v>
      </c>
      <c r="AO45" s="10">
        <v>7.9041213582431915</v>
      </c>
      <c r="AP45" s="10">
        <v>0</v>
      </c>
      <c r="AQ45" s="10">
        <v>6.2883886105027136</v>
      </c>
      <c r="AR45" s="10">
        <v>0.1361871109950191</v>
      </c>
      <c r="AS45" s="10">
        <v>9.6718368287302461</v>
      </c>
      <c r="AT45" s="10">
        <v>23.941318964542784</v>
      </c>
      <c r="AU45" s="34"/>
      <c r="AV45" s="10">
        <v>6.4887682787544998</v>
      </c>
      <c r="AW45" s="10">
        <v>9.3266675586848077E-2</v>
      </c>
      <c r="AX45" s="10">
        <v>2.979860496293222</v>
      </c>
      <c r="AY45" s="10">
        <v>4.4978533081044417E-3</v>
      </c>
      <c r="AZ45" s="10">
        <v>0.84663586127340684</v>
      </c>
      <c r="BA45" s="10">
        <v>3.5397311302645504</v>
      </c>
      <c r="BB45" s="10">
        <v>0</v>
      </c>
      <c r="BC45" s="10">
        <v>5.117643633902615</v>
      </c>
      <c r="BD45" s="10">
        <v>1.6514319315494505E-2</v>
      </c>
      <c r="BE45" s="10">
        <v>0.96899054156544029</v>
      </c>
      <c r="BF45" s="10">
        <v>2.722641823779103</v>
      </c>
      <c r="BG45" s="10">
        <v>6.8631404685947209E-2</v>
      </c>
      <c r="BH45" s="10">
        <v>0</v>
      </c>
      <c r="BI45" s="10">
        <v>1.4413645807259881</v>
      </c>
      <c r="BJ45" s="10">
        <v>12.912679000234942</v>
      </c>
      <c r="BK45" s="10">
        <v>0.22461730680182959</v>
      </c>
      <c r="BL45" s="10">
        <v>0</v>
      </c>
      <c r="BM45" s="10">
        <v>0</v>
      </c>
      <c r="BN45" s="10">
        <v>0.50029718132223988</v>
      </c>
      <c r="BO45" s="10">
        <v>0</v>
      </c>
      <c r="BP45" s="10">
        <v>4.7281610896020965</v>
      </c>
      <c r="BQ45" s="10">
        <v>5.0942666662704337</v>
      </c>
      <c r="BR45" s="34"/>
      <c r="BS45" s="10">
        <v>7.9184461351088364</v>
      </c>
      <c r="BT45" s="10">
        <v>5.8980598183211441E-15</v>
      </c>
      <c r="BU45" s="10">
        <v>0</v>
      </c>
      <c r="BV45" s="10">
        <v>6.9272276976136901E-6</v>
      </c>
      <c r="BW45" s="10">
        <v>0.23958260608062476</v>
      </c>
      <c r="BX45" s="10">
        <v>0.13355730175627833</v>
      </c>
      <c r="BY45" s="10">
        <v>0.24188442848077707</v>
      </c>
      <c r="BZ45" s="10">
        <v>0.56288697025399514</v>
      </c>
      <c r="CA45" s="10">
        <v>1.0872527188338879E-2</v>
      </c>
      <c r="CB45" s="10">
        <v>0.59606017479805651</v>
      </c>
      <c r="CC45" s="10">
        <v>7.6953658956893989E-2</v>
      </c>
      <c r="CD45" s="10">
        <v>2.4286128663675299E-15</v>
      </c>
      <c r="CE45" s="10">
        <v>0.50816767574787236</v>
      </c>
      <c r="CF45" s="10">
        <v>0.68025881463989024</v>
      </c>
      <c r="CG45" s="10">
        <v>0.58579324172733394</v>
      </c>
      <c r="CH45" s="10">
        <v>1.3739009929736312E-14</v>
      </c>
      <c r="CI45" s="10">
        <v>0</v>
      </c>
      <c r="CJ45" s="10">
        <v>0</v>
      </c>
      <c r="CK45" s="10">
        <v>0.36031112992216641</v>
      </c>
      <c r="CL45" s="10">
        <v>5.2458037913538647E-15</v>
      </c>
      <c r="CM45" s="10">
        <v>1.6049186010160135</v>
      </c>
      <c r="CN45" s="10">
        <v>4.006753125879392E-2</v>
      </c>
      <c r="CP45" s="23">
        <v>80.705926693037313</v>
      </c>
      <c r="CQ45" s="23">
        <v>86.087041195950505</v>
      </c>
      <c r="CR45" s="23">
        <v>33.815393609206659</v>
      </c>
      <c r="CS45" s="23">
        <v>56.644564354022059</v>
      </c>
      <c r="CT45" s="23">
        <v>53.639056695855736</v>
      </c>
      <c r="CU45" s="23">
        <v>33.381658997403093</v>
      </c>
      <c r="CV45" s="23">
        <v>67.674309531295847</v>
      </c>
      <c r="CW45" s="23">
        <v>72.33007779595232</v>
      </c>
      <c r="CX45" s="23">
        <v>73.034556399915814</v>
      </c>
      <c r="CY45" s="23">
        <v>30.149013545501649</v>
      </c>
      <c r="CZ45" s="23">
        <v>59.063225835584035</v>
      </c>
      <c r="DA45" s="23">
        <v>40.937963055100973</v>
      </c>
      <c r="DB45" s="23">
        <v>53.814440158519062</v>
      </c>
      <c r="DC45" s="23">
        <v>36.051072615330945</v>
      </c>
      <c r="DD45" s="23">
        <v>49.524481788998848</v>
      </c>
      <c r="DE45" s="23">
        <v>15.206261178377964</v>
      </c>
      <c r="DF45" s="23">
        <v>21.404679735066981</v>
      </c>
      <c r="DG45" s="23">
        <v>119.08544269922157</v>
      </c>
      <c r="DH45" s="23">
        <v>57.172508132075983</v>
      </c>
      <c r="DI45" s="23">
        <v>33.675097911887271</v>
      </c>
      <c r="DJ45" s="23">
        <v>32.688532191749601</v>
      </c>
      <c r="DK45" s="36">
        <v>51.047772541200359</v>
      </c>
    </row>
    <row r="46" spans="1:115">
      <c r="A46" s="2">
        <v>43800</v>
      </c>
      <c r="B46" s="10">
        <v>19.612233981120493</v>
      </c>
      <c r="C46" s="10">
        <v>83.088677272989372</v>
      </c>
      <c r="D46" s="10">
        <v>26.481130381452935</v>
      </c>
      <c r="E46" s="10">
        <v>56.424048912025739</v>
      </c>
      <c r="F46" s="10">
        <v>36.534334902189819</v>
      </c>
      <c r="G46" s="10">
        <v>27.606924043405698</v>
      </c>
      <c r="H46" s="10">
        <v>65.09979584776255</v>
      </c>
      <c r="I46" s="10">
        <v>55.125011099307784</v>
      </c>
      <c r="J46" s="10">
        <v>72.30685430029871</v>
      </c>
      <c r="K46" s="10">
        <v>21.511472434940369</v>
      </c>
      <c r="L46" s="10">
        <v>50.53267258797969</v>
      </c>
      <c r="M46" s="10">
        <v>38.467973391745552</v>
      </c>
      <c r="N46" s="10">
        <v>50.538048431640298</v>
      </c>
      <c r="O46" s="10">
        <v>28.501777354774752</v>
      </c>
      <c r="P46" s="10">
        <v>32.868253870175415</v>
      </c>
      <c r="Q46" s="10">
        <v>11.674453700073139</v>
      </c>
      <c r="R46" s="10">
        <v>14.323167050149577</v>
      </c>
      <c r="S46" s="10">
        <v>125.15991666860268</v>
      </c>
      <c r="T46" s="10">
        <v>51.241218163114155</v>
      </c>
      <c r="U46" s="10">
        <v>33.840204606280899</v>
      </c>
      <c r="V46" s="10">
        <v>17.393260499587583</v>
      </c>
      <c r="W46" s="10">
        <v>22.379908525375054</v>
      </c>
      <c r="X46" s="34"/>
      <c r="Y46" s="10">
        <v>53.489161864822428</v>
      </c>
      <c r="Z46" s="10">
        <v>3.5407246900833167</v>
      </c>
      <c r="AA46" s="10">
        <v>3.597819185095064</v>
      </c>
      <c r="AB46" s="10">
        <v>0.76685133187679844</v>
      </c>
      <c r="AC46" s="10">
        <v>15.092103230384705</v>
      </c>
      <c r="AD46" s="10">
        <v>1.9782356211099543E-3</v>
      </c>
      <c r="AE46" s="10">
        <v>1.584629102588196</v>
      </c>
      <c r="AF46" s="10">
        <v>9.2703003518883484</v>
      </c>
      <c r="AG46" s="10">
        <v>2.01746437253902</v>
      </c>
      <c r="AH46" s="10">
        <v>6.9472089954611</v>
      </c>
      <c r="AI46" s="10">
        <v>4.8752077558119673</v>
      </c>
      <c r="AJ46" s="10">
        <v>0.68331604224338127</v>
      </c>
      <c r="AK46" s="10">
        <v>1.4072997424014415</v>
      </c>
      <c r="AL46" s="10">
        <v>4.8224852613692937</v>
      </c>
      <c r="AM46" s="10">
        <v>1.9943466206638831</v>
      </c>
      <c r="AN46" s="10">
        <v>2.7641050068287907</v>
      </c>
      <c r="AO46" s="10">
        <v>8.1728103002342376</v>
      </c>
      <c r="AP46" s="10">
        <v>0</v>
      </c>
      <c r="AQ46" s="10">
        <v>5.7205022879967942</v>
      </c>
      <c r="AR46" s="10">
        <v>0.12378667951009886</v>
      </c>
      <c r="AS46" s="10">
        <v>10.123490095303032</v>
      </c>
      <c r="AT46" s="10">
        <v>23.040804187905145</v>
      </c>
      <c r="AU46" s="34"/>
      <c r="AV46" s="10">
        <v>6.9557946878080736</v>
      </c>
      <c r="AW46" s="10">
        <v>0.48908328235064474</v>
      </c>
      <c r="AX46" s="10">
        <v>2.9542646697304051</v>
      </c>
      <c r="AY46" s="10">
        <v>0.21154808335384867</v>
      </c>
      <c r="AZ46" s="10">
        <v>0.83496764516802946</v>
      </c>
      <c r="BA46" s="10">
        <v>3.8559538474461674</v>
      </c>
      <c r="BB46" s="10">
        <v>0</v>
      </c>
      <c r="BC46" s="10">
        <v>4.8915488858779641</v>
      </c>
      <c r="BD46" s="10">
        <v>1.6719483888818366E-2</v>
      </c>
      <c r="BE46" s="10">
        <v>1.1063854851051411</v>
      </c>
      <c r="BF46" s="10">
        <v>2.9033354267621645</v>
      </c>
      <c r="BG46" s="10">
        <v>0.12435443560443968</v>
      </c>
      <c r="BH46" s="10">
        <v>0</v>
      </c>
      <c r="BI46" s="10">
        <v>1.319836214920074</v>
      </c>
      <c r="BJ46" s="10">
        <v>12.198885760008809</v>
      </c>
      <c r="BK46" s="10">
        <v>0.19915734499335006</v>
      </c>
      <c r="BL46" s="10">
        <v>0</v>
      </c>
      <c r="BM46" s="10">
        <v>0</v>
      </c>
      <c r="BN46" s="10">
        <v>0.45757090935486638</v>
      </c>
      <c r="BO46" s="10">
        <v>0</v>
      </c>
      <c r="BP46" s="10">
        <v>5.2123115840835625</v>
      </c>
      <c r="BQ46" s="10">
        <v>4.7850937205133679</v>
      </c>
      <c r="BR46" s="34"/>
      <c r="BS46" s="10">
        <v>8.3792989779833107</v>
      </c>
      <c r="BT46" s="10">
        <v>0</v>
      </c>
      <c r="BU46" s="10">
        <v>1.3766765505351941E-14</v>
      </c>
      <c r="BV46" s="10">
        <v>8.5218360494594081E-2</v>
      </c>
      <c r="BW46" s="10">
        <v>2.2204460492503131E-15</v>
      </c>
      <c r="BX46" s="10">
        <v>0.12040903290375304</v>
      </c>
      <c r="BY46" s="10">
        <v>0.23884638659123358</v>
      </c>
      <c r="BZ46" s="10">
        <v>0.54385753711289109</v>
      </c>
      <c r="CA46" s="10">
        <v>1.0737648899414108E-2</v>
      </c>
      <c r="CB46" s="10">
        <v>0.57667452256355589</v>
      </c>
      <c r="CC46" s="10">
        <v>8.1831567549202511E-2</v>
      </c>
      <c r="CD46" s="10">
        <v>4.6800771947190595E-2</v>
      </c>
      <c r="CE46" s="10">
        <v>0.47608898163228042</v>
      </c>
      <c r="CF46" s="10">
        <v>0.55145028881192126</v>
      </c>
      <c r="CG46" s="10">
        <v>0.53912127590817072</v>
      </c>
      <c r="CH46" s="10">
        <v>1.4285666952656623E-2</v>
      </c>
      <c r="CI46" s="10">
        <v>0</v>
      </c>
      <c r="CJ46" s="10">
        <v>1.4210854715202004E-14</v>
      </c>
      <c r="CK46" s="10">
        <v>0.32679787001017963</v>
      </c>
      <c r="CL46" s="10">
        <v>5.2735593669694936E-15</v>
      </c>
      <c r="CM46" s="10">
        <v>1.8388470469957925</v>
      </c>
      <c r="CN46" s="10">
        <v>3.8109006171959336E-2</v>
      </c>
      <c r="CP46" s="23">
        <v>88.436489511734308</v>
      </c>
      <c r="CQ46" s="23">
        <v>87.118485245423315</v>
      </c>
      <c r="CR46" s="23">
        <v>33.033214236278418</v>
      </c>
      <c r="CS46" s="23">
        <v>57.487666687750981</v>
      </c>
      <c r="CT46" s="23">
        <v>52.461405777742556</v>
      </c>
      <c r="CU46" s="23">
        <v>31.585265159376728</v>
      </c>
      <c r="CV46" s="23">
        <v>66.92327133694198</v>
      </c>
      <c r="CW46" s="23">
        <v>69.830717874186988</v>
      </c>
      <c r="CX46" s="23">
        <v>74.351775805625962</v>
      </c>
      <c r="CY46" s="23">
        <v>30.141741438070166</v>
      </c>
      <c r="CZ46" s="23">
        <v>58.393047338103024</v>
      </c>
      <c r="DA46" s="23">
        <v>39.322444641540564</v>
      </c>
      <c r="DB46" s="23">
        <v>52.42143715567402</v>
      </c>
      <c r="DC46" s="23">
        <v>35.195549119876041</v>
      </c>
      <c r="DD46" s="23">
        <v>47.600607526756278</v>
      </c>
      <c r="DE46" s="23">
        <v>14.652001718847936</v>
      </c>
      <c r="DF46" s="23">
        <v>22.495977350383814</v>
      </c>
      <c r="DG46" s="23">
        <v>125.15991666860269</v>
      </c>
      <c r="DH46" s="23">
        <v>57.746089230475995</v>
      </c>
      <c r="DI46" s="23">
        <v>33.963991285791003</v>
      </c>
      <c r="DJ46" s="23">
        <v>34.56790922596997</v>
      </c>
      <c r="DK46" s="36">
        <v>50.243915439965527</v>
      </c>
    </row>
    <row r="47" spans="1:115">
      <c r="A47" s="2">
        <v>43891</v>
      </c>
      <c r="B47" s="10">
        <v>18.566726726160947</v>
      </c>
      <c r="C47" s="10">
        <v>80.46062028303291</v>
      </c>
      <c r="D47" s="10">
        <v>24.058007519027843</v>
      </c>
      <c r="E47" s="10">
        <v>60.469000020587401</v>
      </c>
      <c r="F47" s="10">
        <v>37.406608214688774</v>
      </c>
      <c r="G47" s="10">
        <v>30.976675125461679</v>
      </c>
      <c r="H47" s="10">
        <v>64.435498819554397</v>
      </c>
      <c r="I47" s="10">
        <v>56.597033264589399</v>
      </c>
      <c r="J47" s="10">
        <v>73.109261862232827</v>
      </c>
      <c r="K47" s="10">
        <v>22.125851911888482</v>
      </c>
      <c r="L47" s="10">
        <v>49.142553463925033</v>
      </c>
      <c r="M47" s="10">
        <v>41.802871446053857</v>
      </c>
      <c r="N47" s="10">
        <v>52.108442756178547</v>
      </c>
      <c r="O47" s="10">
        <v>29.166016602493155</v>
      </c>
      <c r="P47" s="10">
        <v>33.918196318623309</v>
      </c>
      <c r="Q47" s="10">
        <v>11.588184170270297</v>
      </c>
      <c r="R47" s="10">
        <v>15.170530077173016</v>
      </c>
      <c r="S47" s="10">
        <v>128.20225801227485</v>
      </c>
      <c r="T47" s="10">
        <v>51.807185997127753</v>
      </c>
      <c r="U47" s="10">
        <v>34.414656921414647</v>
      </c>
      <c r="V47" s="10">
        <v>16.673533223856204</v>
      </c>
      <c r="W47" s="10">
        <v>21.973928641883418</v>
      </c>
      <c r="X47" s="34"/>
      <c r="Y47" s="10">
        <v>46.437911608175348</v>
      </c>
      <c r="Z47" s="10">
        <v>4.4600627680812668</v>
      </c>
      <c r="AA47" s="10">
        <v>5.1487879117231339</v>
      </c>
      <c r="AB47" s="10">
        <v>0.81696800297447214</v>
      </c>
      <c r="AC47" s="10">
        <v>19.428800106911954</v>
      </c>
      <c r="AD47" s="10">
        <v>2.0062295953743731E-3</v>
      </c>
      <c r="AE47" s="10">
        <v>1.6453373969176959</v>
      </c>
      <c r="AF47" s="10">
        <v>7.5648399060014864</v>
      </c>
      <c r="AG47" s="10">
        <v>2.1888434005545303</v>
      </c>
      <c r="AH47" s="10">
        <v>8.1776255574025498</v>
      </c>
      <c r="AI47" s="10">
        <v>7.3287503147313684</v>
      </c>
      <c r="AJ47" s="10">
        <v>0.7382081143241388</v>
      </c>
      <c r="AK47" s="10">
        <v>1.6578259955748269</v>
      </c>
      <c r="AL47" s="10">
        <v>6.5597086435366068</v>
      </c>
      <c r="AM47" s="10">
        <v>2.1715790053696238</v>
      </c>
      <c r="AN47" s="10">
        <v>3.5809534774239746</v>
      </c>
      <c r="AO47" s="10">
        <v>9.0309249713235715</v>
      </c>
      <c r="AP47" s="10">
        <v>0</v>
      </c>
      <c r="AQ47" s="10">
        <v>6.5725895966315013</v>
      </c>
      <c r="AR47" s="10">
        <v>0.14213304516058498</v>
      </c>
      <c r="AS47" s="10">
        <v>11.197301024612084</v>
      </c>
      <c r="AT47" s="10">
        <v>27.146322081855573</v>
      </c>
      <c r="AU47" s="34"/>
      <c r="AV47" s="10">
        <v>6.0162485557371861</v>
      </c>
      <c r="AW47" s="10">
        <v>0.60671829239256914</v>
      </c>
      <c r="AX47" s="10">
        <v>4.3340913900119835</v>
      </c>
      <c r="AY47" s="10">
        <v>0.18720586266454983</v>
      </c>
      <c r="AZ47" s="10">
        <v>1.0388627718453898</v>
      </c>
      <c r="BA47" s="10">
        <v>3.3608634910946149</v>
      </c>
      <c r="BB47" s="10">
        <v>0</v>
      </c>
      <c r="BC47" s="10">
        <v>4.2089250923212909</v>
      </c>
      <c r="BD47" s="10">
        <v>1.7779464313351492E-2</v>
      </c>
      <c r="BE47" s="10">
        <v>1.4060862980352595</v>
      </c>
      <c r="BF47" s="10">
        <v>2.6186639355357473</v>
      </c>
      <c r="BG47" s="10">
        <v>0.19219063704400374</v>
      </c>
      <c r="BH47" s="10">
        <v>0</v>
      </c>
      <c r="BI47" s="10">
        <v>1.7452930409685854</v>
      </c>
      <c r="BJ47" s="10">
        <v>13.449076278387652</v>
      </c>
      <c r="BK47" s="10">
        <v>0.25427843401514616</v>
      </c>
      <c r="BL47" s="10">
        <v>0</v>
      </c>
      <c r="BM47" s="10">
        <v>0</v>
      </c>
      <c r="BN47" s="10">
        <v>0.17553314539612633</v>
      </c>
      <c r="BO47" s="10">
        <v>0</v>
      </c>
      <c r="BP47" s="10">
        <v>5.3509521593833433</v>
      </c>
      <c r="BQ47" s="10">
        <v>6.9590113867867842</v>
      </c>
      <c r="BR47" s="34"/>
      <c r="BS47" s="10">
        <v>13.732936671909485</v>
      </c>
      <c r="BT47" s="10">
        <v>7.5495165674510645E-15</v>
      </c>
      <c r="BU47" s="10">
        <v>0</v>
      </c>
      <c r="BV47" s="10">
        <v>7.6764411011285755E-2</v>
      </c>
      <c r="BW47" s="10">
        <v>1.3322676295501878E-15</v>
      </c>
      <c r="BX47" s="10">
        <v>0.12388953486193799</v>
      </c>
      <c r="BY47" s="10">
        <v>0.18356579265824347</v>
      </c>
      <c r="BZ47" s="10">
        <v>0.55659607682993162</v>
      </c>
      <c r="CA47" s="10">
        <v>1.1604546047749228E-2</v>
      </c>
      <c r="CB47" s="10">
        <v>0.68640080173494344</v>
      </c>
      <c r="CC47" s="10">
        <v>8.1125285367185995E-2</v>
      </c>
      <c r="CD47" s="10">
        <v>3.4304083805376195E-2</v>
      </c>
      <c r="CE47" s="10">
        <v>0.50370624080236404</v>
      </c>
      <c r="CF47" s="10">
        <v>0.72258255053957465</v>
      </c>
      <c r="CG47" s="10">
        <v>0.59549859103439573</v>
      </c>
      <c r="CH47" s="10">
        <v>1.617041686457299E-2</v>
      </c>
      <c r="CI47" s="10">
        <v>0</v>
      </c>
      <c r="CJ47" s="10">
        <v>0</v>
      </c>
      <c r="CK47" s="10">
        <v>0.17358053652998748</v>
      </c>
      <c r="CL47" s="10">
        <v>6.1339822110539899E-15</v>
      </c>
      <c r="CM47" s="10">
        <v>2.3841363930865072</v>
      </c>
      <c r="CN47" s="10">
        <v>9.0328190517141138E-2</v>
      </c>
      <c r="CP47" s="23">
        <v>84.753823561982969</v>
      </c>
      <c r="CQ47" s="23">
        <v>85.527401343506753</v>
      </c>
      <c r="CR47" s="23">
        <v>33.54088682076295</v>
      </c>
      <c r="CS47" s="23">
        <v>61.549938297237709</v>
      </c>
      <c r="CT47" s="23">
        <v>57.874271093446119</v>
      </c>
      <c r="CU47" s="23">
        <v>34.463434381013606</v>
      </c>
      <c r="CV47" s="23">
        <v>66.264402009130336</v>
      </c>
      <c r="CW47" s="23">
        <v>68.927394339742108</v>
      </c>
      <c r="CX47" s="23">
        <v>75.327489273148458</v>
      </c>
      <c r="CY47" s="23">
        <v>32.395964569061235</v>
      </c>
      <c r="CZ47" s="23">
        <v>59.171092999559335</v>
      </c>
      <c r="DA47" s="23">
        <v>42.767574281227375</v>
      </c>
      <c r="DB47" s="23">
        <v>54.269974992555738</v>
      </c>
      <c r="DC47" s="23">
        <v>38.193600837537922</v>
      </c>
      <c r="DD47" s="23">
        <v>50.134350193414981</v>
      </c>
      <c r="DE47" s="23">
        <v>15.439586498573991</v>
      </c>
      <c r="DF47" s="23">
        <v>24.201455048496587</v>
      </c>
      <c r="DG47" s="23">
        <v>128.20225801227485</v>
      </c>
      <c r="DH47" s="23">
        <v>58.728889275685368</v>
      </c>
      <c r="DI47" s="23">
        <v>34.556789966575238</v>
      </c>
      <c r="DJ47" s="23">
        <v>35.605922800938139</v>
      </c>
      <c r="DK47" s="36">
        <v>56.169590301042916</v>
      </c>
    </row>
    <row r="48" spans="1:115">
      <c r="A48" s="2">
        <v>43983</v>
      </c>
      <c r="B48" s="10">
        <v>20.158429676276707</v>
      </c>
      <c r="C48" s="10">
        <v>85.563380141769599</v>
      </c>
      <c r="D48" s="10">
        <v>26.814468791176736</v>
      </c>
      <c r="E48" s="10">
        <v>63.810004932351049</v>
      </c>
      <c r="F48" s="10">
        <v>40.82931069930946</v>
      </c>
      <c r="G48" s="10">
        <v>39.031851286341812</v>
      </c>
      <c r="H48" s="10">
        <v>70.589662576616604</v>
      </c>
      <c r="I48" s="10">
        <v>60.296905312186091</v>
      </c>
      <c r="J48" s="10">
        <v>80.453418051713456</v>
      </c>
      <c r="K48" s="10">
        <v>24.37762030626773</v>
      </c>
      <c r="L48" s="10">
        <v>52.212834128142191</v>
      </c>
      <c r="M48" s="10">
        <v>44.156104861982101</v>
      </c>
      <c r="N48" s="10">
        <v>56.897878309476262</v>
      </c>
      <c r="O48" s="10">
        <v>36.661785624058851</v>
      </c>
      <c r="P48" s="10">
        <v>43.673262544878092</v>
      </c>
      <c r="Q48" s="10">
        <v>12.783388722322739</v>
      </c>
      <c r="R48" s="10">
        <v>17.352229148537717</v>
      </c>
      <c r="S48" s="10">
        <v>138.89358788219548</v>
      </c>
      <c r="T48" s="10">
        <v>57.204803900519074</v>
      </c>
      <c r="U48" s="10">
        <v>39.073932181617735</v>
      </c>
      <c r="V48" s="10">
        <v>20.859898444201868</v>
      </c>
      <c r="W48" s="10">
        <v>24.512156534263294</v>
      </c>
      <c r="X48" s="34"/>
      <c r="Y48" s="10">
        <v>49.147408399927023</v>
      </c>
      <c r="Z48" s="10">
        <v>4.3725799342526663</v>
      </c>
      <c r="AA48" s="10">
        <v>6.7710579233591837</v>
      </c>
      <c r="AB48" s="10">
        <v>0.44571634299750251</v>
      </c>
      <c r="AC48" s="10">
        <v>19.61169517640398</v>
      </c>
      <c r="AD48" s="10">
        <v>2.0531317670724899E-3</v>
      </c>
      <c r="AE48" s="10">
        <v>1.3163460398489275</v>
      </c>
      <c r="AF48" s="10">
        <v>7.133986287236004</v>
      </c>
      <c r="AG48" s="10">
        <v>2.4773142084018751</v>
      </c>
      <c r="AH48" s="10">
        <v>7.6813847525619918</v>
      </c>
      <c r="AI48" s="10">
        <v>9.0447240591702585</v>
      </c>
      <c r="AJ48" s="10">
        <v>0.74280285413488967</v>
      </c>
      <c r="AK48" s="10">
        <v>1.5307842520964439</v>
      </c>
      <c r="AL48" s="10">
        <v>8.5229006811512082</v>
      </c>
      <c r="AM48" s="10">
        <v>2.1638701811495533</v>
      </c>
      <c r="AN48" s="10">
        <v>3.2414958056152288</v>
      </c>
      <c r="AO48" s="10">
        <v>10.017897460526193</v>
      </c>
      <c r="AP48" s="10">
        <v>0</v>
      </c>
      <c r="AQ48" s="10">
        <v>6.5081750440041661</v>
      </c>
      <c r="AR48" s="10">
        <v>0.14406903458049664</v>
      </c>
      <c r="AS48" s="10">
        <v>12.113723815573946</v>
      </c>
      <c r="AT48" s="10">
        <v>25.524228176265925</v>
      </c>
      <c r="AU48" s="34"/>
      <c r="AV48" s="10">
        <v>6.6917520909032673</v>
      </c>
      <c r="AW48" s="10">
        <v>0.12707252485455231</v>
      </c>
      <c r="AX48" s="10">
        <v>5.3960481365278437</v>
      </c>
      <c r="AY48" s="10">
        <v>0.17707734586640103</v>
      </c>
      <c r="AZ48" s="10">
        <v>1.023933859098368</v>
      </c>
      <c r="BA48" s="10">
        <v>3.4295608001726818</v>
      </c>
      <c r="BB48" s="10">
        <v>0</v>
      </c>
      <c r="BC48" s="10">
        <v>5.7999574777482952</v>
      </c>
      <c r="BD48" s="10">
        <v>1.8404530948273955E-2</v>
      </c>
      <c r="BE48" s="10">
        <v>1.2431562088568398</v>
      </c>
      <c r="BF48" s="10">
        <v>3.0742494272289567</v>
      </c>
      <c r="BG48" s="10">
        <v>0.22800365832206015</v>
      </c>
      <c r="BH48" s="10">
        <v>0</v>
      </c>
      <c r="BI48" s="10">
        <v>2.1032900981824225</v>
      </c>
      <c r="BJ48" s="10">
        <v>12.944309025490213</v>
      </c>
      <c r="BK48" s="10">
        <v>0.25540576227152312</v>
      </c>
      <c r="BL48" s="10">
        <v>0</v>
      </c>
      <c r="BM48" s="10">
        <v>0</v>
      </c>
      <c r="BN48" s="10">
        <v>0.18164396053598644</v>
      </c>
      <c r="BO48" s="10">
        <v>0</v>
      </c>
      <c r="BP48" s="10">
        <v>5.6389375672840991</v>
      </c>
      <c r="BQ48" s="10">
        <v>7.1771541727661177</v>
      </c>
      <c r="BS48" s="10">
        <v>15.043740534354217</v>
      </c>
      <c r="BT48" s="10">
        <v>2.0011770018868447E-14</v>
      </c>
      <c r="BU48" s="10">
        <v>0</v>
      </c>
      <c r="BV48" s="10">
        <v>2.3375225129503047E-2</v>
      </c>
      <c r="BW48" s="10">
        <v>0</v>
      </c>
      <c r="BX48" s="10">
        <v>0.12687998599613692</v>
      </c>
      <c r="BY48" s="10">
        <v>0.18560427072294372</v>
      </c>
      <c r="BZ48" s="10">
        <v>0.57740902537625516</v>
      </c>
      <c r="CA48" s="10">
        <v>1.1775126344535071E-2</v>
      </c>
      <c r="CB48" s="10">
        <v>0.58705598380032198</v>
      </c>
      <c r="CC48" s="10">
        <v>8.310514272411984E-2</v>
      </c>
      <c r="CD48" s="10">
        <v>3.4912352418483561E-2</v>
      </c>
      <c r="CE48" s="10">
        <v>0.52578810533877807</v>
      </c>
      <c r="CF48" s="10">
        <v>0.85387789963360472</v>
      </c>
      <c r="CG48" s="10">
        <v>0.5952086806257757</v>
      </c>
      <c r="CH48" s="10">
        <v>1.44268984773126E-2</v>
      </c>
      <c r="CI48" s="10">
        <v>0</v>
      </c>
      <c r="CJ48" s="10">
        <v>0</v>
      </c>
      <c r="CK48" s="10">
        <v>8.8095667762000035E-2</v>
      </c>
      <c r="CL48" s="10">
        <v>5.5511151231257827E-17</v>
      </c>
      <c r="CM48" s="10">
        <v>2.9927205788525963</v>
      </c>
      <c r="CN48" s="10">
        <v>4.4863632532669229E-2</v>
      </c>
      <c r="CP48" s="23">
        <v>91.04133070146122</v>
      </c>
      <c r="CQ48" s="23">
        <v>90.063032600876838</v>
      </c>
      <c r="CR48" s="23">
        <v>38.981574851063755</v>
      </c>
      <c r="CS48" s="23">
        <v>64.456173846344456</v>
      </c>
      <c r="CT48" s="23">
        <v>61.4649397348118</v>
      </c>
      <c r="CU48" s="23">
        <v>42.590345204277703</v>
      </c>
      <c r="CV48" s="23">
        <v>72.091612887188475</v>
      </c>
      <c r="CW48" s="23">
        <v>73.808258102546645</v>
      </c>
      <c r="CX48" s="23">
        <v>82.96091191740814</v>
      </c>
      <c r="CY48" s="23">
        <v>33.889217251486883</v>
      </c>
      <c r="CZ48" s="23">
        <v>64.414912757265526</v>
      </c>
      <c r="DA48" s="23">
        <v>45.161823726857534</v>
      </c>
      <c r="DB48" s="23">
        <v>58.954450666911484</v>
      </c>
      <c r="DC48" s="23">
        <v>48.141854303026086</v>
      </c>
      <c r="DD48" s="23">
        <v>59.376650432143634</v>
      </c>
      <c r="DE48" s="23">
        <v>16.294717188686803</v>
      </c>
      <c r="DF48" s="23">
        <v>27.370126609063909</v>
      </c>
      <c r="DG48" s="23">
        <v>138.89358788219548</v>
      </c>
      <c r="DH48" s="23">
        <v>63.982718572821227</v>
      </c>
      <c r="DI48" s="23">
        <v>39.218001216198232</v>
      </c>
      <c r="DJ48" s="23">
        <v>41.605280405912509</v>
      </c>
      <c r="DK48" s="23">
        <v>57.25840251582801</v>
      </c>
    </row>
    <row r="49" spans="1:115">
      <c r="A49" s="2">
        <v>44075</v>
      </c>
      <c r="B49" s="10">
        <v>22.84648107209825</v>
      </c>
      <c r="C49" s="10">
        <v>84.769656045692486</v>
      </c>
      <c r="D49" s="10">
        <v>27.94377441188665</v>
      </c>
      <c r="E49" s="10">
        <v>66.044985506166427</v>
      </c>
      <c r="F49" s="10">
        <v>43.597216101794736</v>
      </c>
      <c r="G49" s="10">
        <v>37.285076102535065</v>
      </c>
      <c r="H49" s="10">
        <v>75.6445095472547</v>
      </c>
      <c r="I49" s="10">
        <v>63.663990673553606</v>
      </c>
      <c r="J49" s="10">
        <v>84.490765845694227</v>
      </c>
      <c r="K49" s="10">
        <v>26.747693817904075</v>
      </c>
      <c r="L49" s="10">
        <v>55.095308028968191</v>
      </c>
      <c r="M49" s="10">
        <v>44.590216403362049</v>
      </c>
      <c r="N49" s="10">
        <v>58.770309986113759</v>
      </c>
      <c r="O49" s="10">
        <v>33.789549382895004</v>
      </c>
      <c r="P49" s="10">
        <v>47.858741840092151</v>
      </c>
      <c r="Q49" s="10">
        <v>14.616835558736179</v>
      </c>
      <c r="R49" s="10">
        <v>18.864067615040639</v>
      </c>
      <c r="S49" s="10">
        <v>143.14500071349636</v>
      </c>
      <c r="T49" s="10">
        <v>62.555895685585462</v>
      </c>
      <c r="U49" s="10">
        <v>42.409807041098048</v>
      </c>
      <c r="V49" s="10">
        <v>19.261801910111924</v>
      </c>
      <c r="W49" s="10">
        <v>28.877787255380778</v>
      </c>
      <c r="X49" s="34"/>
      <c r="Y49" s="10">
        <v>53.957949027523881</v>
      </c>
      <c r="Z49" s="10">
        <v>5.1346344019693655</v>
      </c>
      <c r="AA49" s="10">
        <v>5.9942012638608722</v>
      </c>
      <c r="AB49" s="10">
        <v>0.63251328692874376</v>
      </c>
      <c r="AC49" s="10">
        <v>21.109195451391159</v>
      </c>
      <c r="AD49" s="10">
        <v>1.6696703437061211E-3</v>
      </c>
      <c r="AE49" s="10">
        <v>1.1701788542242662</v>
      </c>
      <c r="AF49" s="10">
        <v>6.1673879542632566</v>
      </c>
      <c r="AG49" s="10">
        <v>2.4768153733673368</v>
      </c>
      <c r="AH49" s="10">
        <v>8.0602165034870836</v>
      </c>
      <c r="AI49" s="10">
        <v>8.8401149966682215</v>
      </c>
      <c r="AJ49" s="10">
        <v>0.75442613012807458</v>
      </c>
      <c r="AK49" s="10">
        <v>1.6246676780023592</v>
      </c>
      <c r="AL49" s="10">
        <v>5.297108215921476</v>
      </c>
      <c r="AM49" s="10">
        <v>2.3296139915405751</v>
      </c>
      <c r="AN49" s="10">
        <v>3.0377580654400216</v>
      </c>
      <c r="AO49" s="10">
        <v>10.956234807863771</v>
      </c>
      <c r="AP49" s="10">
        <v>0</v>
      </c>
      <c r="AQ49" s="10">
        <v>6.2154598944815982</v>
      </c>
      <c r="AR49" s="10">
        <v>0</v>
      </c>
      <c r="AS49" s="10">
        <v>14.9557762282385</v>
      </c>
      <c r="AT49" s="10">
        <v>25.728526159478552</v>
      </c>
      <c r="AU49" s="34"/>
      <c r="AV49" s="10">
        <v>2.5500337388191254</v>
      </c>
      <c r="AW49" s="10">
        <v>0.6988395720336783</v>
      </c>
      <c r="AX49" s="10">
        <v>5.0369711529471051</v>
      </c>
      <c r="AY49" s="10">
        <v>0.18573843572538185</v>
      </c>
      <c r="AZ49" s="10">
        <v>1.0767728279462754</v>
      </c>
      <c r="BA49" s="10">
        <v>3.4964393852741704</v>
      </c>
      <c r="BB49" s="10">
        <v>0</v>
      </c>
      <c r="BC49" s="10">
        <v>5.9349552420519043</v>
      </c>
      <c r="BD49" s="10">
        <v>1.8526086148205983E-2</v>
      </c>
      <c r="BE49" s="10">
        <v>1.6700113730386068</v>
      </c>
      <c r="BF49" s="10">
        <v>4.0687224764886203</v>
      </c>
      <c r="BG49" s="10">
        <v>0.2743469216777179</v>
      </c>
      <c r="BH49" s="10">
        <v>0</v>
      </c>
      <c r="BI49" s="10">
        <v>2.0100498467207539</v>
      </c>
      <c r="BJ49" s="10">
        <v>8.9119098100812497</v>
      </c>
      <c r="BK49" s="10">
        <v>0.17724543217684044</v>
      </c>
      <c r="BL49" s="10">
        <v>0</v>
      </c>
      <c r="BM49" s="10">
        <v>0</v>
      </c>
      <c r="BN49" s="10">
        <v>0.18214405220778321</v>
      </c>
      <c r="BO49" s="10">
        <v>0</v>
      </c>
      <c r="BP49" s="10">
        <v>6.218279814467877</v>
      </c>
      <c r="BQ49" s="10">
        <v>3.6762854490199031</v>
      </c>
      <c r="BS49" s="10">
        <v>16.541657078313094</v>
      </c>
      <c r="BT49" s="10">
        <v>0</v>
      </c>
      <c r="BU49" s="10">
        <v>6.2172489379008766E-15</v>
      </c>
      <c r="BV49" s="10">
        <v>2.1424406478998903E-2</v>
      </c>
      <c r="BW49" s="10">
        <v>3.3306690738754696E-15</v>
      </c>
      <c r="BX49" s="10">
        <v>0.12405982318519682</v>
      </c>
      <c r="BY49" s="10">
        <v>0.2863846188384207</v>
      </c>
      <c r="BZ49" s="10">
        <v>0.98280760186049321</v>
      </c>
      <c r="CA49" s="10">
        <v>1.1393120290862552E-2</v>
      </c>
      <c r="CB49" s="10">
        <v>0.67020886688604442</v>
      </c>
      <c r="CC49" s="10">
        <v>0.13163870902635644</v>
      </c>
      <c r="CD49" s="10">
        <v>3.7889754878790649E-2</v>
      </c>
      <c r="CE49" s="10">
        <v>0.52814128382150605</v>
      </c>
      <c r="CF49" s="10">
        <v>0.76925671010975849</v>
      </c>
      <c r="CG49" s="10">
        <v>0.65547469525879443</v>
      </c>
      <c r="CH49" s="10">
        <v>0</v>
      </c>
      <c r="CI49" s="10">
        <v>0</v>
      </c>
      <c r="CJ49" s="10">
        <v>0</v>
      </c>
      <c r="CK49" s="10">
        <v>8.8346360476362878E-2</v>
      </c>
      <c r="CL49" s="10">
        <v>0</v>
      </c>
      <c r="CM49" s="10">
        <v>3.4317786812671915</v>
      </c>
      <c r="CN49" s="10">
        <v>0</v>
      </c>
      <c r="CP49" s="23">
        <v>95.896120916754342</v>
      </c>
      <c r="CQ49" s="23">
        <v>90.603130019695499</v>
      </c>
      <c r="CR49" s="23">
        <v>38.974946828694634</v>
      </c>
      <c r="CS49" s="23">
        <v>66.884661635299551</v>
      </c>
      <c r="CT49" s="23">
        <v>65.783184381132173</v>
      </c>
      <c r="CU49" s="23">
        <v>40.907244981338138</v>
      </c>
      <c r="CV49" s="23">
        <v>77.101073020317386</v>
      </c>
      <c r="CW49" s="23">
        <v>76.74914147172926</v>
      </c>
      <c r="CX49" s="23">
        <v>86.997500425500633</v>
      </c>
      <c r="CY49" s="23">
        <v>37.14813056131581</v>
      </c>
      <c r="CZ49" s="23">
        <v>68.135784211151389</v>
      </c>
      <c r="DA49" s="23">
        <v>45.656879210046633</v>
      </c>
      <c r="DB49" s="23">
        <v>60.923118947937624</v>
      </c>
      <c r="DC49" s="23">
        <v>41.865964155646992</v>
      </c>
      <c r="DD49" s="23">
        <v>59.755740336972771</v>
      </c>
      <c r="DE49" s="23">
        <v>17.831839056353036</v>
      </c>
      <c r="DF49" s="23">
        <v>29.820302422904408</v>
      </c>
      <c r="DG49" s="23">
        <v>143.14500071349636</v>
      </c>
      <c r="DH49" s="23">
        <v>69.041845992751206</v>
      </c>
      <c r="DI49" s="23">
        <v>42.409807041098048</v>
      </c>
      <c r="DJ49" s="23">
        <v>43.867636634085493</v>
      </c>
      <c r="DK49" s="23">
        <v>58.282598863879215</v>
      </c>
    </row>
    <row r="50" spans="1:115">
      <c r="A50" s="2">
        <v>44166</v>
      </c>
      <c r="B50" s="10">
        <v>23.229711967283578</v>
      </c>
      <c r="C50" s="10">
        <v>91.789102150568269</v>
      </c>
      <c r="D50" s="10">
        <v>30.698084531260701</v>
      </c>
      <c r="E50" s="10">
        <v>67.884264480189557</v>
      </c>
      <c r="F50" s="10">
        <v>45.247595631902051</v>
      </c>
      <c r="G50" s="10">
        <v>36.359070746525106</v>
      </c>
      <c r="H50" s="10">
        <v>82.72109755470423</v>
      </c>
      <c r="I50" s="10">
        <v>63.868185385010456</v>
      </c>
      <c r="J50" s="10">
        <v>85.493324222775186</v>
      </c>
      <c r="K50" s="10">
        <v>28.949234148263287</v>
      </c>
      <c r="L50" s="10">
        <v>57.504823862441178</v>
      </c>
      <c r="M50" s="10">
        <v>43.689267083502209</v>
      </c>
      <c r="N50" s="10">
        <v>59.577883033429359</v>
      </c>
      <c r="O50" s="10">
        <v>30.631665245836231</v>
      </c>
      <c r="P50" s="10">
        <v>44.055533894255838</v>
      </c>
      <c r="Q50" s="10">
        <v>16.470648378823888</v>
      </c>
      <c r="R50" s="10">
        <v>20.470256938804638</v>
      </c>
      <c r="S50" s="10">
        <v>147.92483199161722</v>
      </c>
      <c r="T50" s="10">
        <v>64.048277188227317</v>
      </c>
      <c r="U50" s="10">
        <v>45.049210869347363</v>
      </c>
      <c r="V50" s="10">
        <v>18.522029034640049</v>
      </c>
      <c r="W50" s="10">
        <v>31.03187967826705</v>
      </c>
      <c r="X50" s="34"/>
      <c r="Y50" s="10">
        <v>56.352444055761481</v>
      </c>
      <c r="Z50" s="10">
        <v>4.0936777529613346</v>
      </c>
      <c r="AA50" s="10">
        <v>3.9881513664355084</v>
      </c>
      <c r="AB50" s="10">
        <v>0.69015047420356579</v>
      </c>
      <c r="AC50" s="10">
        <v>21.494215380257366</v>
      </c>
      <c r="AD50" s="10">
        <v>1.4763011385774904E-3</v>
      </c>
      <c r="AE50" s="10">
        <v>2.5369386673583354</v>
      </c>
      <c r="AF50" s="10">
        <v>6.3600629936439974</v>
      </c>
      <c r="AG50" s="10">
        <v>3.2275638541697242</v>
      </c>
      <c r="AH50" s="10">
        <v>7.9408936116479332</v>
      </c>
      <c r="AI50" s="10">
        <v>8.1860623363355369</v>
      </c>
      <c r="AJ50" s="10">
        <v>0.6443694897700698</v>
      </c>
      <c r="AK50" s="10">
        <v>1.9481129079766477</v>
      </c>
      <c r="AL50" s="10">
        <v>5.8108924048045356</v>
      </c>
      <c r="AM50" s="10">
        <v>1.9579355974495913</v>
      </c>
      <c r="AN50" s="10">
        <v>3.3509935887059528</v>
      </c>
      <c r="AO50" s="10">
        <v>11.889108233476984</v>
      </c>
      <c r="AP50" s="10">
        <v>0</v>
      </c>
      <c r="AQ50" s="10">
        <v>6.2607040041716564</v>
      </c>
      <c r="AR50" s="10">
        <v>0</v>
      </c>
      <c r="AS50" s="10">
        <v>14.718765463888603</v>
      </c>
      <c r="AT50" s="10">
        <v>25.738320232799637</v>
      </c>
      <c r="AU50" s="34"/>
      <c r="AV50" s="10">
        <v>2.5969612356132346</v>
      </c>
      <c r="AW50" s="10">
        <v>0.12406513701584464</v>
      </c>
      <c r="AX50" s="10">
        <v>3.7649768480789136</v>
      </c>
      <c r="AY50" s="10">
        <v>0.27823589570924395</v>
      </c>
      <c r="AZ50" s="10">
        <v>0.52600766364364382</v>
      </c>
      <c r="BA50" s="10">
        <v>3.2392667453497137</v>
      </c>
      <c r="BB50" s="10">
        <v>0</v>
      </c>
      <c r="BC50" s="10">
        <v>11.487818277158443</v>
      </c>
      <c r="BD50" s="10">
        <v>8.3168543609428477E-2</v>
      </c>
      <c r="BE50" s="10">
        <v>1.7135485503685408</v>
      </c>
      <c r="BF50" s="10">
        <v>4.422996064387501</v>
      </c>
      <c r="BG50" s="10">
        <v>0.26423464529019663</v>
      </c>
      <c r="BH50" s="10">
        <v>0</v>
      </c>
      <c r="BI50" s="10">
        <v>1.504060118181739</v>
      </c>
      <c r="BJ50" s="10">
        <v>13.763768998263913</v>
      </c>
      <c r="BK50" s="10">
        <v>0.489697690894208</v>
      </c>
      <c r="BL50" s="10">
        <v>0</v>
      </c>
      <c r="BM50" s="10">
        <v>0</v>
      </c>
      <c r="BN50" s="10">
        <v>0.16596239986802847</v>
      </c>
      <c r="BO50" s="10">
        <v>0</v>
      </c>
      <c r="BP50" s="10">
        <v>5.982214872229159</v>
      </c>
      <c r="BQ50" s="10">
        <v>3.6718722126009538</v>
      </c>
      <c r="BS50" s="10">
        <v>16.461857263887282</v>
      </c>
      <c r="BT50" s="10">
        <v>6.5850103148079597E-14</v>
      </c>
      <c r="BU50" s="10">
        <v>0</v>
      </c>
      <c r="BV50" s="10">
        <v>1.982230658090306E-2</v>
      </c>
      <c r="BW50" s="10">
        <v>0.55507995734600535</v>
      </c>
      <c r="BX50" s="10">
        <v>0.11211434456130531</v>
      </c>
      <c r="BY50" s="10">
        <v>0.30881187944924404</v>
      </c>
      <c r="BZ50" s="10">
        <v>0.93054000285485472</v>
      </c>
      <c r="CA50" s="10">
        <v>0.11571570597308313</v>
      </c>
      <c r="CB50" s="10">
        <v>0.5909477921997266</v>
      </c>
      <c r="CC50" s="10">
        <v>0.1281685791108611</v>
      </c>
      <c r="CD50" s="10">
        <v>3.6080752612028866E-2</v>
      </c>
      <c r="CE50" s="10">
        <v>0.50221280330485296</v>
      </c>
      <c r="CF50" s="10">
        <v>0.50720936185058463</v>
      </c>
      <c r="CG50" s="10">
        <v>0.54727415757277242</v>
      </c>
      <c r="CH50" s="10">
        <v>1.0905160479691589E-2</v>
      </c>
      <c r="CI50" s="10">
        <v>0</v>
      </c>
      <c r="CJ50" s="10">
        <v>0</v>
      </c>
      <c r="CK50" s="10">
        <v>7.6905670885432043E-2</v>
      </c>
      <c r="CL50" s="10">
        <v>0</v>
      </c>
      <c r="CM50" s="10">
        <v>3.0238542846929271</v>
      </c>
      <c r="CN50" s="10">
        <v>2.2204460492503131E-15</v>
      </c>
      <c r="CP50" s="23">
        <v>98.640974522545577</v>
      </c>
      <c r="CQ50" s="23">
        <v>96.006845040545514</v>
      </c>
      <c r="CR50" s="23">
        <v>38.451212745775116</v>
      </c>
      <c r="CS50" s="23">
        <v>68.87247315668327</v>
      </c>
      <c r="CT50" s="23">
        <v>67.822898633149066</v>
      </c>
      <c r="CU50" s="23">
        <v>39.711928137574702</v>
      </c>
      <c r="CV50" s="23">
        <v>85.566848101511809</v>
      </c>
      <c r="CW50" s="23">
        <v>82.64660665866775</v>
      </c>
      <c r="CX50" s="23">
        <v>88.919772326527422</v>
      </c>
      <c r="CY50" s="23">
        <v>39.194624102479487</v>
      </c>
      <c r="CZ50" s="23">
        <v>70.242050842275077</v>
      </c>
      <c r="DA50" s="23">
        <v>44.633951971174504</v>
      </c>
      <c r="DB50" s="23">
        <v>62.028208744710859</v>
      </c>
      <c r="DC50" s="23">
        <v>38.453827130673091</v>
      </c>
      <c r="DD50" s="23">
        <v>60.324512647542115</v>
      </c>
      <c r="DE50" s="23">
        <v>20.322244818903741</v>
      </c>
      <c r="DF50" s="23">
        <v>32.35936517228162</v>
      </c>
      <c r="DG50" s="23">
        <v>147.92483199161722</v>
      </c>
      <c r="DH50" s="23">
        <v>70.551849263152434</v>
      </c>
      <c r="DI50" s="23">
        <v>45.049210869347363</v>
      </c>
      <c r="DJ50" s="23">
        <v>42.246863655450738</v>
      </c>
      <c r="DK50" s="23">
        <v>60.442072123667643</v>
      </c>
    </row>
    <row r="51" spans="1:115">
      <c r="A51" s="2">
        <v>44256</v>
      </c>
      <c r="B51" s="10">
        <v>23.617309463486791</v>
      </c>
      <c r="C51" s="10">
        <v>89.669149321064523</v>
      </c>
      <c r="D51" s="10">
        <v>26.871899897549962</v>
      </c>
      <c r="E51" s="10">
        <v>68.200582450779578</v>
      </c>
      <c r="F51" s="10">
        <v>47.291999247957953</v>
      </c>
      <c r="G51" s="10">
        <v>41.280695098674961</v>
      </c>
      <c r="H51" s="10">
        <v>78.926012722579429</v>
      </c>
      <c r="I51" s="10">
        <v>65.234112382885783</v>
      </c>
      <c r="J51" s="10">
        <v>89.409597183757924</v>
      </c>
      <c r="K51" s="10">
        <v>30.734547087732579</v>
      </c>
      <c r="L51" s="10">
        <v>60.166810963293585</v>
      </c>
      <c r="M51" s="10">
        <v>44.922053625667495</v>
      </c>
      <c r="N51" s="10">
        <v>62.148085365413337</v>
      </c>
      <c r="O51" s="10">
        <v>32.027673822354217</v>
      </c>
      <c r="P51" s="10">
        <v>45.48965272089935</v>
      </c>
      <c r="Q51" s="10">
        <v>16.709370818845358</v>
      </c>
      <c r="R51" s="10">
        <v>20.317238872098486</v>
      </c>
      <c r="S51" s="10">
        <v>151.95025372095219</v>
      </c>
      <c r="T51" s="10">
        <v>65.296358775527963</v>
      </c>
      <c r="U51" s="10">
        <v>47.015479498792473</v>
      </c>
      <c r="V51" s="10">
        <v>17.272843705233715</v>
      </c>
      <c r="W51" s="10">
        <v>23.886529226630973</v>
      </c>
      <c r="X51" s="34"/>
      <c r="Y51" s="10">
        <v>56.105476097034007</v>
      </c>
      <c r="Z51" s="10">
        <v>4.9098050434457923</v>
      </c>
      <c r="AA51" s="10">
        <v>5.4668932785660491</v>
      </c>
      <c r="AB51" s="10">
        <v>0.46916602586322981</v>
      </c>
      <c r="AC51" s="10">
        <v>22.038273043038782</v>
      </c>
      <c r="AD51" s="10">
        <v>1.444728858164851E-3</v>
      </c>
      <c r="AE51" s="10">
        <v>4.1726517873283253</v>
      </c>
      <c r="AF51" s="10">
        <v>5.1274232483904072</v>
      </c>
      <c r="AG51" s="10">
        <v>5.7799351801081703E-4</v>
      </c>
      <c r="AH51" s="10">
        <v>8.405347425473126</v>
      </c>
      <c r="AI51" s="10">
        <v>8.3625171661814761</v>
      </c>
      <c r="AJ51" s="10">
        <v>0.65375423178925118</v>
      </c>
      <c r="AK51" s="10">
        <v>1.9223712152987291</v>
      </c>
      <c r="AL51" s="10">
        <v>6.2070945149781052</v>
      </c>
      <c r="AM51" s="10">
        <v>2.051331321549553</v>
      </c>
      <c r="AN51" s="10">
        <v>3.2983221420120303</v>
      </c>
      <c r="AO51" s="10">
        <v>12.586676712026403</v>
      </c>
      <c r="AP51" s="10">
        <v>0</v>
      </c>
      <c r="AQ51" s="10">
        <v>6.1799457854611184</v>
      </c>
      <c r="AR51" s="10">
        <v>0.39668025834260218</v>
      </c>
      <c r="AS51" s="10">
        <v>15.15135241284637</v>
      </c>
      <c r="AT51" s="10">
        <v>24.244118136185321</v>
      </c>
      <c r="AU51" s="34"/>
      <c r="AV51" s="10">
        <v>2.4730087211325493</v>
      </c>
      <c r="AW51" s="10">
        <v>1.40721391082512</v>
      </c>
      <c r="AX51" s="10">
        <v>4.1483393927606356</v>
      </c>
      <c r="AY51" s="10">
        <v>0.23407742983043378</v>
      </c>
      <c r="AZ51" s="10">
        <v>1.0923400363152993</v>
      </c>
      <c r="BA51" s="10">
        <v>3.3086926534129084</v>
      </c>
      <c r="BB51" s="10">
        <v>0</v>
      </c>
      <c r="BC51" s="10">
        <v>11.213495216012038</v>
      </c>
      <c r="BD51" s="10">
        <v>0</v>
      </c>
      <c r="BE51" s="10">
        <v>1.7762065253916888</v>
      </c>
      <c r="BF51" s="10">
        <v>4.3537812107888127</v>
      </c>
      <c r="BG51" s="10">
        <v>0.25632479956453752</v>
      </c>
      <c r="BH51" s="10">
        <v>0</v>
      </c>
      <c r="BI51" s="10">
        <v>1.5119141821978621</v>
      </c>
      <c r="BJ51" s="10">
        <v>13.628220258044843</v>
      </c>
      <c r="BK51" s="10">
        <v>0.48706689261340819</v>
      </c>
      <c r="BL51" s="10">
        <v>0</v>
      </c>
      <c r="BM51" s="10">
        <v>0</v>
      </c>
      <c r="BN51" s="10">
        <v>0.15663633838219579</v>
      </c>
      <c r="BO51" s="10">
        <v>0</v>
      </c>
      <c r="BP51" s="10">
        <v>5.4516686257953788</v>
      </c>
      <c r="BQ51" s="10">
        <v>9.1697122808189189</v>
      </c>
      <c r="BS51" s="10">
        <v>16.110741838532448</v>
      </c>
      <c r="BT51" s="10">
        <v>0</v>
      </c>
      <c r="BU51" s="10">
        <v>0</v>
      </c>
      <c r="BV51" s="10">
        <v>1.9761852845266492E-2</v>
      </c>
      <c r="BW51" s="10">
        <v>0</v>
      </c>
      <c r="BX51" s="10">
        <v>0.11302100939455739</v>
      </c>
      <c r="BY51" s="10">
        <v>0.80951139867333133</v>
      </c>
      <c r="BZ51" s="10">
        <v>0.67666168361997237</v>
      </c>
      <c r="CA51" s="10">
        <v>0</v>
      </c>
      <c r="CB51" s="10">
        <v>0.5667060508455346</v>
      </c>
      <c r="CC51" s="10">
        <v>0.12651528464492134</v>
      </c>
      <c r="CD51" s="10">
        <v>3.4459960960198377E-2</v>
      </c>
      <c r="CE51" s="10">
        <v>0.48183866907597928</v>
      </c>
      <c r="CF51" s="10">
        <v>0.50006087484419304</v>
      </c>
      <c r="CG51" s="10">
        <v>0.44792235959570093</v>
      </c>
      <c r="CH51" s="10">
        <v>1.0515652256231411E-2</v>
      </c>
      <c r="CI51" s="10">
        <v>0</v>
      </c>
      <c r="CJ51" s="10">
        <v>0</v>
      </c>
      <c r="CK51" s="10">
        <v>7.0862315774448376E-2</v>
      </c>
      <c r="CL51" s="10">
        <v>3.7192471324942744E-15</v>
      </c>
      <c r="CM51" s="10">
        <v>2.6939902513718765</v>
      </c>
      <c r="CN51" s="10">
        <v>3.8615502968704973E-2</v>
      </c>
      <c r="CP51" s="23">
        <v>98.306536120185797</v>
      </c>
      <c r="CQ51" s="23">
        <v>95.98616827533543</v>
      </c>
      <c r="CR51" s="23">
        <v>36.487132568876639</v>
      </c>
      <c r="CS51" s="23">
        <v>68.923587759318508</v>
      </c>
      <c r="CT51" s="23">
        <v>70.422612327311995</v>
      </c>
      <c r="CU51" s="23">
        <v>44.703853490340592</v>
      </c>
      <c r="CV51" s="23">
        <v>83.908175908581086</v>
      </c>
      <c r="CW51" s="23">
        <v>82.251692530908201</v>
      </c>
      <c r="CX51" s="23">
        <v>89.410175177275931</v>
      </c>
      <c r="CY51" s="23">
        <v>41.482807089442929</v>
      </c>
      <c r="CZ51" s="23">
        <v>73.009624624908795</v>
      </c>
      <c r="DA51" s="23">
        <v>45.866592617981482</v>
      </c>
      <c r="DB51" s="23">
        <v>64.552295249788045</v>
      </c>
      <c r="DC51" s="23">
        <v>40.246743394374377</v>
      </c>
      <c r="DD51" s="23">
        <v>61.617126660089447</v>
      </c>
      <c r="DE51" s="23">
        <v>20.505275505727028</v>
      </c>
      <c r="DF51" s="23">
        <v>32.903915584124888</v>
      </c>
      <c r="DG51" s="23">
        <v>151.95025372095219</v>
      </c>
      <c r="DH51" s="23">
        <v>71.703803215145726</v>
      </c>
      <c r="DI51" s="23">
        <v>47.412159757135079</v>
      </c>
      <c r="DJ51" s="23">
        <v>40.56985499524734</v>
      </c>
      <c r="DK51" s="23">
        <v>57.338975146603914</v>
      </c>
    </row>
    <row r="52" spans="1:115">
      <c r="A52" s="2">
        <v>44348</v>
      </c>
      <c r="B52" s="10">
        <v>23.20445156652168</v>
      </c>
      <c r="C52" s="10">
        <v>87.313903654655448</v>
      </c>
      <c r="D52" s="10">
        <v>24.690191018972698</v>
      </c>
      <c r="E52" s="10">
        <v>68.682375590792432</v>
      </c>
      <c r="F52" s="10">
        <v>46.404391222469172</v>
      </c>
      <c r="G52" s="10">
        <v>42.591179481176184</v>
      </c>
      <c r="H52" s="10">
        <v>77.699256481138946</v>
      </c>
      <c r="I52" s="10">
        <v>64.758582375880394</v>
      </c>
      <c r="J52" s="10">
        <v>84.189504425058374</v>
      </c>
      <c r="K52" s="10">
        <v>30.600856521909872</v>
      </c>
      <c r="L52" s="10">
        <v>60.298071175913783</v>
      </c>
      <c r="M52" s="10">
        <v>44.93909062445946</v>
      </c>
      <c r="N52" s="10">
        <v>61.350303114076716</v>
      </c>
      <c r="O52" s="10">
        <v>31.421488910240587</v>
      </c>
      <c r="P52" s="10">
        <v>44.792786026380483</v>
      </c>
      <c r="Q52" s="10">
        <v>16.806647257603537</v>
      </c>
      <c r="R52" s="10">
        <v>19.583733686622239</v>
      </c>
      <c r="S52" s="10">
        <v>147.55553687629555</v>
      </c>
      <c r="T52" s="10">
        <v>63.405633026300009</v>
      </c>
      <c r="U52" s="10">
        <v>48.288531070791649</v>
      </c>
      <c r="V52" s="10">
        <v>16.405562838965551</v>
      </c>
      <c r="W52" s="10">
        <v>22.324739692905464</v>
      </c>
      <c r="X52" s="34"/>
      <c r="Y52" s="10">
        <v>50.168837049839205</v>
      </c>
      <c r="Z52" s="10">
        <v>4.4563787731411422</v>
      </c>
      <c r="AA52" s="10">
        <v>5.6549174711766419</v>
      </c>
      <c r="AB52" s="10">
        <v>0.63610932846214319</v>
      </c>
      <c r="AC52" s="10">
        <v>22.50096478651632</v>
      </c>
      <c r="AD52" s="10">
        <v>4.847745415603282E-4</v>
      </c>
      <c r="AE52" s="10">
        <v>3.7684845128875835</v>
      </c>
      <c r="AF52" s="10">
        <v>4.7096887015756224</v>
      </c>
      <c r="AG52" s="10">
        <v>2.4626547806163277</v>
      </c>
      <c r="AH52" s="10">
        <v>8.2172167681689015</v>
      </c>
      <c r="AI52" s="10">
        <v>7.745571084515686</v>
      </c>
      <c r="AJ52" s="10">
        <v>0.64465554618266341</v>
      </c>
      <c r="AK52" s="10">
        <v>2.2325730561212636</v>
      </c>
      <c r="AL52" s="10">
        <v>5.7639726021918314</v>
      </c>
      <c r="AM52" s="10">
        <v>1.5402120516884372</v>
      </c>
      <c r="AN52" s="10">
        <v>2.6648415460427812</v>
      </c>
      <c r="AO52" s="10">
        <v>12.090486458162678</v>
      </c>
      <c r="AP52" s="10">
        <v>0</v>
      </c>
      <c r="AQ52" s="10">
        <v>5.6847967457131805</v>
      </c>
      <c r="AR52" s="10">
        <v>0.40918606218814491</v>
      </c>
      <c r="AS52" s="10">
        <v>14.789531372774388</v>
      </c>
      <c r="AT52" s="10">
        <v>22.778269851303648</v>
      </c>
      <c r="AU52" s="34"/>
      <c r="AV52" s="10">
        <v>2.2399272738038256</v>
      </c>
      <c r="AW52" s="10">
        <v>0.49117934340451774</v>
      </c>
      <c r="AX52" s="10">
        <v>3.9487444461757866</v>
      </c>
      <c r="AY52" s="10">
        <v>0.23832291362347621</v>
      </c>
      <c r="AZ52" s="10">
        <v>1.0497953151299284</v>
      </c>
      <c r="BA52" s="10">
        <v>0.67519082143196885</v>
      </c>
      <c r="BB52" s="10">
        <v>0</v>
      </c>
      <c r="BC52" s="10">
        <v>7.5829817837865869</v>
      </c>
      <c r="BD52" s="10">
        <v>1.7457860288069157E-2</v>
      </c>
      <c r="BE52" s="10">
        <v>1.7381739637954938</v>
      </c>
      <c r="BF52" s="10">
        <v>3.9674731878861564</v>
      </c>
      <c r="BG52" s="10">
        <v>0.31459775108912369</v>
      </c>
      <c r="BH52" s="10">
        <v>0</v>
      </c>
      <c r="BI52" s="10">
        <v>1.449814630358101</v>
      </c>
      <c r="BJ52" s="10">
        <v>12.488808447364029</v>
      </c>
      <c r="BK52" s="10">
        <v>0.45485461458384224</v>
      </c>
      <c r="BL52" s="10">
        <v>0</v>
      </c>
      <c r="BM52" s="10">
        <v>0</v>
      </c>
      <c r="BN52" s="10">
        <v>0.14620777766647408</v>
      </c>
      <c r="BO52" s="10">
        <v>0</v>
      </c>
      <c r="BP52" s="10">
        <v>5.3279277884616212</v>
      </c>
      <c r="BQ52" s="10">
        <v>8.4420151562173302</v>
      </c>
      <c r="BS52" s="10">
        <v>14.473767896706359</v>
      </c>
      <c r="BT52" s="10">
        <v>4.6629367034256575E-15</v>
      </c>
      <c r="BU52" s="10">
        <v>0</v>
      </c>
      <c r="BV52" s="10">
        <v>1.9114791291569483E-2</v>
      </c>
      <c r="BW52" s="10">
        <v>0</v>
      </c>
      <c r="BX52" s="10">
        <v>3.7941025612746593E-2</v>
      </c>
      <c r="BY52" s="10">
        <v>0.91883398608791689</v>
      </c>
      <c r="BZ52" s="10">
        <v>0.63523525156494909</v>
      </c>
      <c r="CA52" s="10">
        <v>1.8161877005480234E-2</v>
      </c>
      <c r="CB52" s="10">
        <v>0.60204824065334694</v>
      </c>
      <c r="CC52" s="10">
        <v>0.11849947343295764</v>
      </c>
      <c r="CD52" s="10">
        <v>3.4625968774007809E-2</v>
      </c>
      <c r="CE52" s="10">
        <v>0.69261051279260943</v>
      </c>
      <c r="CF52" s="10">
        <v>0.43939611101084064</v>
      </c>
      <c r="CG52" s="10">
        <v>0.40411935464548598</v>
      </c>
      <c r="CH52" s="10">
        <v>1.3322690091158718E-3</v>
      </c>
      <c r="CI52" s="10">
        <v>1.7763568394002505E-15</v>
      </c>
      <c r="CJ52" s="10">
        <v>0</v>
      </c>
      <c r="CK52" s="10">
        <v>6.5214181154978013E-2</v>
      </c>
      <c r="CL52" s="10">
        <v>0</v>
      </c>
      <c r="CM52" s="10">
        <v>2.8116374860041491</v>
      </c>
      <c r="CN52" s="10">
        <v>3.535353807451358E-2</v>
      </c>
      <c r="CP52" s="23">
        <v>90.086983786871073</v>
      </c>
      <c r="CQ52" s="23">
        <v>92.261461771201112</v>
      </c>
      <c r="CR52" s="23">
        <v>34.293852936325109</v>
      </c>
      <c r="CS52" s="23">
        <v>69.575922624169621</v>
      </c>
      <c r="CT52" s="23">
        <v>69.95515132411542</v>
      </c>
      <c r="CU52" s="23">
        <v>43.304796102762459</v>
      </c>
      <c r="CV52" s="23">
        <v>82.386574980114446</v>
      </c>
      <c r="CW52" s="23">
        <v>77.686488112807552</v>
      </c>
      <c r="CX52" s="23">
        <v>86.687778942968251</v>
      </c>
      <c r="CY52" s="23">
        <v>41.158295494527614</v>
      </c>
      <c r="CZ52" s="23">
        <v>72.129614921748583</v>
      </c>
      <c r="DA52" s="23">
        <v>45.932969890505255</v>
      </c>
      <c r="DB52" s="23">
        <v>64.275486682990589</v>
      </c>
      <c r="DC52" s="23">
        <v>39.07467225380136</v>
      </c>
      <c r="DD52" s="23">
        <v>59.225925880078435</v>
      </c>
      <c r="DE52" s="23">
        <v>19.927675687239276</v>
      </c>
      <c r="DF52" s="23">
        <v>31.674220144784918</v>
      </c>
      <c r="DG52" s="23">
        <v>147.55553687629555</v>
      </c>
      <c r="DH52" s="23">
        <v>69.301851730834642</v>
      </c>
      <c r="DI52" s="23">
        <v>48.69771713297979</v>
      </c>
      <c r="DJ52" s="23">
        <v>39.334659486205709</v>
      </c>
      <c r="DK52" s="23">
        <v>53.580378238500955</v>
      </c>
    </row>
    <row r="53" spans="1:115">
      <c r="A53" s="2">
        <v>44440</v>
      </c>
      <c r="B53" s="10">
        <v>21.156943143822108</v>
      </c>
      <c r="C53" s="10">
        <v>85.241249285735904</v>
      </c>
      <c r="D53" s="10">
        <v>21.214775861592507</v>
      </c>
      <c r="E53" s="10">
        <v>69.808526306380742</v>
      </c>
      <c r="F53" s="10">
        <v>45.995141362877746</v>
      </c>
      <c r="G53" s="10">
        <v>39.792889819308755</v>
      </c>
      <c r="H53" s="10">
        <v>77.586366321328057</v>
      </c>
      <c r="I53" s="10">
        <v>63.224806132082897</v>
      </c>
      <c r="J53" s="10">
        <v>83.208268681374889</v>
      </c>
      <c r="K53" s="10">
        <v>31.560558848912592</v>
      </c>
      <c r="L53" s="10">
        <v>58.899036773405562</v>
      </c>
      <c r="M53" s="10">
        <v>45.168690187965979</v>
      </c>
      <c r="N53" s="10">
        <v>61.963199498456142</v>
      </c>
      <c r="O53" s="10">
        <v>32.845638805045262</v>
      </c>
      <c r="P53" s="10">
        <v>43.396748102213309</v>
      </c>
      <c r="Q53" s="10">
        <v>15.967433717707664</v>
      </c>
      <c r="R53" s="10">
        <v>19.050069630990475</v>
      </c>
      <c r="S53" s="10">
        <v>146.91098077693729</v>
      </c>
      <c r="T53" s="10">
        <v>63.423039237057218</v>
      </c>
      <c r="U53" s="10">
        <v>50.856812767517305</v>
      </c>
      <c r="V53" s="10">
        <v>15.934364616004995</v>
      </c>
      <c r="W53" s="10">
        <v>20.214026463982535</v>
      </c>
      <c r="X53" s="34"/>
      <c r="Y53" s="10">
        <v>45.530128429160385</v>
      </c>
      <c r="Z53" s="10">
        <v>4.4116770452572158</v>
      </c>
      <c r="AA53" s="10">
        <v>8.4620683315350078</v>
      </c>
      <c r="AB53" s="10">
        <v>0.61288660539094297</v>
      </c>
      <c r="AC53" s="10">
        <v>22.002409837869241</v>
      </c>
      <c r="AD53" s="10">
        <v>4.1463294685837974E-4</v>
      </c>
      <c r="AE53" s="10">
        <v>4.285226528542581</v>
      </c>
      <c r="AF53" s="10">
        <v>7.6654058827308686</v>
      </c>
      <c r="AG53" s="10">
        <v>2.3918470992192558</v>
      </c>
      <c r="AH53" s="10">
        <v>7.5434968281747565</v>
      </c>
      <c r="AI53" s="10">
        <v>7.4401768427835773</v>
      </c>
      <c r="AJ53" s="10">
        <v>0.38667220611647773</v>
      </c>
      <c r="AK53" s="10">
        <v>2.0010591441477779</v>
      </c>
      <c r="AL53" s="10">
        <v>6.2006760449876763</v>
      </c>
      <c r="AM53" s="10">
        <v>1.5567713405869748</v>
      </c>
      <c r="AN53" s="10">
        <v>2.8339426684454856</v>
      </c>
      <c r="AO53" s="10">
        <v>11.761016187525183</v>
      </c>
      <c r="AP53" s="10">
        <v>0</v>
      </c>
      <c r="AQ53" s="10">
        <v>5.9047452479856828</v>
      </c>
      <c r="AR53" s="10">
        <v>0.45059488810378001</v>
      </c>
      <c r="AS53" s="10">
        <v>13.951737773225457</v>
      </c>
      <c r="AT53" s="10">
        <v>20.235139816765681</v>
      </c>
      <c r="AU53" s="34"/>
      <c r="AV53" s="10">
        <v>1.9818485886670403</v>
      </c>
      <c r="AW53" s="10">
        <v>0.46680080477287234</v>
      </c>
      <c r="AX53" s="10">
        <v>5.6457033159788876</v>
      </c>
      <c r="AY53" s="10">
        <v>0.22904017288271827</v>
      </c>
      <c r="AZ53" s="10">
        <v>1.0057855648479797</v>
      </c>
      <c r="BA53" s="10">
        <v>0.62641346074356186</v>
      </c>
      <c r="BB53" s="10">
        <v>0</v>
      </c>
      <c r="BC53" s="10">
        <v>7.8384749965092047</v>
      </c>
      <c r="BD53" s="10">
        <v>1.6499956909899516E-2</v>
      </c>
      <c r="BE53" s="10">
        <v>1.2837255982343867</v>
      </c>
      <c r="BF53" s="10">
        <v>3.8210108738223316</v>
      </c>
      <c r="BG53" s="10">
        <v>0.31964893808127026</v>
      </c>
      <c r="BH53" s="10">
        <v>0</v>
      </c>
      <c r="BI53" s="10">
        <v>1.6139528534384027</v>
      </c>
      <c r="BJ53" s="10">
        <v>12.367928701845949</v>
      </c>
      <c r="BK53" s="10">
        <v>0.53682052113917245</v>
      </c>
      <c r="BL53" s="10">
        <v>0</v>
      </c>
      <c r="BM53" s="10">
        <v>0</v>
      </c>
      <c r="BN53" s="10">
        <v>0.14879500683944819</v>
      </c>
      <c r="BO53" s="10">
        <v>0</v>
      </c>
      <c r="BP53" s="10">
        <v>5.1139345112869758</v>
      </c>
      <c r="BQ53" s="10">
        <v>8.0413935528979135</v>
      </c>
      <c r="BS53" s="10">
        <v>12.952359125623483</v>
      </c>
      <c r="BT53" s="10">
        <v>6.3282712403633923E-15</v>
      </c>
      <c r="BU53" s="10">
        <v>1.1546319456101628E-14</v>
      </c>
      <c r="BV53" s="10">
        <v>1.8697414367564003E-2</v>
      </c>
      <c r="BW53" s="10">
        <v>2.8199664825478976E-14</v>
      </c>
      <c r="BX53" s="10">
        <v>3.6094582247344187E-2</v>
      </c>
      <c r="BY53" s="10">
        <v>1.3034003899459341</v>
      </c>
      <c r="BZ53" s="10">
        <v>0.63599117937858285</v>
      </c>
      <c r="CA53" s="10">
        <v>1.7445202686833316E-2</v>
      </c>
      <c r="CB53" s="10">
        <v>0.54065036828620827</v>
      </c>
      <c r="CC53" s="10">
        <v>0.11271539149719123</v>
      </c>
      <c r="CD53" s="10">
        <v>0</v>
      </c>
      <c r="CE53" s="10">
        <v>0.67805190952654826</v>
      </c>
      <c r="CF53" s="10">
        <v>0.45731649159579768</v>
      </c>
      <c r="CG53" s="10">
        <v>0.31038587366754911</v>
      </c>
      <c r="CH53" s="10">
        <v>4.6148018237696098E-3</v>
      </c>
      <c r="CI53" s="10">
        <v>0</v>
      </c>
      <c r="CJ53" s="10">
        <v>0</v>
      </c>
      <c r="CK53" s="10">
        <v>0</v>
      </c>
      <c r="CL53" s="10">
        <v>0</v>
      </c>
      <c r="CM53" s="10">
        <v>3.3343824782619382</v>
      </c>
      <c r="CN53" s="10">
        <v>3.1606725514928158E-2</v>
      </c>
      <c r="CP53" s="23">
        <v>81.621279287273012</v>
      </c>
      <c r="CQ53" s="23">
        <v>90.119727135765999</v>
      </c>
      <c r="CR53" s="23">
        <v>35.322547509106414</v>
      </c>
      <c r="CS53" s="23">
        <v>70.669150499021967</v>
      </c>
      <c r="CT53" s="23">
        <v>69.003336765594995</v>
      </c>
      <c r="CU53" s="23">
        <v>40.455812495246519</v>
      </c>
      <c r="CV53" s="23">
        <v>83.174993239816573</v>
      </c>
      <c r="CW53" s="23">
        <v>79.364678190701554</v>
      </c>
      <c r="CX53" s="23">
        <v>85.634060940190878</v>
      </c>
      <c r="CY53" s="23">
        <v>40.928431643607944</v>
      </c>
      <c r="CZ53" s="23">
        <v>70.272939881508663</v>
      </c>
      <c r="DA53" s="23">
        <v>45.875011332163716</v>
      </c>
      <c r="DB53" s="23">
        <v>64.642310552130468</v>
      </c>
      <c r="DC53" s="23">
        <v>41.117584195067138</v>
      </c>
      <c r="DD53" s="23">
        <v>57.631834018313782</v>
      </c>
      <c r="DE53" s="23">
        <v>19.342811709116091</v>
      </c>
      <c r="DF53" s="23">
        <v>30.811085818515657</v>
      </c>
      <c r="DG53" s="23">
        <v>146.91098077693729</v>
      </c>
      <c r="DH53" s="23">
        <v>69.476579491882347</v>
      </c>
      <c r="DI53" s="23">
        <v>51.307407655621084</v>
      </c>
      <c r="DJ53" s="23">
        <v>38.334419378779366</v>
      </c>
      <c r="DK53" s="23">
        <v>48.522166559161057</v>
      </c>
    </row>
    <row r="54" spans="1:115">
      <c r="A54" s="2">
        <v>44531</v>
      </c>
      <c r="B54" s="10">
        <v>23.393813386966343</v>
      </c>
      <c r="C54" s="10">
        <v>84.543704416700834</v>
      </c>
      <c r="D54" s="10">
        <v>20.815153872860527</v>
      </c>
      <c r="E54" s="10">
        <v>70.540620914606535</v>
      </c>
      <c r="F54" s="10">
        <v>44.079624880673599</v>
      </c>
      <c r="G54" s="10">
        <v>39.625796593513648</v>
      </c>
      <c r="H54" s="10">
        <v>73.13025494410914</v>
      </c>
      <c r="I54" s="10">
        <v>56.296612523960256</v>
      </c>
      <c r="J54" s="10">
        <v>81.838096678198482</v>
      </c>
      <c r="K54" s="10">
        <v>30.964969631590716</v>
      </c>
      <c r="L54" s="10">
        <v>56.640390676343806</v>
      </c>
      <c r="M54" s="10">
        <v>44.737730159033411</v>
      </c>
      <c r="N54" s="10">
        <v>61.011171426368371</v>
      </c>
      <c r="O54" s="10">
        <v>31.435383855115784</v>
      </c>
      <c r="P54" s="10">
        <v>39.777335535062043</v>
      </c>
      <c r="Q54" s="10">
        <v>15.221265854556783</v>
      </c>
      <c r="R54" s="10">
        <v>18.840130491371962</v>
      </c>
      <c r="S54" s="10">
        <v>145.86204717748265</v>
      </c>
      <c r="T54" s="10">
        <v>64.068946744737261</v>
      </c>
      <c r="U54" s="10">
        <v>52.32522497031038</v>
      </c>
      <c r="V54" s="10">
        <v>14.611909368811908</v>
      </c>
      <c r="W54" s="10">
        <v>20.168452621472262</v>
      </c>
      <c r="X54" s="34"/>
      <c r="Y54" s="10">
        <v>41.94059028395742</v>
      </c>
      <c r="Z54" s="10">
        <v>4.4095565534755243</v>
      </c>
      <c r="AA54" s="10">
        <v>9.1164216841066068</v>
      </c>
      <c r="AB54" s="10">
        <v>0.67599627071508606</v>
      </c>
      <c r="AC54" s="10">
        <v>23.394348402803601</v>
      </c>
      <c r="AD54" s="10">
        <v>4.2338340452787387E-4</v>
      </c>
      <c r="AE54" s="10">
        <v>4.2021118732117477</v>
      </c>
      <c r="AF54" s="10">
        <v>6.919400142197202</v>
      </c>
      <c r="AG54" s="10">
        <v>2.8303317216293609</v>
      </c>
      <c r="AH54" s="10">
        <v>7.559307558692951</v>
      </c>
      <c r="AI54" s="10">
        <v>6.9246211036108685</v>
      </c>
      <c r="AJ54" s="10">
        <v>0.38009581732822567</v>
      </c>
      <c r="AK54" s="10">
        <v>1.9652988987157023</v>
      </c>
      <c r="AL54" s="10">
        <v>5.9665362651194656</v>
      </c>
      <c r="AM54" s="10">
        <v>1.5333402194422052</v>
      </c>
      <c r="AN54" s="10">
        <v>2.8215501200228199</v>
      </c>
      <c r="AO54" s="10">
        <v>11.168699304710934</v>
      </c>
      <c r="AP54" s="10">
        <v>0</v>
      </c>
      <c r="AQ54" s="10">
        <v>6.1187354106314977</v>
      </c>
      <c r="AR54" s="10">
        <v>0.44732148407825617</v>
      </c>
      <c r="AS54" s="10">
        <v>18.231145310634822</v>
      </c>
      <c r="AT54" s="10">
        <v>20.642612256356273</v>
      </c>
      <c r="AU54" s="34"/>
      <c r="AV54" s="10">
        <v>1.7534643196584017</v>
      </c>
      <c r="AW54" s="10">
        <v>1.1144869223030778</v>
      </c>
      <c r="AX54" s="10">
        <v>5.8423854057953637</v>
      </c>
      <c r="AY54" s="10">
        <v>0.30519138463689832</v>
      </c>
      <c r="AZ54" s="10">
        <v>1.0086860212436282</v>
      </c>
      <c r="BA54" s="10">
        <v>0.62021606719192124</v>
      </c>
      <c r="BB54" s="10">
        <v>0.75120463764601231</v>
      </c>
      <c r="BC54" s="10">
        <v>10.529421281670423</v>
      </c>
      <c r="BD54" s="10">
        <v>6.723856149867459E-2</v>
      </c>
      <c r="BE54" s="10">
        <v>1.5058105177844794</v>
      </c>
      <c r="BF54" s="10">
        <v>3.4687168784445799</v>
      </c>
      <c r="BG54" s="10">
        <v>0.35507061178176769</v>
      </c>
      <c r="BH54" s="10">
        <v>0</v>
      </c>
      <c r="BI54" s="10">
        <v>1.551570011276205</v>
      </c>
      <c r="BJ54" s="10">
        <v>10.879059186411077</v>
      </c>
      <c r="BK54" s="10">
        <v>0.50534339648477311</v>
      </c>
      <c r="BL54" s="10">
        <v>0</v>
      </c>
      <c r="BM54" s="10">
        <v>0</v>
      </c>
      <c r="BN54" s="10">
        <v>0.14964703510159533</v>
      </c>
      <c r="BO54" s="10">
        <v>0</v>
      </c>
      <c r="BP54" s="10">
        <v>5.888612300416864</v>
      </c>
      <c r="BQ54" s="10">
        <v>8.10160568734074</v>
      </c>
      <c r="BS54" s="10">
        <v>11.690194035678349</v>
      </c>
      <c r="BT54" s="10">
        <v>0</v>
      </c>
      <c r="BU54" s="10">
        <v>0</v>
      </c>
      <c r="BV54" s="10">
        <v>4.9396588118755247E-6</v>
      </c>
      <c r="BW54" s="10">
        <v>2.6645352591003757E-14</v>
      </c>
      <c r="BX54" s="10">
        <v>3.5721404008712043E-2</v>
      </c>
      <c r="BY54" s="10">
        <v>1.5672051816081738</v>
      </c>
      <c r="BZ54" s="10">
        <v>0.4632258062197927</v>
      </c>
      <c r="CA54" s="10">
        <v>9.2505572385445975E-2</v>
      </c>
      <c r="CB54" s="10">
        <v>0.52748361572156299</v>
      </c>
      <c r="CC54" s="10">
        <v>0.10312102456148953</v>
      </c>
      <c r="CD54" s="10">
        <v>1.7208456881689926E-15</v>
      </c>
      <c r="CE54" s="10">
        <v>0.42664555898784262</v>
      </c>
      <c r="CF54" s="10">
        <v>0.83130165083626983</v>
      </c>
      <c r="CG54" s="10">
        <v>0.36158325428484872</v>
      </c>
      <c r="CH54" s="10">
        <v>6.4392935428259079E-15</v>
      </c>
      <c r="CI54" s="10">
        <v>0</v>
      </c>
      <c r="CJ54" s="10">
        <v>2.8421709430404007E-14</v>
      </c>
      <c r="CK54" s="10">
        <v>0</v>
      </c>
      <c r="CL54" s="10">
        <v>2.7200464103316335E-15</v>
      </c>
      <c r="CM54" s="10">
        <v>4.2920282691599239</v>
      </c>
      <c r="CN54" s="10">
        <v>2.9975875743520675E-2</v>
      </c>
      <c r="CP54" s="23">
        <v>78.778062026260514</v>
      </c>
      <c r="CQ54" s="23">
        <v>90.067747892479431</v>
      </c>
      <c r="CR54" s="23">
        <v>35.77396096276248</v>
      </c>
      <c r="CS54" s="23">
        <v>71.521813509617331</v>
      </c>
      <c r="CT54" s="23">
        <v>68.482659304720855</v>
      </c>
      <c r="CU54" s="23">
        <v>40.282157448118809</v>
      </c>
      <c r="CV54" s="23">
        <v>79.650776636575074</v>
      </c>
      <c r="CW54" s="23">
        <v>74.208659754047673</v>
      </c>
      <c r="CX54" s="23">
        <v>84.828172533711964</v>
      </c>
      <c r="CY54" s="23">
        <v>40.557571323789709</v>
      </c>
      <c r="CZ54" s="23">
        <v>67.136849682960744</v>
      </c>
      <c r="DA54" s="23">
        <v>45.472896588143406</v>
      </c>
      <c r="DB54" s="23">
        <v>63.403115884071916</v>
      </c>
      <c r="DC54" s="23">
        <v>39.784791782347725</v>
      </c>
      <c r="DD54" s="23">
        <v>52.551318195200174</v>
      </c>
      <c r="DE54" s="23">
        <v>18.548159371064383</v>
      </c>
      <c r="DF54" s="23">
        <v>30.008829796082896</v>
      </c>
      <c r="DG54" s="23">
        <v>145.86204717748268</v>
      </c>
      <c r="DH54" s="23">
        <v>70.337329190470328</v>
      </c>
      <c r="DI54" s="23">
        <v>52.772546454388639</v>
      </c>
      <c r="DJ54" s="23">
        <v>43.023695249023518</v>
      </c>
      <c r="DK54" s="23">
        <v>48.942646440912796</v>
      </c>
    </row>
    <row r="55" spans="1:115">
      <c r="A55" s="2">
        <v>44621</v>
      </c>
      <c r="B55" s="10">
        <v>23.764556353080447</v>
      </c>
      <c r="C55" s="10">
        <v>83.835590355511542</v>
      </c>
      <c r="D55" s="10">
        <v>16.603481910763406</v>
      </c>
      <c r="E55" s="10">
        <v>71.815795387803107</v>
      </c>
      <c r="F55" s="10">
        <v>43.428085126151124</v>
      </c>
      <c r="G55" s="10">
        <v>39.029350696430242</v>
      </c>
      <c r="H55" s="10">
        <v>75.355550996164311</v>
      </c>
      <c r="I55" s="10">
        <v>54.129792344331896</v>
      </c>
      <c r="J55" s="10">
        <v>81.120754397634343</v>
      </c>
      <c r="K55" s="10">
        <v>31.284589923773975</v>
      </c>
      <c r="L55" s="10">
        <v>54.842136780002548</v>
      </c>
      <c r="M55" s="10">
        <v>46.464663769306853</v>
      </c>
      <c r="N55" s="10">
        <v>60.478097020435186</v>
      </c>
      <c r="O55" s="10">
        <v>32.347661999923915</v>
      </c>
      <c r="P55" s="10">
        <v>37.759009525325105</v>
      </c>
      <c r="Q55" s="10">
        <v>14.238375429285089</v>
      </c>
      <c r="R55" s="10">
        <v>18.554006267373961</v>
      </c>
      <c r="S55" s="10">
        <v>159.79764216893551</v>
      </c>
      <c r="T55" s="10">
        <v>63.543253132491337</v>
      </c>
      <c r="U55" s="10">
        <v>53.451757403914286</v>
      </c>
      <c r="V55" s="10">
        <v>15.185025173831843</v>
      </c>
      <c r="W55" s="10">
        <v>21.18365060298602</v>
      </c>
      <c r="X55" s="34"/>
      <c r="Y55" s="10">
        <v>40.388392093729856</v>
      </c>
      <c r="Z55" s="10">
        <v>3.6498221727451607</v>
      </c>
      <c r="AA55" s="10">
        <v>12.100454690380683</v>
      </c>
      <c r="AB55" s="10">
        <v>0.78648979449380574</v>
      </c>
      <c r="AC55" s="10">
        <v>20.834930252654043</v>
      </c>
      <c r="AD55" s="10">
        <v>3.6116724799997046E-4</v>
      </c>
      <c r="AE55" s="10">
        <v>3.1060991425187257</v>
      </c>
      <c r="AF55" s="10">
        <v>6.6371665851784289</v>
      </c>
      <c r="AG55" s="10">
        <v>2.7933503945956066</v>
      </c>
      <c r="AH55" s="10">
        <v>7.1413518346238796</v>
      </c>
      <c r="AI55" s="10">
        <v>6.751415939019922</v>
      </c>
      <c r="AJ55" s="10">
        <v>0.45669241486710099</v>
      </c>
      <c r="AK55" s="10">
        <v>1.921627503763095</v>
      </c>
      <c r="AL55" s="10">
        <v>6.4219407774827637</v>
      </c>
      <c r="AM55" s="10">
        <v>1.0024948657318449</v>
      </c>
      <c r="AN55" s="10">
        <v>3.1092970466264114</v>
      </c>
      <c r="AO55" s="10">
        <v>9.4030374608279619</v>
      </c>
      <c r="AP55" s="10">
        <v>0</v>
      </c>
      <c r="AQ55" s="10">
        <v>5.6942342312803653</v>
      </c>
      <c r="AR55" s="10">
        <v>0.19189516898838285</v>
      </c>
      <c r="AS55" s="10">
        <v>19.169746589531943</v>
      </c>
      <c r="AT55" s="10">
        <v>22.442204225448648</v>
      </c>
      <c r="AU55" s="34"/>
      <c r="AV55" s="10">
        <v>1.6503862913645488</v>
      </c>
      <c r="AW55" s="10">
        <v>0.37292356206693078</v>
      </c>
      <c r="AX55" s="10">
        <v>5.9184692451087395</v>
      </c>
      <c r="AY55" s="10">
        <v>0.30994915491352304</v>
      </c>
      <c r="AZ55" s="10">
        <v>0.8778906175628306</v>
      </c>
      <c r="BA55" s="10">
        <v>0.5910810001128336</v>
      </c>
      <c r="BB55" s="10">
        <v>0.74816474998059734</v>
      </c>
      <c r="BC55" s="10">
        <v>9.8701120221855856</v>
      </c>
      <c r="BD55" s="10">
        <v>6.4861356256594185E-2</v>
      </c>
      <c r="BE55" s="10">
        <v>1.3979687861732384</v>
      </c>
      <c r="BF55" s="10">
        <v>3.7478096155016738</v>
      </c>
      <c r="BG55" s="10">
        <v>0.34820135551287867</v>
      </c>
      <c r="BH55" s="10">
        <v>0</v>
      </c>
      <c r="BI55" s="10">
        <v>1.6320090888477103</v>
      </c>
      <c r="BJ55" s="10">
        <v>9.8376195331858458</v>
      </c>
      <c r="BK55" s="10">
        <v>0.560284527803115</v>
      </c>
      <c r="BL55" s="10">
        <v>0</v>
      </c>
      <c r="BM55" s="10">
        <v>0</v>
      </c>
      <c r="BN55" s="10">
        <v>0.13191324100394192</v>
      </c>
      <c r="BO55" s="10">
        <v>0</v>
      </c>
      <c r="BP55" s="10">
        <v>6.1505611177803452</v>
      </c>
      <c r="BQ55" s="10">
        <v>8.5696822939122725</v>
      </c>
      <c r="BS55" s="10">
        <v>11.126397157319998</v>
      </c>
      <c r="BT55" s="10">
        <v>0</v>
      </c>
      <c r="BU55" s="10">
        <v>0</v>
      </c>
      <c r="BV55" s="10">
        <v>2.1916988524793624E-2</v>
      </c>
      <c r="BW55" s="10">
        <v>0</v>
      </c>
      <c r="BX55" s="10">
        <v>3.2679903766810514E-2</v>
      </c>
      <c r="BY55" s="10">
        <v>2.0246378149072184</v>
      </c>
      <c r="BZ55" s="10">
        <v>0.81104674356766537</v>
      </c>
      <c r="CA55" s="10">
        <v>8.6489831252327551E-2</v>
      </c>
      <c r="CB55" s="10">
        <v>0.49145385240370731</v>
      </c>
      <c r="CC55" s="10">
        <v>9.6110901373043234E-2</v>
      </c>
      <c r="CD55" s="10">
        <v>5.5149283923126013E-3</v>
      </c>
      <c r="CE55" s="10">
        <v>0.59289460468982758</v>
      </c>
      <c r="CF55" s="10">
        <v>0.8213464038724283</v>
      </c>
      <c r="CG55" s="10">
        <v>0.33269870764346088</v>
      </c>
      <c r="CH55" s="10">
        <v>7.7748214582935571E-3</v>
      </c>
      <c r="CI55" s="10">
        <v>0</v>
      </c>
      <c r="CJ55" s="10">
        <v>0</v>
      </c>
      <c r="CK55" s="10">
        <v>4.6074255521943996E-15</v>
      </c>
      <c r="CL55" s="10">
        <v>0</v>
      </c>
      <c r="CM55" s="10">
        <v>4.3842102839762198</v>
      </c>
      <c r="CN55" s="10">
        <v>3.1726933256443601E-2</v>
      </c>
      <c r="CP55" s="23">
        <v>76.929731895494854</v>
      </c>
      <c r="CQ55" s="23">
        <v>87.858336090323633</v>
      </c>
      <c r="CR55" s="23">
        <v>34.622405846252825</v>
      </c>
      <c r="CS55" s="23">
        <v>72.934151325735229</v>
      </c>
      <c r="CT55" s="23">
        <v>65.140905996367991</v>
      </c>
      <c r="CU55" s="23">
        <v>39.653472767557886</v>
      </c>
      <c r="CV55" s="23">
        <v>81.234452703570852</v>
      </c>
      <c r="CW55" s="23">
        <v>71.448117695263576</v>
      </c>
      <c r="CX55" s="23">
        <v>84.065455979738871</v>
      </c>
      <c r="CY55" s="23">
        <v>40.3153643969748</v>
      </c>
      <c r="CZ55" s="23">
        <v>65.437473235897187</v>
      </c>
      <c r="DA55" s="23">
        <v>47.275072468079145</v>
      </c>
      <c r="DB55" s="23">
        <v>62.992619128888109</v>
      </c>
      <c r="DC55" s="23">
        <v>41.222958270126817</v>
      </c>
      <c r="DD55" s="23">
        <v>48.931822631886256</v>
      </c>
      <c r="DE55" s="23">
        <v>17.915731825172909</v>
      </c>
      <c r="DF55" s="23">
        <v>27.957043728201917</v>
      </c>
      <c r="DG55" s="23">
        <v>159.79764216893551</v>
      </c>
      <c r="DH55" s="23">
        <v>69.369400604775649</v>
      </c>
      <c r="DI55" s="23">
        <v>53.64365257290266</v>
      </c>
      <c r="DJ55" s="23">
        <v>44.889543165120351</v>
      </c>
      <c r="DK55" s="23">
        <v>52.227264055603385</v>
      </c>
    </row>
    <row r="56" spans="1:115">
      <c r="A56" s="2">
        <v>44713</v>
      </c>
      <c r="B56" s="10">
        <v>23.470906471282873</v>
      </c>
      <c r="C56" s="10">
        <v>84.621329701407447</v>
      </c>
      <c r="D56" s="10">
        <v>21.412866124582557</v>
      </c>
      <c r="E56" s="10">
        <v>73.778667213369587</v>
      </c>
      <c r="F56" s="10">
        <v>39.63934285768206</v>
      </c>
      <c r="G56" s="10">
        <v>38.176612016809166</v>
      </c>
      <c r="H56" s="10">
        <v>73.159268179493594</v>
      </c>
      <c r="I56" s="10">
        <v>49.071031017034954</v>
      </c>
      <c r="J56" s="10">
        <v>79.522823770809651</v>
      </c>
      <c r="K56" s="10">
        <v>31.009535729110119</v>
      </c>
      <c r="L56" s="10">
        <v>53.817526743473501</v>
      </c>
      <c r="M56" s="10">
        <v>44.589194375369061</v>
      </c>
      <c r="N56" s="10">
        <v>60.357706390073851</v>
      </c>
      <c r="O56" s="10">
        <v>32.042055518237049</v>
      </c>
      <c r="P56" s="10">
        <v>35.55652103507785</v>
      </c>
      <c r="Q56" s="10">
        <v>15.491474377621802</v>
      </c>
      <c r="R56" s="10">
        <v>17.541828424196328</v>
      </c>
      <c r="S56" s="10">
        <v>175.80543123919674</v>
      </c>
      <c r="T56" s="10">
        <v>64.488618081889527</v>
      </c>
      <c r="U56" s="10">
        <v>53.551760905358805</v>
      </c>
      <c r="V56" s="10">
        <v>13.114867119405412</v>
      </c>
      <c r="W56" s="10">
        <v>24.654613978218844</v>
      </c>
      <c r="X56" s="34"/>
      <c r="Y56" s="10">
        <v>39.035301295187089</v>
      </c>
      <c r="Z56" s="10">
        <v>3.8365057836429322</v>
      </c>
      <c r="AA56" s="10">
        <v>9.830899191020416</v>
      </c>
      <c r="AB56" s="10">
        <v>0.88568989205049176</v>
      </c>
      <c r="AC56" s="10">
        <v>20.671181804641982</v>
      </c>
      <c r="AD56" s="10">
        <v>3.7129364979644655E-4</v>
      </c>
      <c r="AE56" s="10">
        <v>3.0057069438121471</v>
      </c>
      <c r="AF56" s="10">
        <v>7.9173974024916909</v>
      </c>
      <c r="AG56" s="10">
        <v>2.6835740955993805</v>
      </c>
      <c r="AH56" s="10">
        <v>6.929515995200676</v>
      </c>
      <c r="AI56" s="10">
        <v>7.0063644951471566</v>
      </c>
      <c r="AJ56" s="10">
        <v>0.46419287795154007</v>
      </c>
      <c r="AK56" s="10">
        <v>1.7700525338809283</v>
      </c>
      <c r="AL56" s="10">
        <v>5.5300670125259117</v>
      </c>
      <c r="AM56" s="10">
        <v>0.99398929324623508</v>
      </c>
      <c r="AN56" s="10">
        <v>1.9613589706240515</v>
      </c>
      <c r="AO56" s="10">
        <v>8.0328301613978788</v>
      </c>
      <c r="AP56" s="10">
        <v>0</v>
      </c>
      <c r="AQ56" s="10">
        <v>6.7208276688670159</v>
      </c>
      <c r="AR56" s="10">
        <v>0.1980954346227442</v>
      </c>
      <c r="AS56" s="10">
        <v>19.788456078766188</v>
      </c>
      <c r="AT56" s="10">
        <v>25.195583057431108</v>
      </c>
      <c r="AU56" s="34"/>
      <c r="AV56" s="10">
        <v>1.5176409316503241</v>
      </c>
      <c r="AW56" s="10">
        <v>0.37759613404547276</v>
      </c>
      <c r="AX56" s="10">
        <v>4.5673099177980792</v>
      </c>
      <c r="AY56" s="10">
        <v>0.28318043409288912</v>
      </c>
      <c r="AZ56" s="10">
        <v>0.82720561411388982</v>
      </c>
      <c r="BA56" s="10">
        <v>0.28648622205252056</v>
      </c>
      <c r="BB56" s="10">
        <v>0.67666069434030118</v>
      </c>
      <c r="BC56" s="10">
        <v>10.084776719728694</v>
      </c>
      <c r="BD56" s="10">
        <v>5.9506546541028042E-2</v>
      </c>
      <c r="BE56" s="10">
        <v>1.0356385248455497</v>
      </c>
      <c r="BF56" s="10">
        <v>3.7124611186646219</v>
      </c>
      <c r="BG56" s="10">
        <v>0.33612819377404157</v>
      </c>
      <c r="BH56" s="10">
        <v>0</v>
      </c>
      <c r="BI56" s="10">
        <v>1.2644728759236024</v>
      </c>
      <c r="BJ56" s="10">
        <v>9.698930081309463</v>
      </c>
      <c r="BK56" s="10">
        <v>0.35327312634421676</v>
      </c>
      <c r="BL56" s="10">
        <v>0</v>
      </c>
      <c r="BM56" s="10">
        <v>0</v>
      </c>
      <c r="BN56" s="10">
        <v>0.13666782848346715</v>
      </c>
      <c r="BO56" s="10">
        <v>0</v>
      </c>
      <c r="BP56" s="10">
        <v>5.9597834310447384</v>
      </c>
      <c r="BQ56" s="10">
        <v>9.3909814850418414</v>
      </c>
      <c r="BS56" s="10">
        <v>10.256369567663715</v>
      </c>
      <c r="BT56" s="10">
        <v>0</v>
      </c>
      <c r="BU56" s="10">
        <v>1.7763568394002505E-14</v>
      </c>
      <c r="BV56" s="10">
        <v>5.6865508995851799E-2</v>
      </c>
      <c r="BW56" s="10">
        <v>3.1863400806741993E-14</v>
      </c>
      <c r="BX56" s="10">
        <v>3.0256270343129499E-2</v>
      </c>
      <c r="BY56" s="10">
        <v>1.806856159639346</v>
      </c>
      <c r="BZ56" s="10">
        <v>0.75096176074610455</v>
      </c>
      <c r="CA56" s="10">
        <v>7.6508180172571327E-2</v>
      </c>
      <c r="CB56" s="10">
        <v>0.3706680650455505</v>
      </c>
      <c r="CC56" s="10">
        <v>9.1346799175101356E-2</v>
      </c>
      <c r="CD56" s="10">
        <v>5.4222210362363521E-3</v>
      </c>
      <c r="CE56" s="10">
        <v>0.54651371177020303</v>
      </c>
      <c r="CF56" s="10">
        <v>0.67048569081713727</v>
      </c>
      <c r="CG56" s="10">
        <v>0.30069157768621047</v>
      </c>
      <c r="CH56" s="10">
        <v>4.4177921785391594E-3</v>
      </c>
      <c r="CI56" s="10">
        <v>0</v>
      </c>
      <c r="CJ56" s="10">
        <v>0</v>
      </c>
      <c r="CK56" s="10">
        <v>1.4432899320127035E-15</v>
      </c>
      <c r="CL56" s="10">
        <v>0</v>
      </c>
      <c r="CM56" s="10">
        <v>1.7070299391060315</v>
      </c>
      <c r="CN56" s="10">
        <v>3.2534953829419067E-2</v>
      </c>
      <c r="CP56" s="23">
        <v>74.280218265784001</v>
      </c>
      <c r="CQ56" s="23">
        <v>88.835431619095843</v>
      </c>
      <c r="CR56" s="23">
        <v>35.81107523340107</v>
      </c>
      <c r="CS56" s="23">
        <v>75.00440304850882</v>
      </c>
      <c r="CT56" s="23">
        <v>61.137730276437964</v>
      </c>
      <c r="CU56" s="23">
        <v>38.493725802854613</v>
      </c>
      <c r="CV56" s="23">
        <v>78.648491977285389</v>
      </c>
      <c r="CW56" s="23">
        <v>67.824166900001444</v>
      </c>
      <c r="CX56" s="23">
        <v>82.342412593122631</v>
      </c>
      <c r="CY56" s="23">
        <v>39.345358314201896</v>
      </c>
      <c r="CZ56" s="23">
        <v>64.62769915646038</v>
      </c>
      <c r="DA56" s="23">
        <v>45.394937668130879</v>
      </c>
      <c r="DB56" s="23">
        <v>62.674272635724982</v>
      </c>
      <c r="DC56" s="23">
        <v>39.507081097503701</v>
      </c>
      <c r="DD56" s="23">
        <v>46.550131987319759</v>
      </c>
      <c r="DE56" s="23">
        <v>17.81052426676861</v>
      </c>
      <c r="DF56" s="23">
        <v>25.574658585594207</v>
      </c>
      <c r="DG56" s="23">
        <v>175.80543123919671</v>
      </c>
      <c r="DH56" s="23">
        <v>71.346113579240011</v>
      </c>
      <c r="DI56" s="23">
        <v>53.749856339981541</v>
      </c>
      <c r="DJ56" s="23">
        <v>40.570136568322368</v>
      </c>
      <c r="DK56" s="23">
        <v>59.273713474521209</v>
      </c>
    </row>
    <row r="57" spans="1:115">
      <c r="A57" s="2">
        <v>44805</v>
      </c>
      <c r="B57" s="10">
        <v>24.395442262892789</v>
      </c>
      <c r="C57" s="10">
        <v>82.968439891416153</v>
      </c>
      <c r="D57" s="10">
        <v>19.09877354689559</v>
      </c>
      <c r="E57" s="10">
        <v>74.251383219970521</v>
      </c>
      <c r="F57" s="10">
        <v>39.955826710770026</v>
      </c>
      <c r="G57" s="10">
        <v>41.555316609520744</v>
      </c>
      <c r="H57" s="10">
        <v>68.739047733321712</v>
      </c>
      <c r="I57" s="10">
        <v>46.408941859194663</v>
      </c>
      <c r="J57" s="10">
        <v>78.08301371429873</v>
      </c>
      <c r="K57" s="10">
        <v>30.378155951433151</v>
      </c>
      <c r="L57" s="10">
        <v>51.458156959581856</v>
      </c>
      <c r="M57" s="10">
        <v>43.122741801319215</v>
      </c>
      <c r="N57" s="10">
        <v>59.215351649174352</v>
      </c>
      <c r="O57" s="10">
        <v>33.017835011154069</v>
      </c>
      <c r="P57" s="10">
        <v>33.797098985572724</v>
      </c>
      <c r="Q57" s="10">
        <v>14.679464574524072</v>
      </c>
      <c r="R57" s="10">
        <v>16.673225313352862</v>
      </c>
      <c r="S57" s="10">
        <v>184.93728134468199</v>
      </c>
      <c r="T57" s="10">
        <v>65.264352067062617</v>
      </c>
      <c r="U57" s="10">
        <v>53.171699247685922</v>
      </c>
      <c r="V57" s="10">
        <v>12.736781185627875</v>
      </c>
      <c r="W57" s="37"/>
      <c r="X57" s="34"/>
      <c r="Y57" s="10">
        <v>38.510443506666157</v>
      </c>
      <c r="Z57" s="10">
        <v>3.9013473277716502</v>
      </c>
      <c r="AA57" s="10">
        <v>10.545771298376948</v>
      </c>
      <c r="AB57" s="10">
        <v>0.92328124248586207</v>
      </c>
      <c r="AC57" s="10">
        <v>21.694079374402172</v>
      </c>
      <c r="AD57" s="10">
        <v>3.614764299897104E-4</v>
      </c>
      <c r="AE57" s="10">
        <v>2.579252654835881</v>
      </c>
      <c r="AF57" s="10">
        <v>8.0773492554025399</v>
      </c>
      <c r="AG57" s="10">
        <v>2.140388993017075</v>
      </c>
      <c r="AH57" s="10">
        <v>7.1976558846445862</v>
      </c>
      <c r="AI57" s="10">
        <v>6.6104965490608008</v>
      </c>
      <c r="AJ57" s="10">
        <v>0.49372051021761337</v>
      </c>
      <c r="AK57" s="10">
        <v>1.8318334308876931</v>
      </c>
      <c r="AL57" s="10">
        <v>5.6010579158463418</v>
      </c>
      <c r="AM57" s="10">
        <v>1.0718471818613928</v>
      </c>
      <c r="AN57" s="10">
        <v>1.9871126554038734</v>
      </c>
      <c r="AO57" s="10">
        <v>7.6150184502601572</v>
      </c>
      <c r="AP57" s="10">
        <v>0</v>
      </c>
      <c r="AQ57" s="10">
        <v>7.3660281569312902</v>
      </c>
      <c r="AR57" s="10">
        <v>0.20719372746386697</v>
      </c>
      <c r="AS57" s="10">
        <v>16.270611040170586</v>
      </c>
      <c r="AT57" s="37"/>
      <c r="AU57" s="34"/>
      <c r="AV57" s="10">
        <v>1.2761706228988823</v>
      </c>
      <c r="AW57" s="10">
        <v>0.35673916472839579</v>
      </c>
      <c r="AX57" s="10">
        <v>4.5516327168446642</v>
      </c>
      <c r="AY57" s="10">
        <v>0.2720682616844558</v>
      </c>
      <c r="AZ57" s="10">
        <v>0.80651233488360785</v>
      </c>
      <c r="BA57" s="10">
        <v>0.34384103832651186</v>
      </c>
      <c r="BB57" s="10">
        <v>0.57410687508368785</v>
      </c>
      <c r="BC57" s="10">
        <v>9.5581606815602864</v>
      </c>
      <c r="BD57" s="10">
        <v>1.1955394581300349E-2</v>
      </c>
      <c r="BE57" s="10">
        <v>1.0411229526645451</v>
      </c>
      <c r="BF57" s="10">
        <v>2.9485496139134217</v>
      </c>
      <c r="BG57" s="10">
        <v>0.35891563199606547</v>
      </c>
      <c r="BH57" s="10">
        <v>0</v>
      </c>
      <c r="BI57" s="10">
        <v>1.1994164196659627</v>
      </c>
      <c r="BJ57" s="10">
        <v>9.8167962155684556</v>
      </c>
      <c r="BK57" s="10">
        <v>0.34493222393005163</v>
      </c>
      <c r="BL57" s="10">
        <v>0</v>
      </c>
      <c r="BM57" s="10">
        <v>0</v>
      </c>
      <c r="BN57" s="10">
        <v>0.13915490893677426</v>
      </c>
      <c r="BO57" s="10">
        <v>0</v>
      </c>
      <c r="BP57" s="10">
        <v>4.6962171660183882</v>
      </c>
      <c r="BQ57" s="37"/>
      <c r="BS57" s="10">
        <v>9.2808025773940273</v>
      </c>
      <c r="BT57" s="10">
        <v>9.4924068605450884E-15</v>
      </c>
      <c r="BU57" s="10">
        <v>1.1546319456101628E-14</v>
      </c>
      <c r="BV57" s="10">
        <v>5.8796524657586169E-2</v>
      </c>
      <c r="BW57" s="10">
        <v>5.9952043329758453E-15</v>
      </c>
      <c r="BX57" s="10">
        <v>3.2669506403260884E-2</v>
      </c>
      <c r="BY57" s="10">
        <v>1.3307657817676395</v>
      </c>
      <c r="BZ57" s="10">
        <v>0.72197832499097103</v>
      </c>
      <c r="CA57" s="10">
        <v>1.4294363402811983E-2</v>
      </c>
      <c r="CB57" s="10">
        <v>0.37803937768768758</v>
      </c>
      <c r="CC57" s="10">
        <v>8.5641242984618504E-2</v>
      </c>
      <c r="CD57" s="10">
        <v>2.2385019428217745E-2</v>
      </c>
      <c r="CE57" s="10">
        <v>0.51069265517319984</v>
      </c>
      <c r="CF57" s="10">
        <v>0.65063634583873498</v>
      </c>
      <c r="CG57" s="10">
        <v>0.30552158514500505</v>
      </c>
      <c r="CH57" s="10">
        <v>4.4764004111423894E-3</v>
      </c>
      <c r="CI57" s="10">
        <v>1.7763568394002505E-15</v>
      </c>
      <c r="CJ57" s="10">
        <v>0</v>
      </c>
      <c r="CK57" s="10">
        <v>2.6922908347160046E-15</v>
      </c>
      <c r="CL57" s="10">
        <v>0</v>
      </c>
      <c r="CM57" s="10">
        <v>3.4599858363676974</v>
      </c>
      <c r="CN57" s="37"/>
      <c r="CP57" s="23">
        <v>73.462858969851851</v>
      </c>
      <c r="CQ57" s="23">
        <v>87.226526383916209</v>
      </c>
      <c r="CR57" s="23">
        <v>34.196177562117214</v>
      </c>
      <c r="CS57" s="23">
        <v>75.505529248798425</v>
      </c>
      <c r="CT57" s="23">
        <v>62.456418420055812</v>
      </c>
      <c r="CU57" s="23">
        <v>41.932188630680507</v>
      </c>
      <c r="CV57" s="23">
        <v>73.22317304500892</v>
      </c>
      <c r="CW57" s="23">
        <v>64.76643012114846</v>
      </c>
      <c r="CX57" s="23">
        <v>80.249652465299917</v>
      </c>
      <c r="CY57" s="23">
        <v>38.994974166429969</v>
      </c>
      <c r="CZ57" s="23">
        <v>61.102844365540697</v>
      </c>
      <c r="DA57" s="23">
        <v>43.997762962961112</v>
      </c>
      <c r="DB57" s="23">
        <v>61.557877735235245</v>
      </c>
      <c r="DC57" s="23">
        <v>40.468945692505109</v>
      </c>
      <c r="DD57" s="23">
        <v>44.991263968147578</v>
      </c>
      <c r="DE57" s="23">
        <v>17.01598585426914</v>
      </c>
      <c r="DF57" s="23">
        <v>24.288243763613021</v>
      </c>
      <c r="DG57" s="23">
        <v>184.93728134468196</v>
      </c>
      <c r="DH57" s="23">
        <v>72.769535132930685</v>
      </c>
      <c r="DI57" s="23">
        <v>53.378892975149775</v>
      </c>
      <c r="DJ57" s="23">
        <v>37.163595228184548</v>
      </c>
      <c r="DK57" s="37"/>
    </row>
    <row r="58" spans="1:115">
      <c r="A58" s="2">
        <v>44896</v>
      </c>
      <c r="B58" s="10">
        <v>22.826718142288964</v>
      </c>
      <c r="C58" s="10">
        <v>80.514565135588413</v>
      </c>
      <c r="D58" s="10">
        <v>20.380963064587345</v>
      </c>
      <c r="E58" s="10">
        <v>75.10810075015776</v>
      </c>
      <c r="F58" s="10">
        <v>38.686658554969895</v>
      </c>
      <c r="G58" s="10">
        <v>38.973509603389999</v>
      </c>
      <c r="H58" s="10">
        <v>64.450931089939573</v>
      </c>
      <c r="I58" s="10">
        <v>48.149529689385218</v>
      </c>
      <c r="J58" s="10">
        <v>77.757784014745667</v>
      </c>
      <c r="K58" s="10">
        <v>32.022927229917038</v>
      </c>
      <c r="L58" s="10">
        <v>51.536020752382328</v>
      </c>
      <c r="M58" s="10">
        <v>41.358596359259757</v>
      </c>
      <c r="N58" s="10">
        <v>59.967696511328796</v>
      </c>
      <c r="O58" s="10">
        <v>31.791449623583439</v>
      </c>
      <c r="P58" s="10">
        <v>32.264267941744954</v>
      </c>
      <c r="Q58" s="10">
        <v>16.402410546016657</v>
      </c>
      <c r="R58" s="10">
        <v>16.608349717002923</v>
      </c>
      <c r="S58" s="10">
        <v>200.06859781126141</v>
      </c>
      <c r="T58" s="10">
        <v>66.154794240325799</v>
      </c>
      <c r="U58" s="10">
        <v>52.757891905268671</v>
      </c>
      <c r="V58" s="10">
        <v>12.243490044502114</v>
      </c>
      <c r="W58" s="37"/>
      <c r="X58" s="34"/>
      <c r="Y58" s="10">
        <v>36.361923408567129</v>
      </c>
      <c r="Z58" s="10">
        <v>3.6832010500454286</v>
      </c>
      <c r="AA58" s="10">
        <v>8.1737437650950682</v>
      </c>
      <c r="AB58" s="10">
        <v>0.86127076597033858</v>
      </c>
      <c r="AC58" s="10">
        <v>22.760630925007764</v>
      </c>
      <c r="AD58" s="10">
        <v>3.0790223471808994E-4</v>
      </c>
      <c r="AE58" s="10">
        <v>2.2140375370810768</v>
      </c>
      <c r="AF58" s="10">
        <v>6.7907140240795751</v>
      </c>
      <c r="AG58" s="10">
        <v>2.3330242073154253</v>
      </c>
      <c r="AH58" s="10">
        <v>5.520731237233985</v>
      </c>
      <c r="AI58" s="10">
        <v>5.9737986263937328</v>
      </c>
      <c r="AJ58" s="10">
        <v>0.40561272817706384</v>
      </c>
      <c r="AK58" s="10">
        <v>1.7489267349080004</v>
      </c>
      <c r="AL58" s="10">
        <v>5.2090765989741623</v>
      </c>
      <c r="AM58" s="10">
        <v>1.3319200803869178</v>
      </c>
      <c r="AN58" s="10">
        <v>2.4416218314101625</v>
      </c>
      <c r="AO58" s="10">
        <v>7.5853883784599052</v>
      </c>
      <c r="AP58" s="10">
        <v>0</v>
      </c>
      <c r="AQ58" s="10">
        <v>5.7595022967878791</v>
      </c>
      <c r="AR58" s="10">
        <v>0.18524103141560105</v>
      </c>
      <c r="AS58" s="10">
        <v>15.306586607884174</v>
      </c>
      <c r="AT58" s="37"/>
      <c r="AU58" s="34"/>
      <c r="AV58" s="10">
        <v>1.2721672428472279</v>
      </c>
      <c r="AW58" s="10">
        <v>0.86626160526713436</v>
      </c>
      <c r="AX58" s="10">
        <v>3.9159424885094376</v>
      </c>
      <c r="AY58" s="10">
        <v>0.30834492688868231</v>
      </c>
      <c r="AZ58" s="10">
        <v>0.90679814503090828</v>
      </c>
      <c r="BA58" s="10">
        <v>0.21478091018232287</v>
      </c>
      <c r="BB58" s="10">
        <v>0.57555431371749555</v>
      </c>
      <c r="BC58" s="10">
        <v>6.5363841507521965</v>
      </c>
      <c r="BD58" s="10">
        <v>1.3890314551472891E-2</v>
      </c>
      <c r="BE58" s="10">
        <v>0.87372506582805698</v>
      </c>
      <c r="BF58" s="10">
        <v>2.9272830576253623</v>
      </c>
      <c r="BG58" s="10">
        <v>0.33328885864518421</v>
      </c>
      <c r="BH58" s="10">
        <v>0</v>
      </c>
      <c r="BI58" s="10">
        <v>1.1501055554553343</v>
      </c>
      <c r="BJ58" s="10">
        <v>9.2176402598589497</v>
      </c>
      <c r="BK58" s="10">
        <v>0.46980005762214205</v>
      </c>
      <c r="BL58" s="10">
        <v>0</v>
      </c>
      <c r="BM58" s="10">
        <v>0</v>
      </c>
      <c r="BN58" s="10">
        <v>0.139825008032473</v>
      </c>
      <c r="BO58" s="10">
        <v>0</v>
      </c>
      <c r="BP58" s="10">
        <v>4.6425031547413758</v>
      </c>
      <c r="BQ58" s="37"/>
      <c r="BS58" s="10">
        <v>8.5087296153533423</v>
      </c>
      <c r="BT58" s="10">
        <v>3.9968028886505635E-15</v>
      </c>
      <c r="BU58" s="10">
        <v>1.6875389974302379E-14</v>
      </c>
      <c r="BV58" s="10">
        <v>5.6599244433433116E-2</v>
      </c>
      <c r="BW58" s="10">
        <v>0</v>
      </c>
      <c r="BX58" s="10">
        <v>3.0228975471476155E-2</v>
      </c>
      <c r="BY58" s="10">
        <v>1.3085415070656699</v>
      </c>
      <c r="BZ58" s="10">
        <v>0.78786211393614636</v>
      </c>
      <c r="CA58" s="10">
        <v>1.5521837338860969E-2</v>
      </c>
      <c r="CB58" s="10">
        <v>0.27381216298029998</v>
      </c>
      <c r="CC58" s="10">
        <v>8.4657686879014094E-2</v>
      </c>
      <c r="CD58" s="10">
        <v>2.0021831272590052E-2</v>
      </c>
      <c r="CE58" s="10">
        <v>0.44967714206738996</v>
      </c>
      <c r="CF58" s="10">
        <v>0.63519773888865028</v>
      </c>
      <c r="CG58" s="10">
        <v>0.2748260653664758</v>
      </c>
      <c r="CH58" s="10">
        <v>5.7699758061139361E-3</v>
      </c>
      <c r="CI58" s="10">
        <v>1.7763568394002505E-15</v>
      </c>
      <c r="CJ58" s="10">
        <v>0</v>
      </c>
      <c r="CK58" s="10">
        <v>0</v>
      </c>
      <c r="CL58" s="10">
        <v>0</v>
      </c>
      <c r="CM58" s="10">
        <v>3.2790767491828356</v>
      </c>
      <c r="CN58" s="37"/>
      <c r="CP58" s="23">
        <v>68.969538409056668</v>
      </c>
      <c r="CQ58" s="23">
        <v>85.06402779090098</v>
      </c>
      <c r="CR58" s="23">
        <v>32.470649318191867</v>
      </c>
      <c r="CS58" s="23">
        <v>76.334315687450214</v>
      </c>
      <c r="CT58" s="23">
        <v>62.354087625008518</v>
      </c>
      <c r="CU58" s="23">
        <v>39.218827391278516</v>
      </c>
      <c r="CV58" s="23">
        <v>68.549064447803815</v>
      </c>
      <c r="CW58" s="23">
        <v>62.264489978153136</v>
      </c>
      <c r="CX58" s="23">
        <v>80.120220373951426</v>
      </c>
      <c r="CY58" s="23">
        <v>38.691195695959379</v>
      </c>
      <c r="CZ58" s="23">
        <v>60.521760123280437</v>
      </c>
      <c r="DA58" s="23">
        <v>42.117519777354595</v>
      </c>
      <c r="DB58" s="23">
        <v>62.166300388304187</v>
      </c>
      <c r="DC58" s="23">
        <v>38.785829516901586</v>
      </c>
      <c r="DD58" s="23">
        <v>43.088654347357298</v>
      </c>
      <c r="DE58" s="23">
        <v>19.319602410855076</v>
      </c>
      <c r="DF58" s="23">
        <v>24.19373809546283</v>
      </c>
      <c r="DG58" s="23">
        <v>200.06859781126138</v>
      </c>
      <c r="DH58" s="23">
        <v>72.054121545146145</v>
      </c>
      <c r="DI58" s="23">
        <v>52.943132936684272</v>
      </c>
      <c r="DJ58" s="23">
        <v>35.471656556310499</v>
      </c>
      <c r="DK58" s="37"/>
    </row>
    <row r="59" spans="1:115">
      <c r="CO59" s="61"/>
      <c r="CP59" s="23"/>
      <c r="CQ59" s="23"/>
      <c r="CR59" s="23"/>
      <c r="CS59" s="23"/>
      <c r="CT59" s="23"/>
      <c r="CU59" s="23"/>
    </row>
    <row r="60" spans="1:115">
      <c r="BR60" s="65"/>
      <c r="BS60" s="10"/>
      <c r="BT60" s="10"/>
      <c r="BU60" s="10"/>
      <c r="BV60" s="10"/>
      <c r="BW60" s="10"/>
      <c r="BX60" s="10"/>
      <c r="BY60" s="10"/>
      <c r="BZ60" s="10"/>
      <c r="CA60" s="10"/>
      <c r="CB60" s="10"/>
      <c r="CC60" s="10"/>
      <c r="CD60" s="10"/>
      <c r="CE60" s="10"/>
      <c r="CF60" s="10"/>
      <c r="CG60" s="10"/>
      <c r="CH60" s="10"/>
      <c r="CI60" s="10"/>
      <c r="CJ60" s="10"/>
      <c r="CK60" s="10"/>
      <c r="CL60" s="10"/>
      <c r="CM60" s="10"/>
      <c r="CN60" s="10"/>
      <c r="CO60" s="61"/>
      <c r="CP60" s="23"/>
      <c r="CQ60" s="23"/>
      <c r="CR60" s="23"/>
      <c r="CS60" s="23"/>
      <c r="CT60" s="23"/>
      <c r="CU60" s="23"/>
    </row>
    <row r="61" spans="1:115">
      <c r="BR61" s="65"/>
      <c r="BS61" s="10"/>
      <c r="BT61" s="10"/>
      <c r="BU61" s="10"/>
      <c r="BV61" s="10"/>
      <c r="BW61" s="10"/>
      <c r="BX61" s="10"/>
      <c r="BY61" s="10"/>
      <c r="BZ61" s="10"/>
      <c r="CA61" s="10"/>
      <c r="CB61" s="10"/>
      <c r="CC61" s="10"/>
      <c r="CD61" s="10"/>
      <c r="CE61" s="10"/>
      <c r="CF61" s="10"/>
      <c r="CG61" s="10"/>
      <c r="CH61" s="10"/>
      <c r="CI61" s="10"/>
      <c r="CJ61" s="10"/>
      <c r="CK61" s="10"/>
      <c r="CL61" s="10"/>
      <c r="CM61" s="10"/>
      <c r="CN61" s="10"/>
      <c r="CO61" s="61"/>
      <c r="CP61" s="23"/>
      <c r="CQ61" s="23"/>
      <c r="CR61" s="23"/>
      <c r="CS61" s="23"/>
      <c r="CT61" s="23"/>
      <c r="CU61" s="23"/>
    </row>
    <row r="62" spans="1:115">
      <c r="BR62" s="65"/>
      <c r="BS62" s="10"/>
      <c r="BT62" s="10"/>
      <c r="BU62" s="10"/>
      <c r="BV62" s="10"/>
      <c r="BW62" s="10"/>
      <c r="BX62" s="10"/>
      <c r="BY62" s="10"/>
      <c r="BZ62" s="10"/>
      <c r="CA62" s="10"/>
      <c r="CB62" s="10"/>
      <c r="CC62" s="10"/>
      <c r="CD62" s="10"/>
      <c r="CE62" s="10"/>
      <c r="CF62" s="10"/>
      <c r="CG62" s="10"/>
      <c r="CH62" s="10"/>
      <c r="CI62" s="10"/>
      <c r="CJ62" s="10"/>
      <c r="CK62" s="10"/>
      <c r="CL62" s="10"/>
      <c r="CM62" s="10"/>
      <c r="CN62" s="10"/>
      <c r="CO62" s="61"/>
      <c r="CP62" s="23"/>
      <c r="CQ62" s="23"/>
      <c r="CR62" s="23"/>
      <c r="CS62" s="23"/>
      <c r="CT62" s="23"/>
      <c r="CU62" s="23"/>
    </row>
    <row r="63" spans="1:115">
      <c r="BR63" s="65"/>
      <c r="BS63" s="10"/>
      <c r="BT63" s="10"/>
      <c r="BU63" s="10"/>
      <c r="BV63" s="10"/>
      <c r="BW63" s="10"/>
      <c r="BX63" s="10"/>
      <c r="BY63" s="10"/>
      <c r="BZ63" s="10"/>
      <c r="CA63" s="10"/>
      <c r="CB63" s="10"/>
      <c r="CC63" s="10"/>
      <c r="CD63" s="10"/>
      <c r="CE63" s="10"/>
      <c r="CF63" s="10"/>
      <c r="CG63" s="10"/>
      <c r="CH63" s="10"/>
      <c r="CI63" s="10"/>
      <c r="CJ63" s="10"/>
      <c r="CK63" s="10"/>
      <c r="CL63" s="10"/>
      <c r="CM63" s="10"/>
      <c r="CN63" s="10"/>
      <c r="CO63" s="61"/>
      <c r="CP63" s="23"/>
      <c r="CQ63" s="23"/>
      <c r="CR63" s="23"/>
      <c r="CS63" s="23"/>
      <c r="CT63" s="23"/>
      <c r="CU63" s="23"/>
    </row>
    <row r="64" spans="1:115">
      <c r="BR64" s="65"/>
      <c r="BS64" s="10"/>
      <c r="BT64" s="10"/>
      <c r="BU64" s="10"/>
      <c r="BV64" s="10"/>
      <c r="BW64" s="10"/>
      <c r="BX64" s="10"/>
      <c r="BY64" s="10"/>
      <c r="BZ64" s="10"/>
      <c r="CA64" s="10"/>
      <c r="CB64" s="10"/>
      <c r="CC64" s="10"/>
      <c r="CD64" s="10"/>
      <c r="CE64" s="10"/>
      <c r="CF64" s="10"/>
      <c r="CG64" s="10"/>
      <c r="CH64" s="10"/>
      <c r="CI64" s="10"/>
      <c r="CJ64" s="10"/>
      <c r="CK64" s="10"/>
      <c r="CL64" s="10"/>
      <c r="CM64" s="10"/>
      <c r="CN64" s="10"/>
      <c r="CO64" s="61"/>
      <c r="CP64" s="23"/>
      <c r="CQ64" s="23"/>
      <c r="CR64" s="23"/>
      <c r="CS64" s="23"/>
      <c r="CT64" s="23"/>
      <c r="CU64" s="23"/>
    </row>
    <row r="65" spans="70:99">
      <c r="BR65" s="65"/>
      <c r="BS65" s="10"/>
      <c r="BT65" s="10"/>
      <c r="BU65" s="10"/>
      <c r="BV65" s="10"/>
      <c r="BW65" s="10"/>
      <c r="BX65" s="10"/>
      <c r="BY65" s="10"/>
      <c r="BZ65" s="10"/>
      <c r="CA65" s="10"/>
      <c r="CB65" s="10"/>
      <c r="CC65" s="10"/>
      <c r="CD65" s="10"/>
      <c r="CE65" s="10"/>
      <c r="CF65" s="10"/>
      <c r="CG65" s="10"/>
      <c r="CH65" s="10"/>
      <c r="CI65" s="10"/>
      <c r="CJ65" s="10"/>
      <c r="CK65" s="10"/>
      <c r="CL65" s="10"/>
      <c r="CM65" s="10"/>
      <c r="CN65" s="10"/>
      <c r="CO65" s="61"/>
      <c r="CP65" s="23"/>
      <c r="CQ65" s="23"/>
      <c r="CR65" s="23"/>
      <c r="CS65" s="23"/>
      <c r="CT65" s="23"/>
      <c r="CU65" s="23"/>
    </row>
    <row r="66" spans="70:99">
      <c r="BR66" s="65"/>
      <c r="BS66" s="10"/>
      <c r="BT66" s="10"/>
      <c r="BU66" s="10"/>
      <c r="BV66" s="10"/>
      <c r="BW66" s="10"/>
      <c r="BX66" s="10"/>
      <c r="BY66" s="10"/>
      <c r="BZ66" s="10"/>
      <c r="CA66" s="10"/>
      <c r="CB66" s="10"/>
      <c r="CC66" s="10"/>
      <c r="CD66" s="10"/>
      <c r="CE66" s="10"/>
      <c r="CF66" s="10"/>
      <c r="CG66" s="10"/>
      <c r="CH66" s="10"/>
      <c r="CI66" s="10"/>
      <c r="CJ66" s="10"/>
      <c r="CK66" s="10"/>
      <c r="CL66" s="10"/>
      <c r="CM66" s="10"/>
      <c r="CN66" s="10"/>
      <c r="CO66" s="61"/>
      <c r="CP66" s="23"/>
      <c r="CQ66" s="23"/>
      <c r="CR66" s="23"/>
      <c r="CS66" s="23"/>
      <c r="CT66" s="23"/>
      <c r="CU66" s="23"/>
    </row>
    <row r="67" spans="70:99">
      <c r="BR67" s="65"/>
      <c r="BS67" s="10"/>
      <c r="BT67" s="10"/>
      <c r="BU67" s="10"/>
      <c r="BV67" s="10"/>
      <c r="BW67" s="10"/>
      <c r="BX67" s="10"/>
      <c r="BY67" s="10"/>
      <c r="BZ67" s="10"/>
      <c r="CA67" s="10"/>
      <c r="CB67" s="10"/>
      <c r="CC67" s="10"/>
      <c r="CD67" s="10"/>
      <c r="CE67" s="10"/>
      <c r="CF67" s="10"/>
      <c r="CG67" s="10"/>
      <c r="CH67" s="10"/>
      <c r="CI67" s="10"/>
      <c r="CJ67" s="10"/>
      <c r="CK67" s="10"/>
      <c r="CL67" s="10"/>
      <c r="CM67" s="10"/>
      <c r="CN67" s="10"/>
      <c r="CO67" s="61"/>
      <c r="CP67" s="23"/>
      <c r="CQ67" s="23"/>
      <c r="CR67" s="23"/>
      <c r="CS67" s="23"/>
      <c r="CT67" s="23"/>
      <c r="CU67" s="23"/>
    </row>
    <row r="68" spans="70:99">
      <c r="BR68" s="65"/>
      <c r="BS68" s="10"/>
      <c r="BT68" s="10"/>
      <c r="BU68" s="10"/>
      <c r="BV68" s="10"/>
      <c r="BW68" s="10"/>
      <c r="BX68" s="10"/>
      <c r="BY68" s="10"/>
      <c r="BZ68" s="10"/>
      <c r="CA68" s="10"/>
      <c r="CB68" s="10"/>
      <c r="CC68" s="10"/>
      <c r="CD68" s="10"/>
      <c r="CE68" s="10"/>
      <c r="CF68" s="10"/>
      <c r="CG68" s="10"/>
      <c r="CH68" s="10"/>
      <c r="CI68" s="10"/>
      <c r="CJ68" s="10"/>
      <c r="CK68" s="10"/>
      <c r="CL68" s="10"/>
      <c r="CM68" s="10"/>
      <c r="CN68" s="10"/>
      <c r="CO68" s="61"/>
      <c r="CP68" s="23"/>
      <c r="CQ68" s="23"/>
      <c r="CR68" s="23"/>
      <c r="CS68" s="23"/>
      <c r="CT68" s="23"/>
      <c r="CU68" s="23"/>
    </row>
    <row r="69" spans="70:99">
      <c r="BR69" s="65"/>
      <c r="BS69" s="10"/>
      <c r="BT69" s="10"/>
      <c r="BU69" s="10"/>
      <c r="BV69" s="10"/>
      <c r="BW69" s="10"/>
      <c r="BX69" s="10"/>
      <c r="BY69" s="10"/>
      <c r="BZ69" s="10"/>
      <c r="CA69" s="10"/>
      <c r="CB69" s="10"/>
      <c r="CC69" s="10"/>
      <c r="CD69" s="10"/>
      <c r="CE69" s="10"/>
      <c r="CF69" s="10"/>
      <c r="CG69" s="10"/>
      <c r="CH69" s="10"/>
      <c r="CI69" s="10"/>
      <c r="CJ69" s="10"/>
      <c r="CK69" s="10"/>
      <c r="CL69" s="10"/>
      <c r="CM69" s="10"/>
      <c r="CN69" s="10"/>
      <c r="CO69" s="61"/>
      <c r="CP69" s="23"/>
      <c r="CQ69" s="23"/>
      <c r="CR69" s="23"/>
      <c r="CS69" s="23"/>
      <c r="CT69" s="23"/>
      <c r="CU69" s="23"/>
    </row>
    <row r="70" spans="70:99">
      <c r="BR70" s="65"/>
      <c r="BS70" s="10"/>
      <c r="BT70" s="10"/>
      <c r="BU70" s="10"/>
      <c r="BV70" s="10"/>
      <c r="BW70" s="10"/>
      <c r="BX70" s="10"/>
      <c r="BY70" s="10"/>
      <c r="BZ70" s="10"/>
      <c r="CA70" s="10"/>
      <c r="CB70" s="10"/>
      <c r="CC70" s="10"/>
      <c r="CD70" s="10"/>
      <c r="CE70" s="10"/>
      <c r="CF70" s="10"/>
      <c r="CG70" s="10"/>
      <c r="CH70" s="10"/>
      <c r="CI70" s="10"/>
      <c r="CJ70" s="10"/>
      <c r="CK70" s="10"/>
      <c r="CL70" s="10"/>
      <c r="CM70" s="10"/>
      <c r="CN70" s="10"/>
      <c r="CO70" s="61"/>
      <c r="CP70" s="23"/>
      <c r="CQ70" s="23"/>
      <c r="CR70" s="23"/>
      <c r="CS70" s="23"/>
      <c r="CT70" s="23"/>
      <c r="CU70" s="23"/>
    </row>
    <row r="71" spans="70:99">
      <c r="BR71" s="65"/>
      <c r="BS71" s="10"/>
      <c r="BT71" s="10"/>
      <c r="BU71" s="10"/>
      <c r="BV71" s="10"/>
      <c r="BW71" s="10"/>
      <c r="BX71" s="10"/>
      <c r="BY71" s="10"/>
      <c r="BZ71" s="10"/>
      <c r="CA71" s="10"/>
      <c r="CB71" s="10"/>
      <c r="CC71" s="10"/>
      <c r="CD71" s="10"/>
      <c r="CE71" s="10"/>
      <c r="CF71" s="10"/>
      <c r="CG71" s="10"/>
      <c r="CH71" s="10"/>
      <c r="CI71" s="10"/>
      <c r="CJ71" s="10"/>
      <c r="CK71" s="10"/>
      <c r="CL71" s="10"/>
      <c r="CM71" s="10"/>
      <c r="CN71" s="10"/>
      <c r="CO71" s="61"/>
      <c r="CP71" s="23"/>
      <c r="CQ71" s="23"/>
      <c r="CR71" s="23"/>
      <c r="CS71" s="23"/>
      <c r="CT71" s="23"/>
      <c r="CU71" s="23"/>
    </row>
    <row r="72" spans="70:99">
      <c r="BR72" s="65"/>
      <c r="BS72" s="10"/>
      <c r="BT72" s="10"/>
      <c r="BU72" s="10"/>
      <c r="BV72" s="10"/>
      <c r="BW72" s="10"/>
      <c r="BX72" s="10"/>
      <c r="BY72" s="10"/>
      <c r="BZ72" s="10"/>
      <c r="CA72" s="10"/>
      <c r="CB72" s="10"/>
      <c r="CC72" s="10"/>
      <c r="CD72" s="10"/>
      <c r="CE72" s="10"/>
      <c r="CF72" s="10"/>
      <c r="CG72" s="10"/>
      <c r="CH72" s="10"/>
      <c r="CI72" s="10"/>
      <c r="CJ72" s="10"/>
      <c r="CK72" s="10"/>
      <c r="CL72" s="10"/>
      <c r="CM72" s="10"/>
      <c r="CN72" s="10"/>
      <c r="CO72" s="61"/>
      <c r="CP72" s="23"/>
      <c r="CQ72" s="23"/>
      <c r="CR72" s="23"/>
      <c r="CS72" s="23"/>
      <c r="CT72" s="23"/>
      <c r="CU72" s="23"/>
    </row>
    <row r="73" spans="70:99">
      <c r="BR73" s="65"/>
      <c r="BS73" s="10"/>
      <c r="BT73" s="10"/>
      <c r="BU73" s="10"/>
      <c r="BV73" s="10"/>
      <c r="BW73" s="10"/>
      <c r="BX73" s="10"/>
      <c r="BY73" s="10"/>
      <c r="BZ73" s="10"/>
      <c r="CA73" s="10"/>
      <c r="CB73" s="10"/>
      <c r="CC73" s="10"/>
      <c r="CD73" s="10"/>
      <c r="CE73" s="10"/>
      <c r="CF73" s="10"/>
      <c r="CG73" s="10"/>
      <c r="CH73" s="10"/>
      <c r="CI73" s="10"/>
      <c r="CJ73" s="10"/>
      <c r="CK73" s="10"/>
      <c r="CL73" s="10"/>
      <c r="CM73" s="10"/>
      <c r="CN73" s="10"/>
      <c r="CO73" s="61"/>
      <c r="CP73" s="23"/>
      <c r="CQ73" s="23"/>
      <c r="CR73" s="23"/>
      <c r="CS73" s="23"/>
      <c r="CT73" s="23"/>
      <c r="CU73" s="23"/>
    </row>
    <row r="74" spans="70:99">
      <c r="BR74" s="65"/>
      <c r="BS74" s="10"/>
      <c r="BT74" s="10"/>
      <c r="BU74" s="10"/>
      <c r="BV74" s="10"/>
      <c r="BW74" s="10"/>
      <c r="BX74" s="10"/>
      <c r="BY74" s="10"/>
      <c r="BZ74" s="10"/>
      <c r="CA74" s="10"/>
      <c r="CB74" s="10"/>
      <c r="CC74" s="10"/>
      <c r="CD74" s="10"/>
      <c r="CE74" s="10"/>
      <c r="CF74" s="10"/>
      <c r="CG74" s="10"/>
      <c r="CH74" s="10"/>
      <c r="CI74" s="10"/>
      <c r="CJ74" s="10"/>
      <c r="CK74" s="10"/>
      <c r="CL74" s="10"/>
      <c r="CM74" s="10"/>
      <c r="CN74" s="10"/>
      <c r="CO74" s="61"/>
      <c r="CP74" s="23"/>
      <c r="CQ74" s="23"/>
      <c r="CR74" s="23"/>
      <c r="CS74" s="23"/>
      <c r="CT74" s="23"/>
      <c r="CU74" s="23"/>
    </row>
    <row r="75" spans="70:99">
      <c r="BR75" s="65"/>
      <c r="BS75" s="10"/>
      <c r="BT75" s="10"/>
      <c r="BU75" s="10"/>
      <c r="BV75" s="10"/>
      <c r="BW75" s="10"/>
      <c r="BX75" s="10"/>
      <c r="BY75" s="10"/>
      <c r="BZ75" s="10"/>
      <c r="CA75" s="10"/>
      <c r="CB75" s="10"/>
      <c r="CC75" s="10"/>
      <c r="CD75" s="10"/>
      <c r="CE75" s="10"/>
      <c r="CF75" s="10"/>
      <c r="CG75" s="10"/>
      <c r="CH75" s="10"/>
      <c r="CI75" s="10"/>
      <c r="CJ75" s="10"/>
      <c r="CK75" s="10"/>
      <c r="CL75" s="10"/>
      <c r="CM75" s="10"/>
      <c r="CN75" s="10"/>
      <c r="CO75" s="61"/>
      <c r="CP75" s="23"/>
      <c r="CQ75" s="23"/>
      <c r="CR75" s="23"/>
      <c r="CS75" s="23"/>
      <c r="CT75" s="23"/>
      <c r="CU75" s="23"/>
    </row>
    <row r="76" spans="70:99">
      <c r="BR76" s="65"/>
      <c r="BS76" s="10"/>
      <c r="BT76" s="10"/>
      <c r="BU76" s="10"/>
      <c r="BV76" s="10"/>
      <c r="BW76" s="10"/>
      <c r="BX76" s="10"/>
      <c r="BY76" s="10"/>
      <c r="BZ76" s="10"/>
      <c r="CA76" s="10"/>
      <c r="CB76" s="10"/>
      <c r="CC76" s="10"/>
      <c r="CD76" s="10"/>
      <c r="CE76" s="10"/>
      <c r="CF76" s="10"/>
      <c r="CG76" s="10"/>
      <c r="CH76" s="10"/>
      <c r="CI76" s="10"/>
      <c r="CJ76" s="10"/>
      <c r="CK76" s="10"/>
      <c r="CL76" s="10"/>
      <c r="CM76" s="10"/>
      <c r="CN76" s="10"/>
      <c r="CO76" s="61"/>
      <c r="CP76" s="23"/>
      <c r="CQ76" s="23"/>
      <c r="CR76" s="23"/>
      <c r="CS76" s="23"/>
      <c r="CT76" s="23"/>
      <c r="CU76" s="23"/>
    </row>
    <row r="77" spans="70:99">
      <c r="BR77" s="65"/>
      <c r="BS77" s="10"/>
      <c r="BT77" s="10"/>
      <c r="BU77" s="10"/>
      <c r="BV77" s="10"/>
      <c r="BW77" s="10"/>
      <c r="BX77" s="10"/>
      <c r="BY77" s="10"/>
      <c r="BZ77" s="10"/>
      <c r="CA77" s="10"/>
      <c r="CB77" s="10"/>
      <c r="CC77" s="10"/>
      <c r="CD77" s="10"/>
      <c r="CE77" s="10"/>
      <c r="CF77" s="10"/>
      <c r="CG77" s="10"/>
      <c r="CH77" s="10"/>
      <c r="CI77" s="10"/>
      <c r="CJ77" s="10"/>
      <c r="CK77" s="10"/>
      <c r="CL77" s="10"/>
      <c r="CM77" s="10"/>
      <c r="CN77" s="10"/>
      <c r="CO77" s="61"/>
      <c r="CP77" s="23"/>
      <c r="CQ77" s="23"/>
      <c r="CR77" s="23"/>
      <c r="CS77" s="23"/>
      <c r="CT77" s="23"/>
      <c r="CU77" s="23"/>
    </row>
    <row r="78" spans="70:99">
      <c r="BR78" s="65"/>
      <c r="BS78" s="10"/>
      <c r="BT78" s="10"/>
      <c r="BU78" s="10"/>
      <c r="BV78" s="10"/>
      <c r="BW78" s="10"/>
      <c r="BX78" s="10"/>
      <c r="BY78" s="10"/>
      <c r="BZ78" s="10"/>
      <c r="CA78" s="10"/>
      <c r="CB78" s="10"/>
      <c r="CC78" s="10"/>
      <c r="CD78" s="10"/>
      <c r="CE78" s="10"/>
      <c r="CF78" s="10"/>
      <c r="CG78" s="10"/>
      <c r="CH78" s="10"/>
      <c r="CI78" s="10"/>
      <c r="CJ78" s="10"/>
      <c r="CK78" s="10"/>
      <c r="CL78" s="10"/>
      <c r="CM78" s="10"/>
      <c r="CN78" s="10"/>
      <c r="CO78" s="61"/>
      <c r="CP78" s="23"/>
      <c r="CQ78" s="23"/>
      <c r="CR78" s="23"/>
      <c r="CS78" s="23"/>
      <c r="CT78" s="23"/>
      <c r="CU78" s="23"/>
    </row>
    <row r="79" spans="70:99">
      <c r="BR79" s="65"/>
      <c r="BS79" s="10"/>
      <c r="BT79" s="10"/>
      <c r="BU79" s="10"/>
      <c r="BV79" s="10"/>
      <c r="BW79" s="10"/>
      <c r="BX79" s="10"/>
      <c r="BY79" s="10"/>
      <c r="BZ79" s="10"/>
      <c r="CA79" s="10"/>
      <c r="CB79" s="10"/>
      <c r="CC79" s="10"/>
      <c r="CD79" s="10"/>
      <c r="CE79" s="10"/>
      <c r="CF79" s="10"/>
      <c r="CG79" s="10"/>
      <c r="CH79" s="10"/>
      <c r="CI79" s="10"/>
      <c r="CJ79" s="10"/>
      <c r="CK79" s="10"/>
      <c r="CL79" s="10"/>
      <c r="CM79" s="10"/>
      <c r="CN79" s="10"/>
      <c r="CO79" s="61"/>
      <c r="CP79" s="23"/>
      <c r="CQ79" s="23"/>
      <c r="CR79" s="23"/>
      <c r="CS79" s="23"/>
      <c r="CT79" s="23"/>
      <c r="CU79" s="23"/>
    </row>
    <row r="80" spans="70:99">
      <c r="BR80" s="65"/>
      <c r="BS80" s="10"/>
      <c r="BT80" s="10"/>
      <c r="BU80" s="10"/>
      <c r="BV80" s="10"/>
      <c r="BW80" s="10"/>
      <c r="BX80" s="10"/>
      <c r="BY80" s="10"/>
      <c r="BZ80" s="10"/>
      <c r="CA80" s="10"/>
      <c r="CB80" s="10"/>
      <c r="CC80" s="10"/>
      <c r="CD80" s="10"/>
      <c r="CE80" s="10"/>
      <c r="CF80" s="10"/>
      <c r="CG80" s="10"/>
      <c r="CH80" s="10"/>
      <c r="CI80" s="10"/>
      <c r="CJ80" s="10"/>
      <c r="CK80" s="10"/>
      <c r="CL80" s="10"/>
      <c r="CM80" s="10"/>
      <c r="CN80" s="10"/>
      <c r="CO80" s="61"/>
      <c r="CP80" s="23"/>
      <c r="CQ80" s="23"/>
      <c r="CR80" s="23"/>
      <c r="CS80" s="23"/>
      <c r="CT80" s="23"/>
      <c r="CU80" s="23"/>
    </row>
    <row r="81" spans="70:99">
      <c r="BR81" s="65"/>
      <c r="BS81" s="10"/>
      <c r="BT81" s="10"/>
      <c r="BU81" s="10"/>
      <c r="BV81" s="10"/>
      <c r="BW81" s="10"/>
      <c r="BX81" s="10"/>
      <c r="BY81" s="10"/>
      <c r="BZ81" s="10"/>
      <c r="CA81" s="10"/>
      <c r="CB81" s="10"/>
      <c r="CC81" s="10"/>
      <c r="CD81" s="10"/>
      <c r="CE81" s="10"/>
      <c r="CF81" s="10"/>
      <c r="CG81" s="10"/>
      <c r="CH81" s="10"/>
      <c r="CI81" s="10"/>
      <c r="CJ81" s="10"/>
      <c r="CK81" s="10"/>
      <c r="CL81" s="10"/>
      <c r="CM81" s="10"/>
      <c r="CN81" s="10"/>
      <c r="CO81" s="61"/>
      <c r="CP81" s="23"/>
      <c r="CQ81" s="23"/>
      <c r="CR81" s="23"/>
      <c r="CS81" s="23"/>
      <c r="CT81" s="23"/>
      <c r="CU81" s="23"/>
    </row>
    <row r="82" spans="70:99">
      <c r="BR82" s="65"/>
      <c r="BS82" s="10"/>
      <c r="BT82" s="10"/>
      <c r="BU82" s="10"/>
      <c r="BV82" s="10"/>
      <c r="BW82" s="10"/>
      <c r="BX82" s="10"/>
      <c r="BY82" s="10"/>
      <c r="BZ82" s="10"/>
      <c r="CA82" s="10"/>
      <c r="CB82" s="10"/>
      <c r="CC82" s="10"/>
      <c r="CD82" s="10"/>
      <c r="CE82" s="10"/>
      <c r="CF82" s="10"/>
      <c r="CG82" s="10"/>
      <c r="CH82" s="10"/>
      <c r="CI82" s="10"/>
      <c r="CJ82" s="10"/>
      <c r="CK82" s="10"/>
      <c r="CL82" s="10"/>
      <c r="CM82" s="10"/>
      <c r="CN82" s="10"/>
      <c r="CO82" s="61"/>
      <c r="CP82" s="23"/>
      <c r="CQ82" s="23"/>
      <c r="CR82" s="23"/>
      <c r="CS82" s="23"/>
      <c r="CT82" s="23"/>
      <c r="CU82" s="23"/>
    </row>
    <row r="83" spans="70:99">
      <c r="BR83" s="65"/>
      <c r="BS83" s="10"/>
      <c r="BT83" s="10"/>
      <c r="BU83" s="10"/>
      <c r="BV83" s="10"/>
      <c r="BW83" s="10"/>
      <c r="BX83" s="10"/>
      <c r="BY83" s="10"/>
      <c r="BZ83" s="10"/>
      <c r="CA83" s="10"/>
      <c r="CB83" s="10"/>
      <c r="CC83" s="10"/>
      <c r="CD83" s="10"/>
      <c r="CE83" s="10"/>
      <c r="CF83" s="10"/>
      <c r="CG83" s="10"/>
      <c r="CH83" s="10"/>
      <c r="CI83" s="10"/>
      <c r="CJ83" s="10"/>
      <c r="CK83" s="10"/>
      <c r="CL83" s="10"/>
      <c r="CM83" s="10"/>
      <c r="CN83" s="10"/>
      <c r="CO83" s="61"/>
      <c r="CP83" s="23"/>
      <c r="CQ83" s="23"/>
      <c r="CR83" s="23"/>
      <c r="CS83" s="23"/>
      <c r="CT83" s="23"/>
      <c r="CU83" s="23"/>
    </row>
    <row r="84" spans="70:99">
      <c r="BR84" s="65"/>
      <c r="BS84" s="10"/>
      <c r="BT84" s="10"/>
      <c r="BU84" s="10"/>
      <c r="BV84" s="10"/>
      <c r="BW84" s="10"/>
      <c r="BX84" s="10"/>
      <c r="BY84" s="10"/>
      <c r="BZ84" s="10"/>
      <c r="CA84" s="10"/>
      <c r="CB84" s="10"/>
      <c r="CC84" s="10"/>
      <c r="CD84" s="10"/>
      <c r="CE84" s="10"/>
      <c r="CF84" s="10"/>
      <c r="CG84" s="10"/>
      <c r="CH84" s="10"/>
      <c r="CI84" s="10"/>
      <c r="CJ84" s="10"/>
      <c r="CK84" s="10"/>
      <c r="CL84" s="10"/>
      <c r="CM84" s="10"/>
      <c r="CN84" s="10"/>
      <c r="CO84" s="61"/>
      <c r="CP84" s="23"/>
      <c r="CQ84" s="23"/>
      <c r="CR84" s="23"/>
      <c r="CS84" s="23"/>
      <c r="CT84" s="23"/>
      <c r="CU84" s="23"/>
    </row>
    <row r="85" spans="70:99">
      <c r="BR85" s="65"/>
      <c r="BS85" s="10"/>
      <c r="BT85" s="10"/>
      <c r="BU85" s="10"/>
      <c r="BV85" s="10"/>
      <c r="BW85" s="10"/>
      <c r="BX85" s="10"/>
      <c r="BY85" s="10"/>
      <c r="BZ85" s="10"/>
      <c r="CA85" s="10"/>
      <c r="CB85" s="10"/>
      <c r="CC85" s="10"/>
      <c r="CD85" s="10"/>
      <c r="CE85" s="10"/>
      <c r="CF85" s="10"/>
      <c r="CG85" s="10"/>
      <c r="CH85" s="10"/>
      <c r="CI85" s="10"/>
      <c r="CJ85" s="10"/>
      <c r="CK85" s="10"/>
      <c r="CL85" s="10"/>
      <c r="CM85" s="10"/>
      <c r="CN85" s="10"/>
      <c r="CO85" s="61"/>
      <c r="CP85" s="23"/>
      <c r="CQ85" s="23"/>
      <c r="CR85" s="23"/>
      <c r="CS85" s="23"/>
      <c r="CT85" s="23"/>
      <c r="CU85" s="23"/>
    </row>
    <row r="86" spans="70:99">
      <c r="BR86" s="65"/>
      <c r="BS86" s="10"/>
      <c r="BT86" s="10"/>
      <c r="BU86" s="10"/>
      <c r="BV86" s="10"/>
      <c r="BW86" s="10"/>
      <c r="BX86" s="10"/>
      <c r="BY86" s="10"/>
      <c r="BZ86" s="10"/>
      <c r="CA86" s="10"/>
      <c r="CB86" s="10"/>
      <c r="CC86" s="10"/>
      <c r="CD86" s="10"/>
      <c r="CE86" s="10"/>
      <c r="CF86" s="10"/>
      <c r="CG86" s="10"/>
      <c r="CH86" s="10"/>
      <c r="CI86" s="10"/>
      <c r="CJ86" s="10"/>
      <c r="CK86" s="10"/>
      <c r="CL86" s="10"/>
      <c r="CM86" s="10"/>
      <c r="CN86" s="10"/>
      <c r="CO86" s="61"/>
      <c r="CP86" s="23"/>
      <c r="CQ86" s="23"/>
      <c r="CR86" s="23"/>
      <c r="CS86" s="23"/>
      <c r="CT86" s="23"/>
      <c r="CU86" s="23"/>
    </row>
    <row r="87" spans="70:99">
      <c r="BR87" s="65"/>
      <c r="BS87" s="10"/>
      <c r="BT87" s="10"/>
      <c r="BU87" s="10"/>
      <c r="BV87" s="10"/>
      <c r="BW87" s="10"/>
      <c r="BX87" s="10"/>
      <c r="BY87" s="10"/>
      <c r="BZ87" s="10"/>
      <c r="CA87" s="10"/>
      <c r="CB87" s="10"/>
      <c r="CC87" s="10"/>
      <c r="CD87" s="10"/>
      <c r="CE87" s="10"/>
      <c r="CF87" s="10"/>
      <c r="CG87" s="10"/>
      <c r="CH87" s="10"/>
      <c r="CI87" s="10"/>
      <c r="CJ87" s="10"/>
      <c r="CK87" s="10"/>
      <c r="CL87" s="10"/>
      <c r="CM87" s="10"/>
      <c r="CN87" s="10"/>
      <c r="CO87" s="61"/>
      <c r="CP87" s="23"/>
      <c r="CQ87" s="23"/>
      <c r="CR87" s="23"/>
      <c r="CS87" s="23"/>
      <c r="CT87" s="23"/>
      <c r="CU87" s="23"/>
    </row>
    <row r="88" spans="70:99">
      <c r="BR88" s="65"/>
      <c r="BS88" s="10"/>
      <c r="BT88" s="10"/>
      <c r="BU88" s="10"/>
      <c r="BV88" s="10"/>
      <c r="BW88" s="10"/>
      <c r="BX88" s="10"/>
      <c r="BY88" s="10"/>
      <c r="BZ88" s="10"/>
      <c r="CA88" s="10"/>
      <c r="CB88" s="10"/>
      <c r="CC88" s="10"/>
      <c r="CD88" s="10"/>
      <c r="CE88" s="10"/>
      <c r="CF88" s="10"/>
      <c r="CG88" s="10"/>
      <c r="CH88" s="10"/>
      <c r="CI88" s="10"/>
      <c r="CJ88" s="10"/>
      <c r="CK88" s="10"/>
      <c r="CL88" s="10"/>
      <c r="CM88" s="10"/>
      <c r="CN88" s="10"/>
      <c r="CO88" s="61"/>
      <c r="CP88" s="23"/>
      <c r="CQ88" s="23"/>
      <c r="CR88" s="23"/>
      <c r="CS88" s="23"/>
      <c r="CT88" s="23"/>
      <c r="CU88" s="23"/>
    </row>
    <row r="89" spans="70:99">
      <c r="BR89" s="65"/>
      <c r="BS89" s="10"/>
      <c r="BT89" s="10"/>
      <c r="BU89" s="10"/>
      <c r="BV89" s="10"/>
      <c r="BW89" s="10"/>
      <c r="BX89" s="10"/>
      <c r="BY89" s="10"/>
      <c r="BZ89" s="10"/>
      <c r="CA89" s="10"/>
      <c r="CB89" s="10"/>
      <c r="CC89" s="10"/>
      <c r="CD89" s="10"/>
      <c r="CE89" s="10"/>
      <c r="CF89" s="10"/>
      <c r="CG89" s="10"/>
      <c r="CH89" s="10"/>
      <c r="CI89" s="10"/>
      <c r="CJ89" s="10"/>
      <c r="CK89" s="10"/>
      <c r="CL89" s="10"/>
      <c r="CM89" s="10"/>
      <c r="CN89" s="10"/>
      <c r="CO89" s="61"/>
      <c r="CP89" s="23"/>
      <c r="CQ89" s="23"/>
      <c r="CR89" s="23"/>
      <c r="CS89" s="23"/>
      <c r="CT89" s="23"/>
      <c r="CU89" s="23"/>
    </row>
    <row r="90" spans="70:99">
      <c r="BR90" s="65"/>
      <c r="BS90" s="10"/>
      <c r="BT90" s="10"/>
      <c r="BU90" s="10"/>
      <c r="BV90" s="10"/>
      <c r="BW90" s="10"/>
      <c r="BX90" s="10"/>
      <c r="BY90" s="10"/>
      <c r="BZ90" s="10"/>
      <c r="CA90" s="10"/>
      <c r="CB90" s="10"/>
      <c r="CC90" s="10"/>
      <c r="CD90" s="10"/>
      <c r="CE90" s="10"/>
      <c r="CF90" s="10"/>
      <c r="CG90" s="10"/>
      <c r="CH90" s="10"/>
      <c r="CI90" s="10"/>
      <c r="CJ90" s="10"/>
      <c r="CK90" s="10"/>
      <c r="CL90" s="10"/>
      <c r="CM90" s="10"/>
      <c r="CN90" s="10"/>
      <c r="CO90" s="61"/>
      <c r="CP90" s="23"/>
      <c r="CQ90" s="23"/>
      <c r="CR90" s="23"/>
      <c r="CS90" s="23"/>
      <c r="CT90" s="23"/>
      <c r="CU90" s="23"/>
    </row>
    <row r="91" spans="70:99">
      <c r="BR91" s="65"/>
      <c r="BS91" s="10"/>
      <c r="BT91" s="10"/>
      <c r="BU91" s="10"/>
      <c r="BV91" s="10"/>
      <c r="BW91" s="10"/>
      <c r="BX91" s="10"/>
      <c r="BY91" s="10"/>
      <c r="BZ91" s="10"/>
      <c r="CA91" s="10"/>
      <c r="CB91" s="10"/>
      <c r="CC91" s="10"/>
      <c r="CD91" s="10"/>
      <c r="CE91" s="10"/>
      <c r="CF91" s="10"/>
      <c r="CG91" s="10"/>
      <c r="CH91" s="10"/>
      <c r="CI91" s="10"/>
      <c r="CJ91" s="10"/>
      <c r="CK91" s="10"/>
      <c r="CL91" s="10"/>
      <c r="CM91" s="10"/>
      <c r="CN91" s="10"/>
      <c r="CO91" s="61"/>
      <c r="CP91" s="23"/>
      <c r="CQ91" s="23"/>
      <c r="CR91" s="23"/>
      <c r="CS91" s="23"/>
      <c r="CT91" s="23"/>
      <c r="CU91" s="23"/>
    </row>
    <row r="92" spans="70:99">
      <c r="BR92" s="65"/>
      <c r="BS92" s="10"/>
      <c r="BT92" s="10"/>
      <c r="BU92" s="10"/>
      <c r="BV92" s="10"/>
      <c r="BW92" s="10"/>
      <c r="BX92" s="10"/>
      <c r="BY92" s="10"/>
      <c r="BZ92" s="10"/>
      <c r="CA92" s="10"/>
      <c r="CB92" s="10"/>
      <c r="CC92" s="10"/>
      <c r="CD92" s="10"/>
      <c r="CE92" s="10"/>
      <c r="CF92" s="10"/>
      <c r="CG92" s="10"/>
      <c r="CH92" s="10"/>
      <c r="CI92" s="10"/>
      <c r="CJ92" s="10"/>
      <c r="CK92" s="10"/>
      <c r="CL92" s="10"/>
      <c r="CM92" s="10"/>
      <c r="CN92" s="10"/>
      <c r="CO92" s="61"/>
      <c r="CP92" s="23"/>
      <c r="CQ92" s="23"/>
      <c r="CR92" s="23"/>
      <c r="CS92" s="23"/>
      <c r="CT92" s="23"/>
      <c r="CU92" s="23"/>
    </row>
    <row r="93" spans="70:99">
      <c r="BR93" s="65"/>
      <c r="BS93" s="10"/>
      <c r="BT93" s="10"/>
      <c r="BU93" s="10"/>
      <c r="BV93" s="10"/>
      <c r="BW93" s="10"/>
      <c r="BX93" s="10"/>
      <c r="BY93" s="10"/>
      <c r="BZ93" s="10"/>
      <c r="CA93" s="10"/>
      <c r="CB93" s="10"/>
      <c r="CC93" s="10"/>
      <c r="CD93" s="10"/>
      <c r="CE93" s="10"/>
      <c r="CF93" s="10"/>
      <c r="CG93" s="10"/>
      <c r="CH93" s="10"/>
      <c r="CI93" s="10"/>
      <c r="CJ93" s="10"/>
      <c r="CK93" s="10"/>
      <c r="CL93" s="10"/>
      <c r="CM93" s="10"/>
      <c r="CN93" s="10"/>
      <c r="CO93" s="61"/>
      <c r="CP93" s="23"/>
      <c r="CQ93" s="23"/>
      <c r="CR93" s="23"/>
      <c r="CS93" s="23"/>
      <c r="CT93" s="23"/>
      <c r="CU93" s="23"/>
    </row>
    <row r="94" spans="70:99">
      <c r="BR94" s="65"/>
      <c r="BS94" s="10"/>
      <c r="BT94" s="10"/>
      <c r="BU94" s="10"/>
      <c r="BV94" s="10"/>
      <c r="BW94" s="10"/>
      <c r="BX94" s="10"/>
      <c r="BY94" s="10"/>
      <c r="BZ94" s="10"/>
      <c r="CA94" s="10"/>
      <c r="CB94" s="10"/>
      <c r="CC94" s="10"/>
      <c r="CD94" s="10"/>
      <c r="CE94" s="10"/>
      <c r="CF94" s="10"/>
      <c r="CG94" s="10"/>
      <c r="CH94" s="10"/>
      <c r="CI94" s="10"/>
      <c r="CJ94" s="10"/>
      <c r="CK94" s="10"/>
      <c r="CL94" s="10"/>
      <c r="CM94" s="10"/>
      <c r="CN94" s="10"/>
      <c r="CO94" s="61"/>
      <c r="CP94" s="23"/>
      <c r="CQ94" s="23"/>
      <c r="CR94" s="23"/>
      <c r="CS94" s="23"/>
      <c r="CT94" s="23"/>
      <c r="CU94" s="23"/>
    </row>
    <row r="95" spans="70:99">
      <c r="BR95" s="65"/>
      <c r="BS95" s="10"/>
      <c r="BT95" s="10"/>
      <c r="BU95" s="10"/>
      <c r="BV95" s="10"/>
      <c r="BW95" s="10"/>
      <c r="BX95" s="10"/>
      <c r="BY95" s="10"/>
      <c r="BZ95" s="10"/>
      <c r="CA95" s="10"/>
      <c r="CB95" s="10"/>
      <c r="CC95" s="10"/>
      <c r="CD95" s="10"/>
      <c r="CE95" s="10"/>
      <c r="CF95" s="10"/>
      <c r="CG95" s="10"/>
      <c r="CH95" s="10"/>
      <c r="CI95" s="10"/>
      <c r="CJ95" s="10"/>
      <c r="CK95" s="10"/>
      <c r="CL95" s="10"/>
      <c r="CM95" s="10"/>
      <c r="CN95" s="10"/>
      <c r="CO95" s="61"/>
      <c r="CP95" s="23"/>
      <c r="CQ95" s="23"/>
      <c r="CR95" s="23"/>
      <c r="CS95" s="23"/>
      <c r="CT95" s="23"/>
      <c r="CU95" s="23"/>
    </row>
    <row r="96" spans="70:99">
      <c r="BR96" s="65"/>
      <c r="BS96" s="10"/>
      <c r="BT96" s="10"/>
      <c r="BU96" s="10"/>
      <c r="BV96" s="10"/>
      <c r="BW96" s="10"/>
      <c r="BX96" s="10"/>
      <c r="BY96" s="10"/>
      <c r="BZ96" s="10"/>
      <c r="CA96" s="10"/>
      <c r="CB96" s="10"/>
      <c r="CC96" s="10"/>
      <c r="CD96" s="10"/>
      <c r="CE96" s="10"/>
      <c r="CF96" s="10"/>
      <c r="CG96" s="10"/>
      <c r="CH96" s="10"/>
      <c r="CI96" s="10"/>
      <c r="CJ96" s="10"/>
      <c r="CK96" s="10"/>
      <c r="CL96" s="10"/>
      <c r="CM96" s="10"/>
      <c r="CN96" s="10"/>
      <c r="CO96" s="61"/>
      <c r="CP96" s="23"/>
      <c r="CQ96" s="23"/>
      <c r="CR96" s="23"/>
      <c r="CS96" s="23"/>
      <c r="CT96" s="23"/>
      <c r="CU96" s="23"/>
    </row>
    <row r="97" spans="70:99">
      <c r="BR97" s="65"/>
      <c r="BS97" s="10"/>
      <c r="BT97" s="10"/>
      <c r="BU97" s="10"/>
      <c r="BV97" s="10"/>
      <c r="BW97" s="10"/>
      <c r="BX97" s="10"/>
      <c r="BY97" s="10"/>
      <c r="BZ97" s="10"/>
      <c r="CA97" s="10"/>
      <c r="CB97" s="10"/>
      <c r="CC97" s="10"/>
      <c r="CD97" s="10"/>
      <c r="CE97" s="10"/>
      <c r="CF97" s="10"/>
      <c r="CG97" s="10"/>
      <c r="CH97" s="10"/>
      <c r="CI97" s="10"/>
      <c r="CJ97" s="10"/>
      <c r="CK97" s="10"/>
      <c r="CL97" s="10"/>
      <c r="CM97" s="10"/>
      <c r="CN97" s="10"/>
      <c r="CO97" s="61"/>
      <c r="CP97" s="23"/>
      <c r="CQ97" s="23"/>
      <c r="CR97" s="23"/>
      <c r="CS97" s="23"/>
      <c r="CT97" s="23"/>
      <c r="CU97" s="23"/>
    </row>
    <row r="98" spans="70:99">
      <c r="BR98" s="65"/>
      <c r="BS98" s="10"/>
      <c r="BT98" s="10"/>
      <c r="BU98" s="10"/>
      <c r="BV98" s="10"/>
      <c r="BW98" s="10"/>
      <c r="BX98" s="10"/>
      <c r="BY98" s="10"/>
      <c r="BZ98" s="10"/>
      <c r="CA98" s="10"/>
      <c r="CB98" s="10"/>
      <c r="CC98" s="10"/>
      <c r="CD98" s="10"/>
      <c r="CE98" s="10"/>
      <c r="CF98" s="10"/>
      <c r="CG98" s="10"/>
      <c r="CH98" s="10"/>
      <c r="CI98" s="10"/>
      <c r="CJ98" s="10"/>
      <c r="CK98" s="10"/>
      <c r="CL98" s="10"/>
      <c r="CM98" s="10"/>
      <c r="CN98" s="10"/>
      <c r="CO98" s="61"/>
      <c r="CP98" s="23"/>
      <c r="CQ98" s="23"/>
      <c r="CR98" s="23"/>
      <c r="CS98" s="23"/>
      <c r="CT98" s="23"/>
      <c r="CU98" s="23"/>
    </row>
    <row r="99" spans="70:99">
      <c r="BR99" s="65"/>
      <c r="BS99" s="10"/>
      <c r="BT99" s="10"/>
      <c r="BU99" s="10"/>
      <c r="BV99" s="10"/>
      <c r="BW99" s="10"/>
      <c r="BX99" s="10"/>
      <c r="BY99" s="10"/>
      <c r="BZ99" s="10"/>
      <c r="CA99" s="10"/>
      <c r="CB99" s="10"/>
      <c r="CC99" s="10"/>
      <c r="CD99" s="10"/>
      <c r="CE99" s="10"/>
      <c r="CF99" s="10"/>
      <c r="CG99" s="10"/>
      <c r="CH99" s="10"/>
      <c r="CI99" s="10"/>
      <c r="CJ99" s="10"/>
      <c r="CK99" s="10"/>
      <c r="CL99" s="10"/>
      <c r="CM99" s="10"/>
      <c r="CN99" s="10"/>
      <c r="CO99" s="61"/>
      <c r="CP99" s="23"/>
      <c r="CQ99" s="23"/>
      <c r="CR99" s="23"/>
      <c r="CS99" s="23"/>
      <c r="CT99" s="23"/>
      <c r="CU99" s="23"/>
    </row>
    <row r="100" spans="70:99">
      <c r="BR100" s="65"/>
      <c r="BS100" s="10"/>
      <c r="BT100" s="10"/>
      <c r="BU100" s="10"/>
      <c r="BV100" s="10"/>
      <c r="BW100" s="10"/>
      <c r="BX100" s="10"/>
      <c r="BY100" s="10"/>
      <c r="BZ100" s="10"/>
      <c r="CA100" s="10"/>
      <c r="CB100" s="10"/>
      <c r="CC100" s="10"/>
      <c r="CD100" s="10"/>
      <c r="CE100" s="10"/>
      <c r="CF100" s="10"/>
      <c r="CG100" s="10"/>
      <c r="CH100" s="10"/>
      <c r="CI100" s="10"/>
      <c r="CJ100" s="10"/>
      <c r="CK100" s="10"/>
      <c r="CL100" s="10"/>
      <c r="CM100" s="10"/>
      <c r="CN100" s="10"/>
      <c r="CO100" s="61"/>
      <c r="CP100" s="23"/>
      <c r="CQ100" s="23"/>
      <c r="CR100" s="23"/>
      <c r="CS100" s="23"/>
      <c r="CT100" s="23"/>
      <c r="CU100" s="23"/>
    </row>
    <row r="101" spans="70:99">
      <c r="BR101" s="65"/>
      <c r="BS101" s="10"/>
      <c r="BT101" s="10"/>
      <c r="BU101" s="10"/>
      <c r="BV101" s="10"/>
      <c r="BW101" s="10"/>
      <c r="BX101" s="10"/>
      <c r="BY101" s="10"/>
      <c r="BZ101" s="10"/>
      <c r="CA101" s="10"/>
      <c r="CB101" s="10"/>
      <c r="CC101" s="10"/>
      <c r="CD101" s="10"/>
      <c r="CE101" s="10"/>
      <c r="CF101" s="10"/>
      <c r="CG101" s="10"/>
      <c r="CH101" s="10"/>
      <c r="CI101" s="10"/>
      <c r="CJ101" s="10"/>
      <c r="CK101" s="10"/>
      <c r="CL101" s="10"/>
      <c r="CM101" s="10"/>
      <c r="CN101" s="10"/>
      <c r="CO101" s="61"/>
      <c r="CP101" s="23"/>
      <c r="CQ101" s="23"/>
      <c r="CR101" s="23"/>
      <c r="CS101" s="23"/>
      <c r="CT101" s="23"/>
      <c r="CU101" s="23"/>
    </row>
    <row r="102" spans="70:99">
      <c r="BR102" s="65"/>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61"/>
      <c r="CP102" s="23"/>
      <c r="CQ102" s="23"/>
      <c r="CR102" s="23"/>
      <c r="CS102" s="23"/>
      <c r="CT102" s="23"/>
      <c r="CU102" s="23"/>
    </row>
    <row r="103" spans="70:99">
      <c r="BR103" s="65"/>
      <c r="BS103" s="10"/>
      <c r="BT103" s="10"/>
      <c r="BU103" s="10"/>
      <c r="BV103" s="10"/>
      <c r="BW103" s="10"/>
      <c r="BX103" s="10"/>
      <c r="BY103" s="10"/>
      <c r="BZ103" s="10"/>
      <c r="CA103" s="10"/>
      <c r="CB103" s="10"/>
      <c r="CC103" s="10"/>
      <c r="CD103" s="10"/>
      <c r="CE103" s="10"/>
      <c r="CF103" s="10"/>
      <c r="CG103" s="10"/>
      <c r="CH103" s="10"/>
      <c r="CI103" s="10"/>
      <c r="CJ103" s="10"/>
      <c r="CK103" s="10"/>
      <c r="CL103" s="10"/>
      <c r="CM103" s="10"/>
      <c r="CN103" s="10"/>
      <c r="CO103" s="61"/>
      <c r="CP103" s="23"/>
      <c r="CQ103" s="23"/>
      <c r="CR103" s="23"/>
      <c r="CS103" s="23"/>
      <c r="CT103" s="23"/>
      <c r="CU103" s="23"/>
    </row>
    <row r="104" spans="70:99">
      <c r="BR104" s="65"/>
      <c r="BS104" s="10"/>
      <c r="BT104" s="10"/>
      <c r="BU104" s="10"/>
      <c r="BV104" s="10"/>
      <c r="BW104" s="10"/>
      <c r="BX104" s="10"/>
      <c r="BY104" s="10"/>
      <c r="BZ104" s="10"/>
      <c r="CA104" s="10"/>
      <c r="CB104" s="10"/>
      <c r="CC104" s="10"/>
      <c r="CD104" s="10"/>
      <c r="CE104" s="10"/>
      <c r="CF104" s="10"/>
      <c r="CG104" s="10"/>
      <c r="CH104" s="10"/>
      <c r="CI104" s="10"/>
      <c r="CJ104" s="10"/>
      <c r="CK104" s="10"/>
      <c r="CL104" s="10"/>
      <c r="CM104" s="10"/>
      <c r="CN104" s="10"/>
      <c r="CO104" s="61"/>
      <c r="CP104" s="23"/>
      <c r="CQ104" s="23"/>
      <c r="CR104" s="23"/>
      <c r="CS104" s="23"/>
      <c r="CT104" s="23"/>
      <c r="CU104" s="23"/>
    </row>
    <row r="105" spans="70:99">
      <c r="BR105" s="65"/>
      <c r="BS105" s="10"/>
      <c r="BT105" s="10"/>
      <c r="BU105" s="10"/>
      <c r="BV105" s="10"/>
      <c r="BW105" s="10"/>
      <c r="BX105" s="10"/>
      <c r="BY105" s="10"/>
      <c r="BZ105" s="10"/>
      <c r="CA105" s="10"/>
      <c r="CB105" s="10"/>
      <c r="CC105" s="10"/>
      <c r="CD105" s="10"/>
      <c r="CE105" s="10"/>
      <c r="CF105" s="10"/>
      <c r="CG105" s="10"/>
      <c r="CH105" s="10"/>
      <c r="CI105" s="10"/>
      <c r="CJ105" s="10"/>
      <c r="CK105" s="10"/>
      <c r="CL105" s="10"/>
      <c r="CM105" s="10"/>
      <c r="CN105" s="10"/>
      <c r="CO105" s="61"/>
      <c r="CP105" s="23"/>
      <c r="CQ105" s="23"/>
      <c r="CR105" s="23"/>
      <c r="CS105" s="23"/>
      <c r="CT105" s="23"/>
      <c r="CU105" s="23"/>
    </row>
    <row r="106" spans="70:99">
      <c r="BR106" s="65"/>
      <c r="BS106" s="10"/>
      <c r="BT106" s="10"/>
      <c r="BU106" s="10"/>
      <c r="BV106" s="10"/>
      <c r="BW106" s="10"/>
      <c r="BX106" s="10"/>
      <c r="BY106" s="10"/>
      <c r="BZ106" s="10"/>
      <c r="CA106" s="10"/>
      <c r="CB106" s="10"/>
      <c r="CC106" s="10"/>
      <c r="CD106" s="10"/>
      <c r="CE106" s="10"/>
      <c r="CF106" s="10"/>
      <c r="CG106" s="10"/>
      <c r="CH106" s="10"/>
      <c r="CI106" s="10"/>
      <c r="CJ106" s="10"/>
      <c r="CK106" s="10"/>
      <c r="CL106" s="10"/>
      <c r="CM106" s="10"/>
      <c r="CN106" s="10"/>
      <c r="CO106" s="61"/>
      <c r="CP106" s="23"/>
      <c r="CQ106" s="23"/>
      <c r="CR106" s="23"/>
      <c r="CS106" s="23"/>
      <c r="CT106" s="23"/>
      <c r="CU106" s="23"/>
    </row>
    <row r="107" spans="70:99">
      <c r="BR107" s="65"/>
      <c r="BS107" s="10"/>
      <c r="BT107" s="10"/>
      <c r="BU107" s="10"/>
      <c r="BV107" s="10"/>
      <c r="BW107" s="10"/>
      <c r="BX107" s="10"/>
      <c r="BY107" s="10"/>
      <c r="BZ107" s="10"/>
      <c r="CA107" s="10"/>
      <c r="CB107" s="10"/>
      <c r="CC107" s="10"/>
      <c r="CD107" s="10"/>
      <c r="CE107" s="10"/>
      <c r="CF107" s="10"/>
      <c r="CG107" s="10"/>
      <c r="CH107" s="10"/>
      <c r="CI107" s="10"/>
      <c r="CJ107" s="10"/>
      <c r="CK107" s="10"/>
      <c r="CL107" s="10"/>
      <c r="CM107" s="10"/>
      <c r="CN107" s="10"/>
      <c r="CO107" s="61"/>
      <c r="CP107" s="23"/>
      <c r="CQ107" s="23"/>
      <c r="CR107" s="23"/>
      <c r="CS107" s="23"/>
      <c r="CT107" s="23"/>
      <c r="CU107" s="23"/>
    </row>
    <row r="108" spans="70:99">
      <c r="BR108" s="65"/>
      <c r="BS108" s="10"/>
      <c r="BT108" s="10"/>
      <c r="BU108" s="10"/>
      <c r="BV108" s="10"/>
      <c r="BW108" s="10"/>
      <c r="BX108" s="10"/>
      <c r="BY108" s="10"/>
      <c r="BZ108" s="10"/>
      <c r="CA108" s="10"/>
      <c r="CB108" s="10"/>
      <c r="CC108" s="10"/>
      <c r="CD108" s="10"/>
      <c r="CE108" s="10"/>
      <c r="CF108" s="10"/>
      <c r="CG108" s="10"/>
      <c r="CH108" s="10"/>
      <c r="CI108" s="10"/>
      <c r="CJ108" s="10"/>
      <c r="CK108" s="10"/>
      <c r="CL108" s="10"/>
      <c r="CM108" s="10"/>
      <c r="CN108" s="10"/>
      <c r="CO108" s="61"/>
      <c r="CP108" s="23"/>
      <c r="CQ108" s="23"/>
      <c r="CR108" s="23"/>
      <c r="CS108" s="23"/>
      <c r="CT108" s="23"/>
      <c r="CU108" s="23"/>
    </row>
    <row r="109" spans="70:99">
      <c r="BR109" s="65"/>
      <c r="BS109" s="10"/>
      <c r="BT109" s="10"/>
      <c r="BU109" s="10"/>
      <c r="BV109" s="10"/>
      <c r="BW109" s="10"/>
      <c r="BX109" s="10"/>
      <c r="BY109" s="10"/>
      <c r="BZ109" s="10"/>
      <c r="CA109" s="10"/>
      <c r="CB109" s="10"/>
      <c r="CC109" s="10"/>
      <c r="CD109" s="10"/>
      <c r="CE109" s="10"/>
      <c r="CF109" s="10"/>
      <c r="CG109" s="10"/>
      <c r="CH109" s="10"/>
      <c r="CI109" s="10"/>
      <c r="CJ109" s="10"/>
      <c r="CK109" s="10"/>
      <c r="CL109" s="10"/>
      <c r="CM109" s="10"/>
      <c r="CN109" s="10"/>
      <c r="CO109" s="61"/>
      <c r="CP109" s="23"/>
      <c r="CQ109" s="23"/>
      <c r="CR109" s="23"/>
      <c r="CS109" s="23"/>
      <c r="CT109" s="23"/>
      <c r="CU109" s="23"/>
    </row>
    <row r="110" spans="70:99">
      <c r="BR110" s="65"/>
      <c r="BS110" s="10"/>
      <c r="BT110" s="10"/>
      <c r="BU110" s="10"/>
      <c r="BV110" s="10"/>
      <c r="BW110" s="10"/>
      <c r="BX110" s="10"/>
      <c r="BY110" s="10"/>
      <c r="BZ110" s="10"/>
      <c r="CA110" s="10"/>
      <c r="CB110" s="10"/>
      <c r="CC110" s="10"/>
      <c r="CD110" s="10"/>
      <c r="CE110" s="10"/>
      <c r="CF110" s="10"/>
      <c r="CG110" s="10"/>
      <c r="CH110" s="10"/>
      <c r="CI110" s="10"/>
      <c r="CJ110" s="10"/>
      <c r="CK110" s="10"/>
      <c r="CL110" s="10"/>
      <c r="CM110" s="10"/>
      <c r="CN110" s="10"/>
      <c r="CO110" s="61"/>
      <c r="CP110" s="23"/>
      <c r="CQ110" s="23"/>
      <c r="CR110" s="23"/>
      <c r="CS110" s="23"/>
      <c r="CT110" s="23"/>
      <c r="CU110" s="23"/>
    </row>
    <row r="111" spans="70:99">
      <c r="BR111" s="65"/>
      <c r="BS111" s="10"/>
      <c r="BT111" s="10"/>
      <c r="BU111" s="10"/>
      <c r="BV111" s="10"/>
      <c r="BW111" s="10"/>
      <c r="BX111" s="10"/>
      <c r="BY111" s="10"/>
      <c r="BZ111" s="10"/>
      <c r="CA111" s="10"/>
      <c r="CB111" s="10"/>
      <c r="CC111" s="10"/>
      <c r="CD111" s="10"/>
      <c r="CE111" s="10"/>
      <c r="CF111" s="10"/>
      <c r="CG111" s="10"/>
      <c r="CH111" s="10"/>
      <c r="CI111" s="10"/>
      <c r="CJ111" s="10"/>
      <c r="CK111" s="10"/>
      <c r="CL111" s="10"/>
      <c r="CM111" s="10"/>
      <c r="CN111" s="10"/>
      <c r="CO111" s="61"/>
      <c r="CP111" s="23"/>
      <c r="CQ111" s="23"/>
      <c r="CR111" s="23"/>
      <c r="CS111" s="23"/>
      <c r="CT111" s="23"/>
      <c r="CU111" s="23"/>
    </row>
    <row r="112" spans="70:99">
      <c r="BR112" s="65"/>
      <c r="BS112" s="10"/>
      <c r="BT112" s="10"/>
      <c r="BU112" s="10"/>
      <c r="BV112" s="10"/>
      <c r="BW112" s="10"/>
      <c r="BX112" s="10"/>
      <c r="BY112" s="10"/>
      <c r="BZ112" s="10"/>
      <c r="CA112" s="10"/>
      <c r="CB112" s="10"/>
      <c r="CC112" s="10"/>
      <c r="CD112" s="10"/>
      <c r="CE112" s="10"/>
      <c r="CF112" s="10"/>
      <c r="CG112" s="10"/>
      <c r="CH112" s="10"/>
      <c r="CI112" s="10"/>
      <c r="CJ112" s="10"/>
      <c r="CK112" s="10"/>
      <c r="CL112" s="10"/>
      <c r="CM112" s="10"/>
      <c r="CN112" s="10"/>
      <c r="CO112" s="61"/>
      <c r="CP112" s="23"/>
      <c r="CQ112" s="23"/>
      <c r="CR112" s="23"/>
      <c r="CS112" s="23"/>
      <c r="CT112" s="23"/>
      <c r="CU112" s="23"/>
    </row>
    <row r="113" spans="93:93">
      <c r="CO113" s="61"/>
    </row>
  </sheetData>
  <hyperlinks>
    <hyperlink ref="A1" location="'Table of contents'!A1" display="Table of Contents" xr:uid="{F31A6773-BD1E-49A2-9D0A-CC5D9050DBC0}"/>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38924-D18C-4F17-BB25-F9E04C7523E0}">
  <dimension ref="A1:DK112"/>
  <sheetViews>
    <sheetView zoomScale="70" zoomScaleNormal="70" workbookViewId="0">
      <pane xSplit="1" ySplit="5" topLeftCell="CL49" activePane="bottomRight" state="frozen"/>
      <selection pane="topRight" activeCell="B1" sqref="B1"/>
      <selection pane="bottomLeft" activeCell="A6" sqref="A6"/>
      <selection pane="bottomRight" activeCell="CS68" sqref="CS68"/>
    </sheetView>
  </sheetViews>
  <sheetFormatPr defaultColWidth="9.42578125" defaultRowHeight="15"/>
  <cols>
    <col min="1" max="1" width="31.42578125" style="2" customWidth="1"/>
    <col min="9" max="11" width="9.42578125" bestFit="1" customWidth="1"/>
    <col min="24" max="24" width="9.42578125" style="33"/>
    <col min="47" max="47" width="9.42578125" style="33"/>
    <col min="70" max="70" width="10.42578125" style="33" bestFit="1" customWidth="1"/>
    <col min="71" max="71" width="9.42578125" bestFit="1" customWidth="1"/>
    <col min="72" max="72" width="10.5703125" customWidth="1"/>
    <col min="73" max="75" width="13" bestFit="1" customWidth="1"/>
    <col min="76" max="76" width="9.42578125" bestFit="1" customWidth="1"/>
    <col min="77" max="77" width="13" bestFit="1" customWidth="1"/>
    <col min="78" max="78" width="9.42578125" bestFit="1" customWidth="1"/>
    <col min="79" max="79" width="13" bestFit="1" customWidth="1"/>
    <col min="80" max="81" width="9.42578125" bestFit="1" customWidth="1"/>
    <col min="82" max="82" width="11.42578125" customWidth="1"/>
    <col min="83" max="83" width="13" bestFit="1" customWidth="1"/>
    <col min="84" max="85" width="9.42578125" bestFit="1" customWidth="1"/>
    <col min="86" max="88" width="13" bestFit="1" customWidth="1"/>
    <col min="89" max="89" width="9.42578125" bestFit="1" customWidth="1"/>
    <col min="90" max="90" width="13" bestFit="1" customWidth="1"/>
    <col min="91" max="91" width="9.42578125" bestFit="1" customWidth="1"/>
    <col min="92" max="92" width="9.42578125" customWidth="1"/>
    <col min="93" max="93" width="11.42578125" style="33" customWidth="1"/>
    <col min="94" max="94" width="9.42578125" style="26" bestFit="1" customWidth="1"/>
    <col min="95" max="95" width="10.42578125" style="26" bestFit="1" customWidth="1"/>
    <col min="96" max="96" width="9.42578125" style="26" bestFit="1" customWidth="1"/>
    <col min="97" max="97" width="12.42578125" style="26" customWidth="1"/>
    <col min="98" max="101" width="9.42578125" style="26" bestFit="1" customWidth="1"/>
    <col min="102" max="102" width="10.42578125" style="26" bestFit="1" customWidth="1"/>
    <col min="103" max="114" width="9.42578125" style="26" bestFit="1" customWidth="1"/>
    <col min="115" max="115" width="10.42578125" style="26" bestFit="1" customWidth="1"/>
    <col min="116" max="16384" width="9.42578125" style="26"/>
  </cols>
  <sheetData>
    <row r="1" spans="1:115">
      <c r="A1" s="31" t="s">
        <v>23</v>
      </c>
    </row>
    <row r="2" spans="1:115">
      <c r="A2" s="4" t="s">
        <v>231</v>
      </c>
    </row>
    <row r="3" spans="1:115">
      <c r="B3" s="1" t="s">
        <v>232</v>
      </c>
      <c r="Y3" s="1" t="s">
        <v>220</v>
      </c>
      <c r="AV3" s="1" t="s">
        <v>221</v>
      </c>
      <c r="BS3" s="1" t="s">
        <v>228</v>
      </c>
      <c r="CP3" s="1" t="s">
        <v>233</v>
      </c>
    </row>
    <row r="5" spans="1:115">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194</v>
      </c>
      <c r="Q5" s="1" t="s">
        <v>195</v>
      </c>
      <c r="R5" s="1" t="s">
        <v>196</v>
      </c>
      <c r="S5" s="1" t="s">
        <v>197</v>
      </c>
      <c r="T5" s="1" t="s">
        <v>198</v>
      </c>
      <c r="U5" s="1" t="s">
        <v>199</v>
      </c>
      <c r="V5" s="1" t="s">
        <v>287</v>
      </c>
      <c r="W5" s="1" t="s">
        <v>217</v>
      </c>
      <c r="Y5" s="1" t="s">
        <v>173</v>
      </c>
      <c r="Z5" s="1" t="s">
        <v>174</v>
      </c>
      <c r="AA5" s="1" t="s">
        <v>175</v>
      </c>
      <c r="AB5" s="1" t="s">
        <v>176</v>
      </c>
      <c r="AC5" s="1" t="s">
        <v>177</v>
      </c>
      <c r="AD5" s="1" t="s">
        <v>209</v>
      </c>
      <c r="AE5" s="1" t="s">
        <v>181</v>
      </c>
      <c r="AF5" s="1" t="s">
        <v>182</v>
      </c>
      <c r="AG5" s="1" t="s">
        <v>183</v>
      </c>
      <c r="AH5" s="1" t="s">
        <v>184</v>
      </c>
      <c r="AI5" s="1" t="s">
        <v>185</v>
      </c>
      <c r="AJ5" s="1" t="s">
        <v>187</v>
      </c>
      <c r="AK5" s="1" t="s">
        <v>189</v>
      </c>
      <c r="AL5" s="1" t="s">
        <v>190</v>
      </c>
      <c r="AM5" s="1" t="s">
        <v>194</v>
      </c>
      <c r="AN5" s="1" t="s">
        <v>195</v>
      </c>
      <c r="AO5" s="1" t="s">
        <v>196</v>
      </c>
      <c r="AP5" s="1" t="s">
        <v>197</v>
      </c>
      <c r="AQ5" s="1" t="s">
        <v>198</v>
      </c>
      <c r="AR5" s="1" t="s">
        <v>199</v>
      </c>
      <c r="AS5" s="1" t="s">
        <v>287</v>
      </c>
      <c r="AT5" s="1" t="s">
        <v>217</v>
      </c>
      <c r="AV5" s="1" t="s">
        <v>173</v>
      </c>
      <c r="AW5" s="1" t="s">
        <v>174</v>
      </c>
      <c r="AX5" s="1" t="s">
        <v>175</v>
      </c>
      <c r="AY5" s="1" t="s">
        <v>176</v>
      </c>
      <c r="AZ5" s="1" t="s">
        <v>177</v>
      </c>
      <c r="BA5" s="1" t="s">
        <v>209</v>
      </c>
      <c r="BB5" s="1" t="s">
        <v>181</v>
      </c>
      <c r="BC5" s="1" t="s">
        <v>182</v>
      </c>
      <c r="BD5" s="1" t="s">
        <v>183</v>
      </c>
      <c r="BE5" s="1" t="s">
        <v>184</v>
      </c>
      <c r="BF5" s="1" t="s">
        <v>185</v>
      </c>
      <c r="BG5" s="1" t="s">
        <v>187</v>
      </c>
      <c r="BH5" s="1" t="s">
        <v>189</v>
      </c>
      <c r="BI5" s="1" t="s">
        <v>190</v>
      </c>
      <c r="BJ5" s="1" t="s">
        <v>194</v>
      </c>
      <c r="BK5" s="1" t="s">
        <v>195</v>
      </c>
      <c r="BL5" s="1" t="s">
        <v>196</v>
      </c>
      <c r="BM5" s="1" t="s">
        <v>197</v>
      </c>
      <c r="BN5" s="1" t="s">
        <v>198</v>
      </c>
      <c r="BO5" s="1" t="s">
        <v>199</v>
      </c>
      <c r="BP5" s="1" t="s">
        <v>287</v>
      </c>
      <c r="BQ5" s="1" t="s">
        <v>217</v>
      </c>
      <c r="BS5" s="1" t="s">
        <v>173</v>
      </c>
      <c r="BT5" s="1" t="s">
        <v>174</v>
      </c>
      <c r="BU5" s="1" t="s">
        <v>175</v>
      </c>
      <c r="BV5" s="1" t="s">
        <v>176</v>
      </c>
      <c r="BW5" s="1" t="s">
        <v>177</v>
      </c>
      <c r="BX5" s="1" t="s">
        <v>209</v>
      </c>
      <c r="BY5" s="1" t="s">
        <v>181</v>
      </c>
      <c r="BZ5" s="1" t="s">
        <v>182</v>
      </c>
      <c r="CA5" s="1" t="s">
        <v>183</v>
      </c>
      <c r="CB5" s="1" t="s">
        <v>184</v>
      </c>
      <c r="CC5" s="1" t="s">
        <v>185</v>
      </c>
      <c r="CD5" s="1" t="s">
        <v>187</v>
      </c>
      <c r="CE5" s="1" t="s">
        <v>189</v>
      </c>
      <c r="CF5" s="1" t="s">
        <v>190</v>
      </c>
      <c r="CG5" s="1" t="s">
        <v>194</v>
      </c>
      <c r="CH5" s="1" t="s">
        <v>195</v>
      </c>
      <c r="CI5" s="1" t="s">
        <v>196</v>
      </c>
      <c r="CJ5" s="1" t="s">
        <v>197</v>
      </c>
      <c r="CK5" s="1" t="s">
        <v>198</v>
      </c>
      <c r="CL5" s="1" t="s">
        <v>199</v>
      </c>
      <c r="CM5" s="1" t="s">
        <v>287</v>
      </c>
      <c r="CN5" s="1" t="s">
        <v>217</v>
      </c>
      <c r="CP5" s="1" t="s">
        <v>173</v>
      </c>
      <c r="CQ5" s="1" t="s">
        <v>174</v>
      </c>
      <c r="CR5" s="1" t="s">
        <v>175</v>
      </c>
      <c r="CS5" s="1" t="s">
        <v>176</v>
      </c>
      <c r="CT5" s="1" t="s">
        <v>177</v>
      </c>
      <c r="CU5" s="1" t="s">
        <v>209</v>
      </c>
      <c r="CV5" s="1" t="s">
        <v>181</v>
      </c>
      <c r="CW5" s="1" t="s">
        <v>182</v>
      </c>
      <c r="CX5" s="1" t="s">
        <v>183</v>
      </c>
      <c r="CY5" s="1" t="s">
        <v>184</v>
      </c>
      <c r="CZ5" s="1" t="s">
        <v>185</v>
      </c>
      <c r="DA5" s="1" t="s">
        <v>187</v>
      </c>
      <c r="DB5" s="1" t="s">
        <v>189</v>
      </c>
      <c r="DC5" s="1" t="s">
        <v>190</v>
      </c>
      <c r="DD5" s="1" t="s">
        <v>194</v>
      </c>
      <c r="DE5" s="1" t="s">
        <v>195</v>
      </c>
      <c r="DF5" s="1" t="s">
        <v>196</v>
      </c>
      <c r="DG5" s="1" t="s">
        <v>197</v>
      </c>
      <c r="DH5" s="1" t="s">
        <v>198</v>
      </c>
      <c r="DI5" s="1" t="s">
        <v>199</v>
      </c>
      <c r="DJ5" s="1" t="s">
        <v>287</v>
      </c>
      <c r="DK5" s="48" t="s">
        <v>217</v>
      </c>
    </row>
    <row r="6" spans="1:115">
      <c r="A6" s="2">
        <v>40148</v>
      </c>
      <c r="B6" s="10">
        <v>32.07788418191258</v>
      </c>
      <c r="C6" s="10">
        <v>1105.9479957092292</v>
      </c>
      <c r="D6" s="10">
        <v>13.424094206893511</v>
      </c>
      <c r="E6" s="10">
        <v>1750.8805000825012</v>
      </c>
      <c r="F6" s="10">
        <v>67.088157361481478</v>
      </c>
      <c r="G6" s="10">
        <v>62.177817546549861</v>
      </c>
      <c r="H6" s="10">
        <v>133.94186136339803</v>
      </c>
      <c r="I6" s="10">
        <v>60.756215691633564</v>
      </c>
      <c r="J6" s="10">
        <v>948.45299117238767</v>
      </c>
      <c r="K6" s="10">
        <v>125.16626978797323</v>
      </c>
      <c r="L6" s="10">
        <v>118.32792409618354</v>
      </c>
      <c r="M6" s="10">
        <v>256.22347301259327</v>
      </c>
      <c r="N6" s="10">
        <v>105.82157979267048</v>
      </c>
      <c r="O6" s="10">
        <v>202.46115864933171</v>
      </c>
      <c r="P6" s="10">
        <v>156.99949301120589</v>
      </c>
      <c r="Q6" s="10">
        <v>123.78417215463838</v>
      </c>
      <c r="R6" s="10">
        <v>60.026666666666671</v>
      </c>
      <c r="S6" s="10">
        <v>207.71127262362836</v>
      </c>
      <c r="T6" s="10">
        <v>96.197718767276413</v>
      </c>
      <c r="U6" s="10">
        <v>77.661674669867949</v>
      </c>
      <c r="V6" s="10">
        <v>220.19422244873408</v>
      </c>
      <c r="W6" s="10">
        <v>16.352160997185866</v>
      </c>
      <c r="Y6" s="10">
        <v>119.09941341644171</v>
      </c>
      <c r="Z6" s="10">
        <v>85.480325108707817</v>
      </c>
      <c r="AA6" s="10">
        <v>3.2369092881601005</v>
      </c>
      <c r="AB6" s="10">
        <v>5.4259632812519838</v>
      </c>
      <c r="AC6" s="10">
        <v>18.407722370217613</v>
      </c>
      <c r="AD6" s="10">
        <v>1.0207028872210649E-2</v>
      </c>
      <c r="AE6" s="10">
        <v>1.8635544973369937</v>
      </c>
      <c r="AF6" s="10">
        <v>0</v>
      </c>
      <c r="AG6" s="10">
        <v>4.1170602414940136</v>
      </c>
      <c r="AH6" s="10">
        <v>44.345178885430606</v>
      </c>
      <c r="AI6" s="10">
        <v>41.0634266747102</v>
      </c>
      <c r="AJ6" s="10">
        <v>5.3450289073331056</v>
      </c>
      <c r="AK6" s="10">
        <v>0</v>
      </c>
      <c r="AL6" s="10">
        <v>18.985985212850959</v>
      </c>
      <c r="AM6" s="10">
        <v>9.8322613035181448</v>
      </c>
      <c r="AN6" s="10">
        <v>17.052468057001789</v>
      </c>
      <c r="AO6" s="10">
        <v>0</v>
      </c>
      <c r="AP6" s="10">
        <v>0</v>
      </c>
      <c r="AQ6" s="10">
        <v>7.9858194896001828</v>
      </c>
      <c r="AR6" s="10">
        <v>0</v>
      </c>
      <c r="AS6" s="10">
        <v>42.157049115194567</v>
      </c>
      <c r="AT6" s="10">
        <v>5.5609640047705646</v>
      </c>
      <c r="AV6" s="10">
        <v>17.18128082252619</v>
      </c>
      <c r="AW6" s="10">
        <v>47.386591865886572</v>
      </c>
      <c r="AX6" s="10">
        <v>0</v>
      </c>
      <c r="AY6" s="10">
        <v>3.3829701501371057</v>
      </c>
      <c r="AZ6" s="10">
        <v>0.48993937867499349</v>
      </c>
      <c r="BA6" s="10">
        <v>10.184346585827956</v>
      </c>
      <c r="BB6" s="10">
        <v>0</v>
      </c>
      <c r="BC6" s="10">
        <v>28.03263103916812</v>
      </c>
      <c r="BD6" s="10">
        <v>0</v>
      </c>
      <c r="BE6" s="10">
        <v>0</v>
      </c>
      <c r="BF6" s="10">
        <v>1.553352933890966</v>
      </c>
      <c r="BG6" s="10">
        <v>1.1369510641869573</v>
      </c>
      <c r="BH6" s="10">
        <v>0</v>
      </c>
      <c r="BI6" s="10">
        <v>2.2837359847150798</v>
      </c>
      <c r="BJ6" s="10">
        <v>43.339428711415593</v>
      </c>
      <c r="BK6" s="10">
        <v>0</v>
      </c>
      <c r="BL6" s="10">
        <v>0</v>
      </c>
      <c r="BM6" s="10">
        <v>0</v>
      </c>
      <c r="BN6" s="10">
        <v>2.9963806408433094</v>
      </c>
      <c r="BO6" s="10">
        <v>0</v>
      </c>
      <c r="BP6" s="10">
        <v>22.332277614645786</v>
      </c>
      <c r="BQ6" s="10">
        <v>1.2585339589743909</v>
      </c>
      <c r="BS6" s="10">
        <v>4.4516402425832098</v>
      </c>
      <c r="BT6" s="10">
        <v>0</v>
      </c>
      <c r="BU6" s="10">
        <v>0</v>
      </c>
      <c r="BV6" s="10">
        <v>0.25242524830192181</v>
      </c>
      <c r="BW6" s="10">
        <v>0</v>
      </c>
      <c r="BX6" s="10">
        <v>0.91296202690328876</v>
      </c>
      <c r="BY6" s="10">
        <v>0</v>
      </c>
      <c r="BZ6" s="10">
        <v>20.523643299506201</v>
      </c>
      <c r="CA6" s="10">
        <v>0</v>
      </c>
      <c r="CB6" s="10">
        <v>0.76436175212807456</v>
      </c>
      <c r="CC6" s="10">
        <v>0.23264169521530387</v>
      </c>
      <c r="CD6" s="10">
        <v>0</v>
      </c>
      <c r="CE6" s="10">
        <v>0</v>
      </c>
      <c r="CF6" s="10">
        <v>31.94847567853742</v>
      </c>
      <c r="CG6" s="10">
        <v>30.209829498857772</v>
      </c>
      <c r="CH6" s="10">
        <v>2.8421709430404007E-14</v>
      </c>
      <c r="CI6" s="10">
        <v>0</v>
      </c>
      <c r="CJ6" s="10">
        <v>0</v>
      </c>
      <c r="CK6" s="10">
        <v>0.67306213209040333</v>
      </c>
      <c r="CL6" s="10">
        <v>0</v>
      </c>
      <c r="CM6" s="10">
        <v>26.078699471506685</v>
      </c>
      <c r="CN6" s="10">
        <v>16.615575081622367</v>
      </c>
      <c r="CP6" s="10">
        <v>172.8102186634637</v>
      </c>
      <c r="CQ6" s="10">
        <v>1238.8149126838234</v>
      </c>
      <c r="CR6" s="10">
        <v>16.66100349505361</v>
      </c>
      <c r="CS6" s="10">
        <v>1759.9418587621922</v>
      </c>
      <c r="CT6" s="10">
        <v>85.985819110374081</v>
      </c>
      <c r="CU6" s="10">
        <v>73.285333188153317</v>
      </c>
      <c r="CV6" s="10">
        <v>135.80541586073502</v>
      </c>
      <c r="CW6" s="10">
        <v>109.31249003030788</v>
      </c>
      <c r="CX6" s="10">
        <v>952.57005141388163</v>
      </c>
      <c r="CY6" s="10">
        <v>170.27581042553192</v>
      </c>
      <c r="CZ6" s="10">
        <v>161.17734540000001</v>
      </c>
      <c r="DA6" s="10">
        <v>262.70545298411332</v>
      </c>
      <c r="DB6" s="10">
        <v>105.82157979267048</v>
      </c>
      <c r="DC6" s="10">
        <v>255.67935552543517</v>
      </c>
      <c r="DD6" s="10">
        <v>240.3810125249974</v>
      </c>
      <c r="DE6" s="10">
        <v>140.8366402116402</v>
      </c>
      <c r="DF6" s="10">
        <v>60.026666666666671</v>
      </c>
      <c r="DG6" s="10">
        <v>207.71127262362836</v>
      </c>
      <c r="DH6" s="10">
        <v>107.85298102981031</v>
      </c>
      <c r="DI6" s="10">
        <v>77.661674669867935</v>
      </c>
      <c r="DJ6" s="10">
        <v>310.76224865008112</v>
      </c>
      <c r="DK6" s="23">
        <v>39.787234042553187</v>
      </c>
    </row>
    <row r="7" spans="1:115">
      <c r="A7" s="2">
        <v>40238</v>
      </c>
      <c r="B7" s="10">
        <v>30.491348468308139</v>
      </c>
      <c r="C7" s="10">
        <v>1099.8677797615746</v>
      </c>
      <c r="D7" s="10">
        <v>14.159734658442654</v>
      </c>
      <c r="E7" s="10">
        <v>1818.6272036220148</v>
      </c>
      <c r="F7" s="10">
        <v>72.128435562233065</v>
      </c>
      <c r="G7" s="10">
        <v>63.93163384099087</v>
      </c>
      <c r="H7" s="10">
        <v>132.15283680881765</v>
      </c>
      <c r="I7" s="10">
        <v>59.920476848618918</v>
      </c>
      <c r="J7" s="10">
        <v>1008.2845248346607</v>
      </c>
      <c r="K7" s="10">
        <v>129.36250856482752</v>
      </c>
      <c r="L7" s="10">
        <v>120.50843102423656</v>
      </c>
      <c r="M7" s="10">
        <v>303.9874421381291</v>
      </c>
      <c r="N7" s="10">
        <v>115.06983689060343</v>
      </c>
      <c r="O7" s="10">
        <v>220.3952963456407</v>
      </c>
      <c r="P7" s="10">
        <v>162.71506745131467</v>
      </c>
      <c r="Q7" s="10">
        <v>127.89079745339062</v>
      </c>
      <c r="R7" s="10">
        <v>56.153333333333322</v>
      </c>
      <c r="S7" s="10">
        <v>214.19161676646709</v>
      </c>
      <c r="T7" s="10">
        <v>102.90634868011747</v>
      </c>
      <c r="U7" s="10">
        <v>85.353238037550042</v>
      </c>
      <c r="V7" s="10">
        <v>226.70714442236337</v>
      </c>
      <c r="W7" s="10">
        <v>16.911051455727218</v>
      </c>
      <c r="Y7" s="10">
        <v>112.93128166133194</v>
      </c>
      <c r="Z7" s="10">
        <v>81.481430701927195</v>
      </c>
      <c r="AA7" s="10">
        <v>3.1729222417454612</v>
      </c>
      <c r="AB7" s="10">
        <v>5.6790652314086287</v>
      </c>
      <c r="AC7" s="10">
        <v>18.975381384679025</v>
      </c>
      <c r="AD7" s="10">
        <v>1.0152193976742614E-2</v>
      </c>
      <c r="AE7" s="10">
        <v>1.8386635131398337</v>
      </c>
      <c r="AF7" s="10">
        <v>1.0450720424719266</v>
      </c>
      <c r="AG7" s="10">
        <v>4.9117117075705607</v>
      </c>
      <c r="AH7" s="10">
        <v>43.561877175426496</v>
      </c>
      <c r="AI7" s="10">
        <v>40.175478588758011</v>
      </c>
      <c r="AJ7" s="10">
        <v>6.1642501289467351</v>
      </c>
      <c r="AK7" s="10">
        <v>0.51280900001681962</v>
      </c>
      <c r="AL7" s="10">
        <v>20.135303660357888</v>
      </c>
      <c r="AM7" s="10">
        <v>9.8428494556613533</v>
      </c>
      <c r="AN7" s="10">
        <v>18.529502274129801</v>
      </c>
      <c r="AO7" s="10">
        <v>0</v>
      </c>
      <c r="AP7" s="10">
        <v>0</v>
      </c>
      <c r="AQ7" s="10">
        <v>8.1885187170641753</v>
      </c>
      <c r="AR7" s="10">
        <v>9.3241358564325694E-2</v>
      </c>
      <c r="AS7" s="10">
        <v>45.31101526339485</v>
      </c>
      <c r="AT7" s="10">
        <v>7.1308784396502665</v>
      </c>
      <c r="AV7" s="10">
        <v>17.852389022165848</v>
      </c>
      <c r="AW7" s="10">
        <v>43.803547033971192</v>
      </c>
      <c r="AX7" s="10">
        <v>0</v>
      </c>
      <c r="AY7" s="10">
        <v>3.2940473600532632</v>
      </c>
      <c r="AZ7" s="10">
        <v>0.50078019400432394</v>
      </c>
      <c r="BA7" s="10">
        <v>10.661648844911593</v>
      </c>
      <c r="BB7" s="10">
        <v>0</v>
      </c>
      <c r="BC7" s="10">
        <v>27.894220295609902</v>
      </c>
      <c r="BD7" s="10">
        <v>0</v>
      </c>
      <c r="BE7" s="10">
        <v>0</v>
      </c>
      <c r="BF7" s="10">
        <v>2.1800036284811792</v>
      </c>
      <c r="BG7" s="10">
        <v>1.2906307241731423</v>
      </c>
      <c r="BH7" s="10">
        <v>0</v>
      </c>
      <c r="BI7" s="10">
        <v>2.3680198515276754</v>
      </c>
      <c r="BJ7" s="10">
        <v>45.079540797940616</v>
      </c>
      <c r="BK7" s="10">
        <v>0</v>
      </c>
      <c r="BL7" s="10">
        <v>0</v>
      </c>
      <c r="BM7" s="10">
        <v>0</v>
      </c>
      <c r="BN7" s="10">
        <v>3.3812640758432391</v>
      </c>
      <c r="BO7" s="10">
        <v>0</v>
      </c>
      <c r="BP7" s="10">
        <v>19.559760055669223</v>
      </c>
      <c r="BQ7" s="10">
        <v>1.2590864944732036</v>
      </c>
      <c r="BS7" s="10">
        <v>18.840100897864449</v>
      </c>
      <c r="BT7" s="10">
        <v>0</v>
      </c>
      <c r="BU7" s="10">
        <v>1.3322676295501878E-15</v>
      </c>
      <c r="BV7" s="10">
        <v>0.25518383779596077</v>
      </c>
      <c r="BW7" s="10">
        <v>0</v>
      </c>
      <c r="BX7" s="10">
        <v>0.93318797362938533</v>
      </c>
      <c r="BY7" s="10">
        <v>1.3322676295501878E-15</v>
      </c>
      <c r="BZ7" s="10">
        <v>20.134675818854216</v>
      </c>
      <c r="CA7" s="10">
        <v>9.1245565724022981E-3</v>
      </c>
      <c r="CB7" s="10">
        <v>1.1279190320992214</v>
      </c>
      <c r="CC7" s="10">
        <v>0.22847555852426105</v>
      </c>
      <c r="CD7" s="10">
        <v>2.55351295663786E-14</v>
      </c>
      <c r="CE7" s="10">
        <v>0</v>
      </c>
      <c r="CF7" s="10">
        <v>33.267297985862697</v>
      </c>
      <c r="CG7" s="10">
        <v>30.881692712910656</v>
      </c>
      <c r="CH7" s="10">
        <v>0</v>
      </c>
      <c r="CI7" s="10">
        <v>7.1054273576010019E-15</v>
      </c>
      <c r="CJ7" s="10">
        <v>0</v>
      </c>
      <c r="CK7" s="10">
        <v>0.95563403481424203</v>
      </c>
      <c r="CL7" s="10">
        <v>1.7763568394002505E-15</v>
      </c>
      <c r="CM7" s="10">
        <v>23.5209229953525</v>
      </c>
      <c r="CN7" s="10">
        <v>16.048290041422952</v>
      </c>
      <c r="CP7" s="10">
        <v>180.11512004967037</v>
      </c>
      <c r="CQ7" s="10">
        <v>1225.1527574974727</v>
      </c>
      <c r="CR7" s="10">
        <v>17.332656900188116</v>
      </c>
      <c r="CS7" s="10">
        <v>1827.8555000512727</v>
      </c>
      <c r="CT7" s="10">
        <v>91.604597140916411</v>
      </c>
      <c r="CU7" s="10">
        <v>75.53662285350859</v>
      </c>
      <c r="CV7" s="10">
        <v>133.99150032195749</v>
      </c>
      <c r="CW7" s="10">
        <v>108.99444500555497</v>
      </c>
      <c r="CX7" s="10">
        <v>1013.2053610988037</v>
      </c>
      <c r="CY7" s="10">
        <v>174.05230477235324</v>
      </c>
      <c r="CZ7" s="10">
        <v>163.09238880000001</v>
      </c>
      <c r="DA7" s="10">
        <v>311.442322991249</v>
      </c>
      <c r="DB7" s="10">
        <v>115.58264589062024</v>
      </c>
      <c r="DC7" s="10">
        <v>276.16591784338897</v>
      </c>
      <c r="DD7" s="10">
        <v>248.51915041782729</v>
      </c>
      <c r="DE7" s="10">
        <v>146.42029972752042</v>
      </c>
      <c r="DF7" s="10">
        <v>56.153333333333329</v>
      </c>
      <c r="DG7" s="10">
        <v>214.19161676646706</v>
      </c>
      <c r="DH7" s="10">
        <v>115.43176550783913</v>
      </c>
      <c r="DI7" s="10">
        <v>85.44647939611437</v>
      </c>
      <c r="DJ7" s="10">
        <v>315.09884273677994</v>
      </c>
      <c r="DK7" s="23">
        <v>41.349306431273639</v>
      </c>
    </row>
    <row r="8" spans="1:115">
      <c r="A8" s="2">
        <v>40330</v>
      </c>
      <c r="B8" s="10">
        <v>28.359004973359657</v>
      </c>
      <c r="C8" s="10">
        <v>1158.5556540849266</v>
      </c>
      <c r="D8" s="10">
        <v>15.205307413681354</v>
      </c>
      <c r="E8" s="10">
        <v>1895.7308392166478</v>
      </c>
      <c r="F8" s="10">
        <v>76.740050895793672</v>
      </c>
      <c r="G8" s="10">
        <v>58.38965586014556</v>
      </c>
      <c r="H8" s="10">
        <v>132.16692014753872</v>
      </c>
      <c r="I8" s="10">
        <v>51.831520305256575</v>
      </c>
      <c r="J8" s="10">
        <v>1004.6076700433211</v>
      </c>
      <c r="K8" s="10">
        <v>133.13981788510415</v>
      </c>
      <c r="L8" s="10">
        <v>115.86082549967936</v>
      </c>
      <c r="M8" s="10">
        <v>289.44725193078796</v>
      </c>
      <c r="N8" s="10">
        <v>118.09299345289692</v>
      </c>
      <c r="O8" s="10">
        <v>226.36444214497749</v>
      </c>
      <c r="P8" s="10">
        <v>144.56740671343147</v>
      </c>
      <c r="Q8" s="10">
        <v>128.16887052490276</v>
      </c>
      <c r="R8" s="10">
        <v>52.28</v>
      </c>
      <c r="S8" s="10">
        <v>218.86105758938126</v>
      </c>
      <c r="T8" s="10">
        <v>106.6805645055656</v>
      </c>
      <c r="U8" s="10">
        <v>88.238273382128511</v>
      </c>
      <c r="V8" s="10">
        <v>218.71407735834669</v>
      </c>
      <c r="W8" s="10">
        <v>17.528026618971534</v>
      </c>
      <c r="Y8" s="10">
        <v>104.72033573251561</v>
      </c>
      <c r="Z8" s="10">
        <v>82.153070088638202</v>
      </c>
      <c r="AA8" s="10">
        <v>3.1550453823561377</v>
      </c>
      <c r="AB8" s="10">
        <v>5.9648144879903828</v>
      </c>
      <c r="AC8" s="10">
        <v>19.336814281261237</v>
      </c>
      <c r="AD8" s="10">
        <v>8.9575785369397972E-3</v>
      </c>
      <c r="AE8" s="10">
        <v>1.8388594568794829</v>
      </c>
      <c r="AF8" s="10">
        <v>1.8280895728465076</v>
      </c>
      <c r="AG8" s="10">
        <v>5.4273565017316878</v>
      </c>
      <c r="AH8" s="10">
        <v>42.548328986658191</v>
      </c>
      <c r="AI8" s="10">
        <v>37.065020126377931</v>
      </c>
      <c r="AJ8" s="10">
        <v>5.7009598605417322</v>
      </c>
      <c r="AK8" s="10">
        <v>1.0572751580010076</v>
      </c>
      <c r="AL8" s="10">
        <v>20.142180611252176</v>
      </c>
      <c r="AM8" s="10">
        <v>8.4379732173746547</v>
      </c>
      <c r="AN8" s="10">
        <v>19.494591013558793</v>
      </c>
      <c r="AO8" s="10">
        <v>0</v>
      </c>
      <c r="AP8" s="10">
        <v>0</v>
      </c>
      <c r="AQ8" s="10">
        <v>8.1212708615600757</v>
      </c>
      <c r="AR8" s="10">
        <v>0.19299687562732185</v>
      </c>
      <c r="AS8" s="10">
        <v>43.499685914035346</v>
      </c>
      <c r="AT8" s="10">
        <v>8.835355850356855</v>
      </c>
      <c r="AV8" s="10">
        <v>18.320608968690347</v>
      </c>
      <c r="AW8" s="10">
        <v>42.679760641270661</v>
      </c>
      <c r="AX8" s="10">
        <v>0</v>
      </c>
      <c r="AY8" s="10">
        <v>3.2046104084599549</v>
      </c>
      <c r="AZ8" s="10">
        <v>0.50566824394003751</v>
      </c>
      <c r="BA8" s="10">
        <v>9.91184783311407</v>
      </c>
      <c r="BB8" s="10">
        <v>0</v>
      </c>
      <c r="BC8" s="10">
        <v>24.347224316079256</v>
      </c>
      <c r="BD8" s="10">
        <v>0</v>
      </c>
      <c r="BE8" s="10">
        <v>0</v>
      </c>
      <c r="BF8" s="10">
        <v>2.663546309353845</v>
      </c>
      <c r="BG8" s="10">
        <v>1.1735031489419241</v>
      </c>
      <c r="BH8" s="10">
        <v>0</v>
      </c>
      <c r="BI8" s="10">
        <v>2.3128160072818682</v>
      </c>
      <c r="BJ8" s="10">
        <v>40.19533038743247</v>
      </c>
      <c r="BK8" s="10">
        <v>0</v>
      </c>
      <c r="BL8" s="10">
        <v>0</v>
      </c>
      <c r="BM8" s="10">
        <v>0</v>
      </c>
      <c r="BN8" s="10">
        <v>3.6878316308918055</v>
      </c>
      <c r="BO8" s="10">
        <v>0</v>
      </c>
      <c r="BP8" s="10">
        <v>20.543610685279273</v>
      </c>
      <c r="BQ8" s="10">
        <v>1.2605764403014761</v>
      </c>
      <c r="BS8" s="10">
        <v>34.012046091061066</v>
      </c>
      <c r="BT8" s="10">
        <v>2.8421709430404007E-14</v>
      </c>
      <c r="BU8" s="10">
        <v>0</v>
      </c>
      <c r="BV8" s="10">
        <v>0.25869861643705816</v>
      </c>
      <c r="BW8" s="10">
        <v>2.2204460492503131E-15</v>
      </c>
      <c r="BX8" s="10">
        <v>0.847222406057071</v>
      </c>
      <c r="BY8" s="10">
        <v>0</v>
      </c>
      <c r="BZ8" s="10">
        <v>17.322291605391221</v>
      </c>
      <c r="CA8" s="10">
        <v>1.8192339067204522E-2</v>
      </c>
      <c r="CB8" s="10">
        <v>1.5010990822176495</v>
      </c>
      <c r="CC8" s="10">
        <v>0.21164066458887287</v>
      </c>
      <c r="CD8" s="10">
        <v>0</v>
      </c>
      <c r="CE8" s="10">
        <v>0</v>
      </c>
      <c r="CF8" s="10">
        <v>32.640104403348687</v>
      </c>
      <c r="CG8" s="10">
        <v>27.059114108792535</v>
      </c>
      <c r="CH8" s="10">
        <v>2.4868995751603507E-14</v>
      </c>
      <c r="CI8" s="10">
        <v>0</v>
      </c>
      <c r="CJ8" s="10">
        <v>2.8421709430404007E-14</v>
      </c>
      <c r="CK8" s="10">
        <v>1.2352021119301675</v>
      </c>
      <c r="CL8" s="10">
        <v>0</v>
      </c>
      <c r="CM8" s="10">
        <v>22.135879130713686</v>
      </c>
      <c r="CN8" s="10">
        <v>15.445573328043976</v>
      </c>
      <c r="CP8" s="10">
        <v>185.41199576562667</v>
      </c>
      <c r="CQ8" s="10">
        <v>1283.3884848148355</v>
      </c>
      <c r="CR8" s="10">
        <v>18.360352796037489</v>
      </c>
      <c r="CS8" s="10">
        <v>1905.1589627295352</v>
      </c>
      <c r="CT8" s="10">
        <v>96.582533420994949</v>
      </c>
      <c r="CU8" s="10">
        <v>69.15768367785364</v>
      </c>
      <c r="CV8" s="10">
        <v>134.00577960441819</v>
      </c>
      <c r="CW8" s="10">
        <v>95.329125799573561</v>
      </c>
      <c r="CX8" s="10">
        <v>1010.05321888412</v>
      </c>
      <c r="CY8" s="10">
        <v>177.18924595397999</v>
      </c>
      <c r="CZ8" s="10">
        <v>155.80103260000001</v>
      </c>
      <c r="DA8" s="10">
        <v>296.32171494027159</v>
      </c>
      <c r="DB8" s="10">
        <v>119.15026861089792</v>
      </c>
      <c r="DC8" s="10">
        <v>281.45954316686021</v>
      </c>
      <c r="DD8" s="10">
        <v>220.25982442703113</v>
      </c>
      <c r="DE8" s="10">
        <v>147.66346153846158</v>
      </c>
      <c r="DF8" s="10">
        <v>52.28</v>
      </c>
      <c r="DG8" s="10">
        <v>218.86105758938129</v>
      </c>
      <c r="DH8" s="10">
        <v>119.72486910994765</v>
      </c>
      <c r="DI8" s="10">
        <v>88.431270257755827</v>
      </c>
      <c r="DJ8" s="10">
        <v>304.89325308837499</v>
      </c>
      <c r="DK8" s="23">
        <v>43.06953223767384</v>
      </c>
    </row>
    <row r="9" spans="1:115">
      <c r="A9" s="2">
        <v>40422</v>
      </c>
      <c r="B9" s="10">
        <v>25.978825833992659</v>
      </c>
      <c r="C9" s="10">
        <v>1252.1076684937173</v>
      </c>
      <c r="D9" s="10">
        <v>19.579224404362964</v>
      </c>
      <c r="E9" s="10">
        <v>1989.6785973228311</v>
      </c>
      <c r="F9" s="10">
        <v>82.811062183276533</v>
      </c>
      <c r="G9" s="10">
        <v>75.73167507881503</v>
      </c>
      <c r="H9" s="10">
        <v>133.69730743813739</v>
      </c>
      <c r="I9" s="10">
        <v>58.706066382191445</v>
      </c>
      <c r="J9" s="10">
        <v>1071.10522442663</v>
      </c>
      <c r="K9" s="10">
        <v>140.67648065738794</v>
      </c>
      <c r="L9" s="10">
        <v>124.38101268925193</v>
      </c>
      <c r="M9" s="10">
        <v>320.27803642285807</v>
      </c>
      <c r="N9" s="10">
        <v>127.1163267649809</v>
      </c>
      <c r="O9" s="10">
        <v>234.5612990856055</v>
      </c>
      <c r="P9" s="10">
        <v>176.25529989951789</v>
      </c>
      <c r="Q9" s="10">
        <v>138.04120359756291</v>
      </c>
      <c r="R9" s="10">
        <v>48.406400000000012</v>
      </c>
      <c r="S9" s="10">
        <v>236.81290322580648</v>
      </c>
      <c r="T9" s="10">
        <v>121.48510130400949</v>
      </c>
      <c r="U9" s="10">
        <v>95.43250014246874</v>
      </c>
      <c r="V9" s="10">
        <v>244.53638435440163</v>
      </c>
      <c r="W9" s="10">
        <v>20.698554724464202</v>
      </c>
      <c r="Y9" s="10">
        <v>95.575423164564086</v>
      </c>
      <c r="Z9" s="10">
        <v>84.857563979537701</v>
      </c>
      <c r="AA9" s="10">
        <v>3.7465901578034315</v>
      </c>
      <c r="AB9" s="10">
        <v>6.3076115662894878</v>
      </c>
      <c r="AC9" s="10">
        <v>19.963840629013298</v>
      </c>
      <c r="AD9" s="10">
        <v>1.1208031069601651E-2</v>
      </c>
      <c r="AE9" s="10">
        <v>1.8601519795384365</v>
      </c>
      <c r="AF9" s="10">
        <v>3.1407547564108045</v>
      </c>
      <c r="AG9" s="10">
        <v>6.3560925468661411</v>
      </c>
      <c r="AH9" s="10">
        <v>42.593846197712573</v>
      </c>
      <c r="AI9" s="10">
        <v>38.136161632606296</v>
      </c>
      <c r="AJ9" s="10">
        <v>6.1220981823801033</v>
      </c>
      <c r="AK9" s="10">
        <v>1.7147663524280057</v>
      </c>
      <c r="AL9" s="10">
        <v>20.322119075155417</v>
      </c>
      <c r="AM9" s="10">
        <v>9.9149215235192596</v>
      </c>
      <c r="AN9" s="10">
        <v>22.004849034016001</v>
      </c>
      <c r="AO9" s="10">
        <v>0</v>
      </c>
      <c r="AP9" s="10">
        <v>0</v>
      </c>
      <c r="AQ9" s="10">
        <v>8.8292979531661206</v>
      </c>
      <c r="AR9" s="10">
        <v>0.31344117540921584</v>
      </c>
      <c r="AS9" s="10">
        <v>44.822522940058896</v>
      </c>
      <c r="AT9" s="10">
        <v>12.156025005106139</v>
      </c>
      <c r="AV9" s="10">
        <v>18.731674193603268</v>
      </c>
      <c r="AW9" s="10">
        <v>42.426667396859976</v>
      </c>
      <c r="AX9" s="10">
        <v>0</v>
      </c>
      <c r="AY9" s="10">
        <v>3.123024615363315</v>
      </c>
      <c r="AZ9" s="10">
        <v>0.51691946573825931</v>
      </c>
      <c r="BA9" s="10">
        <v>13.083044130046467</v>
      </c>
      <c r="BB9" s="10">
        <v>0</v>
      </c>
      <c r="BC9" s="10">
        <v>27.829597540243498</v>
      </c>
      <c r="BD9" s="10">
        <v>0</v>
      </c>
      <c r="BE9" s="10">
        <v>0</v>
      </c>
      <c r="BF9" s="10">
        <v>3.4610441169208435</v>
      </c>
      <c r="BG9" s="10">
        <v>1.2372974242303427</v>
      </c>
      <c r="BH9" s="10">
        <v>0</v>
      </c>
      <c r="BI9" s="10">
        <v>2.2747963718082871</v>
      </c>
      <c r="BJ9" s="10">
        <v>49.179917148878467</v>
      </c>
      <c r="BK9" s="10">
        <v>0</v>
      </c>
      <c r="BL9" s="10">
        <v>0</v>
      </c>
      <c r="BM9" s="10">
        <v>0</v>
      </c>
      <c r="BN9" s="10">
        <v>4.4077049093466067</v>
      </c>
      <c r="BO9" s="10">
        <v>0</v>
      </c>
      <c r="BP9" s="10">
        <v>23.791245906117773</v>
      </c>
      <c r="BQ9" s="10">
        <v>1.4355872076814713</v>
      </c>
      <c r="BS9" s="10">
        <v>49.875660176047361</v>
      </c>
      <c r="BT9" s="10">
        <v>0</v>
      </c>
      <c r="BU9" s="10">
        <v>4.4408920985006262E-16</v>
      </c>
      <c r="BV9" s="10">
        <v>0.26385449599359667</v>
      </c>
      <c r="BW9" s="10">
        <v>1.6764367671839864E-14</v>
      </c>
      <c r="BX9" s="10">
        <v>1.0922419695002556</v>
      </c>
      <c r="BY9" s="10">
        <v>6.8833827526759706E-15</v>
      </c>
      <c r="BZ9" s="10">
        <v>19.510574390023137</v>
      </c>
      <c r="CA9" s="10">
        <v>2.9110453040000372E-2</v>
      </c>
      <c r="CB9" s="10">
        <v>1.9378536693279997</v>
      </c>
      <c r="CC9" s="10">
        <v>0.21870026122092634</v>
      </c>
      <c r="CD9" s="10">
        <v>1.6431300764452317E-14</v>
      </c>
      <c r="CE9" s="10">
        <v>0</v>
      </c>
      <c r="CF9" s="10">
        <v>32.262716425506561</v>
      </c>
      <c r="CG9" s="10">
        <v>32.53122894945195</v>
      </c>
      <c r="CH9" s="10">
        <v>1.7763568394002505E-14</v>
      </c>
      <c r="CI9" s="10">
        <v>0</v>
      </c>
      <c r="CJ9" s="10">
        <v>0</v>
      </c>
      <c r="CK9" s="10">
        <v>1.6853456902112898</v>
      </c>
      <c r="CL9" s="10">
        <v>0</v>
      </c>
      <c r="CM9" s="10">
        <v>19.451757846372914</v>
      </c>
      <c r="CN9" s="10">
        <v>16.822348865529484</v>
      </c>
      <c r="CP9" s="10">
        <v>190.16158336820737</v>
      </c>
      <c r="CQ9" s="10">
        <v>1379.3918998701147</v>
      </c>
      <c r="CR9" s="10">
        <v>23.325814562166396</v>
      </c>
      <c r="CS9" s="10">
        <v>1999.3730880004775</v>
      </c>
      <c r="CT9" s="10">
        <v>103.29182227802811</v>
      </c>
      <c r="CU9" s="10">
        <v>89.918169209431355</v>
      </c>
      <c r="CV9" s="10">
        <v>135.55745941767583</v>
      </c>
      <c r="CW9" s="10">
        <v>109.18699306886889</v>
      </c>
      <c r="CX9" s="10">
        <v>1077.4904274265361</v>
      </c>
      <c r="CY9" s="10">
        <v>185.20818052442851</v>
      </c>
      <c r="CZ9" s="10">
        <v>166.1969187</v>
      </c>
      <c r="DA9" s="10">
        <v>327.63743202946853</v>
      </c>
      <c r="DB9" s="10">
        <v>128.8310931174089</v>
      </c>
      <c r="DC9" s="10">
        <v>289.42093095807576</v>
      </c>
      <c r="DD9" s="10">
        <v>267.88136752136757</v>
      </c>
      <c r="DE9" s="10">
        <v>160.04605263157893</v>
      </c>
      <c r="DF9" s="10">
        <v>48.406400000000012</v>
      </c>
      <c r="DG9" s="10">
        <v>236.81290322580648</v>
      </c>
      <c r="DH9" s="10">
        <v>136.40744985673351</v>
      </c>
      <c r="DI9" s="10">
        <v>95.745941317877936</v>
      </c>
      <c r="DJ9" s="10">
        <v>332.60191104695122</v>
      </c>
      <c r="DK9" s="23">
        <v>51.112515802781296</v>
      </c>
    </row>
    <row r="10" spans="1:115">
      <c r="A10" s="2">
        <v>40513</v>
      </c>
      <c r="B10" s="10">
        <v>21.304121793661839</v>
      </c>
      <c r="C10" s="10">
        <v>1329.2742991163414</v>
      </c>
      <c r="D10" s="10">
        <v>22.028158191525794</v>
      </c>
      <c r="E10" s="10">
        <v>2082.6013502928913</v>
      </c>
      <c r="F10" s="10">
        <v>80.747599545360629</v>
      </c>
      <c r="G10" s="10">
        <v>69.054575086418765</v>
      </c>
      <c r="H10" s="10">
        <v>137.56424604330905</v>
      </c>
      <c r="I10" s="10">
        <v>55.465684644563311</v>
      </c>
      <c r="J10" s="10">
        <v>1102.6992015780613</v>
      </c>
      <c r="K10" s="10">
        <v>143.45498892857097</v>
      </c>
      <c r="L10" s="10">
        <v>131.27445435742214</v>
      </c>
      <c r="M10" s="10">
        <v>311.46559703936202</v>
      </c>
      <c r="N10" s="10">
        <v>129.68257208211787</v>
      </c>
      <c r="O10" s="10">
        <v>237.58042764160672</v>
      </c>
      <c r="P10" s="10">
        <v>173.93910988513562</v>
      </c>
      <c r="Q10" s="10">
        <v>152.512442464315</v>
      </c>
      <c r="R10" s="10">
        <v>44.533066666666663</v>
      </c>
      <c r="S10" s="10">
        <v>249.46174757281554</v>
      </c>
      <c r="T10" s="10">
        <v>134.64330656536293</v>
      </c>
      <c r="U10" s="10">
        <v>99.148295939678306</v>
      </c>
      <c r="V10" s="10">
        <v>235.27698505581583</v>
      </c>
      <c r="W10" s="10">
        <v>21.883870152341633</v>
      </c>
      <c r="Y10" s="10">
        <v>78.006369207291016</v>
      </c>
      <c r="Z10" s="10">
        <v>85.961490075457149</v>
      </c>
      <c r="AA10" s="10">
        <v>3.8690320640413827</v>
      </c>
      <c r="AB10" s="10">
        <v>6.6515818870423375</v>
      </c>
      <c r="AC10" s="10">
        <v>18.60174051855661</v>
      </c>
      <c r="AD10" s="10">
        <v>9.8441571884397821E-3</v>
      </c>
      <c r="AE10" s="10">
        <v>1.9139533136041351</v>
      </c>
      <c r="AF10" s="10">
        <v>4.0015231944587448</v>
      </c>
      <c r="AG10" s="10">
        <v>7.1304900502862374</v>
      </c>
      <c r="AH10" s="10">
        <v>41.0766486372058</v>
      </c>
      <c r="AI10" s="10">
        <v>38.525518085449576</v>
      </c>
      <c r="AJ10" s="10">
        <v>5.7729368233080312</v>
      </c>
      <c r="AK10" s="10">
        <v>2.3430481546261039</v>
      </c>
      <c r="AL10" s="10">
        <v>20.035640708169147</v>
      </c>
      <c r="AM10" s="10">
        <v>9.4187399983931446</v>
      </c>
      <c r="AN10" s="10">
        <v>25.4403134411968</v>
      </c>
      <c r="AO10" s="10">
        <v>0</v>
      </c>
      <c r="AP10" s="10">
        <v>0</v>
      </c>
      <c r="AQ10" s="10">
        <v>9.3207681227281007</v>
      </c>
      <c r="AR10" s="10">
        <v>0.43466979943479567</v>
      </c>
      <c r="AS10" s="10">
        <v>48.550997703974588</v>
      </c>
      <c r="AT10" s="10">
        <v>14.691454776204441</v>
      </c>
      <c r="AV10" s="10">
        <v>17.393220208351934</v>
      </c>
      <c r="AW10" s="10">
        <v>41.156935024794549</v>
      </c>
      <c r="AX10" s="10">
        <v>0</v>
      </c>
      <c r="AY10" s="10">
        <v>3.0173023047088154</v>
      </c>
      <c r="AZ10" s="10">
        <v>0.47649928654621648</v>
      </c>
      <c r="BA10" s="10">
        <v>12.137845813346251</v>
      </c>
      <c r="BB10" s="10">
        <v>0</v>
      </c>
      <c r="BC10" s="10">
        <v>26.538101825650401</v>
      </c>
      <c r="BD10" s="10">
        <v>0</v>
      </c>
      <c r="BE10" s="10">
        <v>0</v>
      </c>
      <c r="BF10" s="10">
        <v>4.2798226687237255</v>
      </c>
      <c r="BG10" s="10">
        <v>1.1438242621096761</v>
      </c>
      <c r="BH10" s="10">
        <v>0</v>
      </c>
      <c r="BI10" s="10">
        <v>2.1826122632606721</v>
      </c>
      <c r="BJ10" s="10">
        <v>48.704637829174509</v>
      </c>
      <c r="BK10" s="10">
        <v>0</v>
      </c>
      <c r="BL10" s="10">
        <v>0</v>
      </c>
      <c r="BM10" s="10">
        <v>0</v>
      </c>
      <c r="BN10" s="10">
        <v>5.115974265485927</v>
      </c>
      <c r="BO10" s="10">
        <v>0</v>
      </c>
      <c r="BP10" s="10">
        <v>24.500121697952885</v>
      </c>
      <c r="BQ10" s="10">
        <v>1.461195965888924</v>
      </c>
      <c r="BS10" s="10">
        <v>60.42079390655509</v>
      </c>
      <c r="BT10" s="10">
        <v>0</v>
      </c>
      <c r="BU10" s="10">
        <v>1.7763568394002505E-15</v>
      </c>
      <c r="BV10" s="10">
        <v>0.26815620193615874</v>
      </c>
      <c r="BW10" s="10">
        <v>0</v>
      </c>
      <c r="BX10" s="10">
        <v>0.98988469505978038</v>
      </c>
      <c r="BY10" s="10">
        <v>4.2188474935755949E-15</v>
      </c>
      <c r="BZ10" s="10">
        <v>18.328119522962325</v>
      </c>
      <c r="CA10" s="10">
        <v>3.9980319878356596E-2</v>
      </c>
      <c r="CB10" s="10">
        <v>2.3272325265377347</v>
      </c>
      <c r="CC10" s="10">
        <v>0.2219588884045427</v>
      </c>
      <c r="CD10" s="10">
        <v>0</v>
      </c>
      <c r="CE10" s="10">
        <v>0</v>
      </c>
      <c r="CF10" s="10">
        <v>31.122571136969555</v>
      </c>
      <c r="CG10" s="10">
        <v>31.652973978872517</v>
      </c>
      <c r="CH10" s="10">
        <v>0</v>
      </c>
      <c r="CI10" s="10">
        <v>0</v>
      </c>
      <c r="CJ10" s="10">
        <v>0</v>
      </c>
      <c r="CK10" s="10">
        <v>2.1771137220970767</v>
      </c>
      <c r="CL10" s="10">
        <v>1.9095836023552692E-14</v>
      </c>
      <c r="CM10" s="10">
        <v>12.441697123156906</v>
      </c>
      <c r="CN10" s="10">
        <v>16.272524331695656</v>
      </c>
      <c r="CP10" s="10">
        <v>177.12450511585988</v>
      </c>
      <c r="CQ10" s="10">
        <v>1456.392724216593</v>
      </c>
      <c r="CR10" s="10">
        <v>25.897190255567178</v>
      </c>
      <c r="CS10" s="10">
        <v>2092.5383906865786</v>
      </c>
      <c r="CT10" s="10">
        <v>99.82583935046344</v>
      </c>
      <c r="CU10" s="10">
        <v>82.192149752013236</v>
      </c>
      <c r="CV10" s="10">
        <v>139.47819935691319</v>
      </c>
      <c r="CW10" s="10">
        <v>104.33342918763478</v>
      </c>
      <c r="CX10" s="10">
        <v>1109.8696719482259</v>
      </c>
      <c r="CY10" s="10">
        <v>186.8588700923145</v>
      </c>
      <c r="CZ10" s="10">
        <v>174.30175399999999</v>
      </c>
      <c r="DA10" s="10">
        <v>318.38235812477973</v>
      </c>
      <c r="DB10" s="10">
        <v>132.02562023674395</v>
      </c>
      <c r="DC10" s="10">
        <v>290.92125175000609</v>
      </c>
      <c r="DD10" s="10">
        <v>263.7154616915758</v>
      </c>
      <c r="DE10" s="10">
        <v>177.95275590551179</v>
      </c>
      <c r="DF10" s="10">
        <v>44.533066666666663</v>
      </c>
      <c r="DG10" s="10">
        <v>249.46174757281551</v>
      </c>
      <c r="DH10" s="10">
        <v>151.25716267567404</v>
      </c>
      <c r="DI10" s="10">
        <v>99.582965739113121</v>
      </c>
      <c r="DJ10" s="10">
        <v>320.76980158090021</v>
      </c>
      <c r="DK10" s="23">
        <v>54.309045226130657</v>
      </c>
    </row>
    <row r="11" spans="1:115">
      <c r="A11" s="2">
        <v>40603</v>
      </c>
      <c r="B11" s="10">
        <v>26.998934175386108</v>
      </c>
      <c r="C11" s="10">
        <v>1359.8204845882774</v>
      </c>
      <c r="D11" s="10">
        <v>22.412264209705853</v>
      </c>
      <c r="E11" s="10">
        <v>2191.9539332366608</v>
      </c>
      <c r="F11" s="10">
        <v>84.345294945969357</v>
      </c>
      <c r="G11" s="10">
        <v>76.585271247510732</v>
      </c>
      <c r="H11" s="10">
        <v>138.8217013929571</v>
      </c>
      <c r="I11" s="10">
        <v>62.242137125569762</v>
      </c>
      <c r="J11" s="10">
        <v>1131.2867311637042</v>
      </c>
      <c r="K11" s="10">
        <v>151.03464947288393</v>
      </c>
      <c r="L11" s="10">
        <v>134.93251347232439</v>
      </c>
      <c r="M11" s="10">
        <v>344.98876820900972</v>
      </c>
      <c r="N11" s="10">
        <v>139.22640365505396</v>
      </c>
      <c r="O11" s="10">
        <v>241.58697690189183</v>
      </c>
      <c r="P11" s="10">
        <v>183.90685129207006</v>
      </c>
      <c r="Q11" s="10">
        <v>170.07750128355173</v>
      </c>
      <c r="R11" s="10">
        <v>42.433066666666662</v>
      </c>
      <c r="S11" s="10">
        <v>262.47364666719506</v>
      </c>
      <c r="T11" s="10">
        <v>137.04523888106107</v>
      </c>
      <c r="U11" s="10">
        <v>98.321983861515804</v>
      </c>
      <c r="V11" s="10">
        <v>236.86081245677997</v>
      </c>
      <c r="W11" s="10">
        <v>22.165953481841473</v>
      </c>
      <c r="Y11" s="10">
        <v>87.772749417835755</v>
      </c>
      <c r="Z11" s="10">
        <v>87.64779570080411</v>
      </c>
      <c r="AA11" s="10">
        <v>4.0127503107056972</v>
      </c>
      <c r="AB11" s="10">
        <v>12.736599460434469</v>
      </c>
      <c r="AC11" s="10">
        <v>19.727813702721736</v>
      </c>
      <c r="AD11" s="10">
        <v>1.047510202742649E-2</v>
      </c>
      <c r="AE11" s="10">
        <v>1.9083859657274007</v>
      </c>
      <c r="AF11" s="10">
        <v>6.2524026081223774</v>
      </c>
      <c r="AG11" s="10">
        <v>11.475494823300009</v>
      </c>
      <c r="AH11" s="10">
        <v>41.049878653717016</v>
      </c>
      <c r="AI11" s="10">
        <v>39.608850983970846</v>
      </c>
      <c r="AJ11" s="10">
        <v>6.4614547271107314</v>
      </c>
      <c r="AK11" s="10">
        <v>2.9299795697716648</v>
      </c>
      <c r="AL11" s="10">
        <v>23.6372274578565</v>
      </c>
      <c r="AM11" s="10">
        <v>11.459112792767273</v>
      </c>
      <c r="AN11" s="10">
        <v>27.256301037939657</v>
      </c>
      <c r="AO11" s="10">
        <v>0</v>
      </c>
      <c r="AP11" s="10">
        <v>0</v>
      </c>
      <c r="AQ11" s="10">
        <v>9.7183600226241555</v>
      </c>
      <c r="AR11" s="10">
        <v>0.32293147663648997</v>
      </c>
      <c r="AS11" s="10">
        <v>49.077729221332604</v>
      </c>
      <c r="AT11" s="10">
        <v>15.676919308291419</v>
      </c>
      <c r="AV11" s="10">
        <v>20.842457156629429</v>
      </c>
      <c r="AW11" s="10">
        <v>41.31634170932179</v>
      </c>
      <c r="AX11" s="10">
        <v>0</v>
      </c>
      <c r="AY11" s="10">
        <v>3.7101466402257417</v>
      </c>
      <c r="AZ11" s="10">
        <v>0.37467923799508102</v>
      </c>
      <c r="BA11" s="10">
        <v>13.174343217563251</v>
      </c>
      <c r="BB11" s="10">
        <v>0</v>
      </c>
      <c r="BC11" s="10">
        <v>30.501201230440685</v>
      </c>
      <c r="BD11" s="10">
        <v>0</v>
      </c>
      <c r="BE11" s="10">
        <v>1.8950612955205868E-2</v>
      </c>
      <c r="BF11" s="10">
        <v>4.3748362670318572</v>
      </c>
      <c r="BG11" s="10">
        <v>1.2419444752044533</v>
      </c>
      <c r="BH11" s="10">
        <v>0</v>
      </c>
      <c r="BI11" s="10">
        <v>2.3586455762067176</v>
      </c>
      <c r="BJ11" s="10">
        <v>53.334096829591566</v>
      </c>
      <c r="BK11" s="10">
        <v>0</v>
      </c>
      <c r="BL11" s="10">
        <v>0</v>
      </c>
      <c r="BM11" s="10">
        <v>0</v>
      </c>
      <c r="BN11" s="10">
        <v>5.1669341303564575</v>
      </c>
      <c r="BO11" s="10">
        <v>0</v>
      </c>
      <c r="BP11" s="10">
        <v>24.74634315050389</v>
      </c>
      <c r="BQ11" s="10">
        <v>1.484018123567779</v>
      </c>
      <c r="BS11" s="10">
        <v>52.226981270316863</v>
      </c>
      <c r="BT11" s="10">
        <v>0</v>
      </c>
      <c r="BU11" s="10">
        <v>0</v>
      </c>
      <c r="BV11" s="10">
        <v>0.27740619742418016</v>
      </c>
      <c r="BW11" s="10">
        <v>0.2118145544275451</v>
      </c>
      <c r="BX11" s="10">
        <v>1.087615654619098</v>
      </c>
      <c r="BY11" s="10">
        <v>0</v>
      </c>
      <c r="BZ11" s="10">
        <v>21.631759303275459</v>
      </c>
      <c r="CA11" s="10">
        <v>0.92534400179769882</v>
      </c>
      <c r="CB11" s="10">
        <v>2.3901713924911716</v>
      </c>
      <c r="CC11" s="10">
        <v>0.22827777667284277</v>
      </c>
      <c r="CD11" s="10">
        <v>0</v>
      </c>
      <c r="CE11" s="10">
        <v>2.3980817331903381E-14</v>
      </c>
      <c r="CF11" s="10">
        <v>39.330200081592061</v>
      </c>
      <c r="CG11" s="10">
        <v>37.408196551297856</v>
      </c>
      <c r="CH11" s="10">
        <v>7.1054273576010019E-15</v>
      </c>
      <c r="CI11" s="10">
        <v>7.1054273576010019E-15</v>
      </c>
      <c r="CJ11" s="10">
        <v>0</v>
      </c>
      <c r="CK11" s="10">
        <v>2.2215464654062416</v>
      </c>
      <c r="CL11" s="10">
        <v>7.9380946260698693E-15</v>
      </c>
      <c r="CM11" s="10">
        <v>14.136480462450223</v>
      </c>
      <c r="CN11" s="10">
        <v>17.086425669213909</v>
      </c>
      <c r="CP11" s="10">
        <v>187.84112202016814</v>
      </c>
      <c r="CQ11" s="10">
        <v>1488.7846219984033</v>
      </c>
      <c r="CR11" s="10">
        <v>26.425014520411548</v>
      </c>
      <c r="CS11" s="10">
        <v>2208.6780855347452</v>
      </c>
      <c r="CT11" s="10">
        <v>104.65960244111372</v>
      </c>
      <c r="CU11" s="10">
        <v>90.857705221720508</v>
      </c>
      <c r="CV11" s="10">
        <v>140.73008735868447</v>
      </c>
      <c r="CW11" s="10">
        <v>120.62750026740828</v>
      </c>
      <c r="CX11" s="10">
        <v>1143.6875699888019</v>
      </c>
      <c r="CY11" s="10">
        <v>194.49365013204732</v>
      </c>
      <c r="CZ11" s="10">
        <v>179.14447849999993</v>
      </c>
      <c r="DA11" s="10">
        <v>352.69216741132487</v>
      </c>
      <c r="DB11" s="10">
        <v>142.15638322482565</v>
      </c>
      <c r="DC11" s="10">
        <v>306.91305001754711</v>
      </c>
      <c r="DD11" s="10">
        <v>286.10825746572675</v>
      </c>
      <c r="DE11" s="10">
        <v>197.33380232149139</v>
      </c>
      <c r="DF11" s="10">
        <v>42.433066666666669</v>
      </c>
      <c r="DG11" s="10">
        <v>262.47364666719506</v>
      </c>
      <c r="DH11" s="10">
        <v>154.15207949944792</v>
      </c>
      <c r="DI11" s="10">
        <v>98.644915338152302</v>
      </c>
      <c r="DJ11" s="10">
        <v>324.82136529106668</v>
      </c>
      <c r="DK11" s="23">
        <v>56.413316582914575</v>
      </c>
    </row>
    <row r="12" spans="1:115">
      <c r="A12" s="2">
        <v>40695</v>
      </c>
      <c r="B12" s="10">
        <v>31.940096677657799</v>
      </c>
      <c r="C12" s="10">
        <v>1487.6365980137382</v>
      </c>
      <c r="D12" s="10">
        <v>23.902201388133427</v>
      </c>
      <c r="E12" s="10">
        <v>2309.5825441169864</v>
      </c>
      <c r="F12" s="10">
        <v>85.939880707247923</v>
      </c>
      <c r="G12" s="10">
        <v>78.592111256522372</v>
      </c>
      <c r="H12" s="10">
        <v>140.14349242893633</v>
      </c>
      <c r="I12" s="10">
        <v>58.460116948521133</v>
      </c>
      <c r="J12" s="10">
        <v>1167.3420077479132</v>
      </c>
      <c r="K12" s="10">
        <v>157.13318194518527</v>
      </c>
      <c r="L12" s="10">
        <v>136.29856497541979</v>
      </c>
      <c r="M12" s="10">
        <v>361.36028521820134</v>
      </c>
      <c r="N12" s="10">
        <v>141.34055699691274</v>
      </c>
      <c r="O12" s="10">
        <v>241.19174789348656</v>
      </c>
      <c r="P12" s="10">
        <v>188.07446304457972</v>
      </c>
      <c r="Q12" s="10">
        <v>181.94850541687353</v>
      </c>
      <c r="R12" s="10">
        <v>40.333066666666667</v>
      </c>
      <c r="S12" s="10">
        <v>278.40139928408718</v>
      </c>
      <c r="T12" s="10">
        <v>142.89840881493009</v>
      </c>
      <c r="U12" s="10">
        <v>97.37192836644698</v>
      </c>
      <c r="V12" s="10">
        <v>224.3341985882885</v>
      </c>
      <c r="W12" s="10">
        <v>23.039723077141808</v>
      </c>
      <c r="Y12" s="10">
        <v>94.401670023512494</v>
      </c>
      <c r="Z12" s="10">
        <v>95.570468439873878</v>
      </c>
      <c r="AA12" s="10">
        <v>4.3613076221185274</v>
      </c>
      <c r="AB12" s="10">
        <v>19.498138128764882</v>
      </c>
      <c r="AC12" s="10">
        <v>20.405923957423383</v>
      </c>
      <c r="AD12" s="10">
        <v>1.0298349584815663E-2</v>
      </c>
      <c r="AE12" s="10">
        <v>1.9032821791335517</v>
      </c>
      <c r="AF12" s="10">
        <v>7.6308361957946467</v>
      </c>
      <c r="AG12" s="10">
        <v>16.172170371952173</v>
      </c>
      <c r="AH12" s="10">
        <v>40.472999220551593</v>
      </c>
      <c r="AI12" s="10">
        <v>40.019738022528479</v>
      </c>
      <c r="AJ12" s="10">
        <v>6.8384633970824815</v>
      </c>
      <c r="AK12" s="10">
        <v>3.3977313659410955</v>
      </c>
      <c r="AL12" s="10">
        <v>27.110637558870607</v>
      </c>
      <c r="AM12" s="10">
        <v>13.335712014740183</v>
      </c>
      <c r="AN12" s="10">
        <v>27.980269511901444</v>
      </c>
      <c r="AO12" s="10">
        <v>0</v>
      </c>
      <c r="AP12" s="10">
        <v>0</v>
      </c>
      <c r="AQ12" s="10">
        <v>10.375241805988926</v>
      </c>
      <c r="AR12" s="10">
        <v>0.21297422567583726</v>
      </c>
      <c r="AS12" s="10">
        <v>46.760903091337923</v>
      </c>
      <c r="AT12" s="10">
        <v>17.165720563651416</v>
      </c>
      <c r="AV12" s="10">
        <v>23.635480328014296</v>
      </c>
      <c r="AW12" s="10">
        <v>44.340828721629897</v>
      </c>
      <c r="AX12" s="10">
        <v>0</v>
      </c>
      <c r="AY12" s="10">
        <v>4.4755515202320808</v>
      </c>
      <c r="AZ12" s="10">
        <v>0.25545421713375782</v>
      </c>
      <c r="BA12" s="10">
        <v>13.226771368847697</v>
      </c>
      <c r="BB12" s="10">
        <v>0</v>
      </c>
      <c r="BC12" s="10">
        <v>29.367202160903968</v>
      </c>
      <c r="BD12" s="10">
        <v>0</v>
      </c>
      <c r="BE12" s="10">
        <v>3.8988054002623021E-2</v>
      </c>
      <c r="BF12" s="10">
        <v>4.3946385759118254</v>
      </c>
      <c r="BG12" s="10">
        <v>1.2746989823560324</v>
      </c>
      <c r="BH12" s="10">
        <v>0</v>
      </c>
      <c r="BI12" s="10">
        <v>2.5046080280162593</v>
      </c>
      <c r="BJ12" s="10">
        <v>56.523595581535609</v>
      </c>
      <c r="BK12" s="10">
        <v>0</v>
      </c>
      <c r="BL12" s="10">
        <v>0</v>
      </c>
      <c r="BM12" s="10">
        <v>0</v>
      </c>
      <c r="BN12" s="10">
        <v>5.3454786188055312</v>
      </c>
      <c r="BO12" s="10">
        <v>0</v>
      </c>
      <c r="BP12" s="10">
        <v>26.213779863100921</v>
      </c>
      <c r="BQ12" s="10">
        <v>1.5468789366443301</v>
      </c>
      <c r="BS12" s="10">
        <v>41.06577854362645</v>
      </c>
      <c r="BT12" s="10">
        <v>0</v>
      </c>
      <c r="BU12" s="10">
        <v>0</v>
      </c>
      <c r="BV12" s="10">
        <v>0.28717435565541294</v>
      </c>
      <c r="BW12" s="10">
        <v>0.43324194958089157</v>
      </c>
      <c r="BX12" s="10">
        <v>1.1056958430920325</v>
      </c>
      <c r="BY12" s="10">
        <v>3.1752378504279477E-14</v>
      </c>
      <c r="BZ12" s="10">
        <v>21.37956758043379</v>
      </c>
      <c r="CA12" s="10">
        <v>1.8754685706533714</v>
      </c>
      <c r="CB12" s="10">
        <v>2.425639899720792</v>
      </c>
      <c r="CC12" s="10">
        <v>0.23072402613987641</v>
      </c>
      <c r="CD12" s="10">
        <v>0</v>
      </c>
      <c r="CE12" s="10">
        <v>2.6645352591003757E-15</v>
      </c>
      <c r="CF12" s="10">
        <v>47.533308405781604</v>
      </c>
      <c r="CG12" s="10">
        <v>42.502686821803955</v>
      </c>
      <c r="CH12" s="10">
        <v>0</v>
      </c>
      <c r="CI12" s="10">
        <v>7.1054273576010019E-15</v>
      </c>
      <c r="CJ12" s="10">
        <v>0</v>
      </c>
      <c r="CK12" s="10">
        <v>2.3222767810488776</v>
      </c>
      <c r="CL12" s="10">
        <v>1.3183898417423734E-14</v>
      </c>
      <c r="CM12" s="10">
        <v>13.791078681242329</v>
      </c>
      <c r="CN12" s="10">
        <v>18.420826732474616</v>
      </c>
      <c r="CP12" s="10">
        <v>191.04302557281105</v>
      </c>
      <c r="CQ12" s="10">
        <v>1627.5478951752418</v>
      </c>
      <c r="CR12" s="10">
        <v>28.263509010251948</v>
      </c>
      <c r="CS12" s="10">
        <v>2333.8434081216387</v>
      </c>
      <c r="CT12" s="10">
        <v>107.03450083138596</v>
      </c>
      <c r="CU12" s="10">
        <v>92.934876818046916</v>
      </c>
      <c r="CV12" s="10">
        <v>142.04677460806991</v>
      </c>
      <c r="CW12" s="10">
        <v>116.83772288565353</v>
      </c>
      <c r="CX12" s="10">
        <v>1185.3896466905187</v>
      </c>
      <c r="CY12" s="10">
        <v>200.07080911946028</v>
      </c>
      <c r="CZ12" s="10">
        <v>180.94366559999997</v>
      </c>
      <c r="DA12" s="10">
        <v>369.47344759763979</v>
      </c>
      <c r="DB12" s="10">
        <v>144.73828836285384</v>
      </c>
      <c r="DC12" s="10">
        <v>318.34030188615503</v>
      </c>
      <c r="DD12" s="10">
        <v>300.43645746265946</v>
      </c>
      <c r="DE12" s="10">
        <v>209.92877492877494</v>
      </c>
      <c r="DF12" s="10">
        <v>40.333066666666674</v>
      </c>
      <c r="DG12" s="10">
        <v>278.40139928408718</v>
      </c>
      <c r="DH12" s="10">
        <v>160.94140602077343</v>
      </c>
      <c r="DI12" s="10">
        <v>97.58490259212283</v>
      </c>
      <c r="DJ12" s="10">
        <v>311.09996022396967</v>
      </c>
      <c r="DK12" s="23">
        <v>60.173149309912169</v>
      </c>
    </row>
    <row r="13" spans="1:115">
      <c r="A13" s="2">
        <v>40787</v>
      </c>
      <c r="B13" s="10">
        <v>36.215365867507799</v>
      </c>
      <c r="C13" s="10">
        <v>1264.5695416456106</v>
      </c>
      <c r="D13" s="10">
        <v>25.083960004185347</v>
      </c>
      <c r="E13" s="10">
        <v>2441.9811234224735</v>
      </c>
      <c r="F13" s="10">
        <v>85.204039659000614</v>
      </c>
      <c r="G13" s="10">
        <v>77.397908192271387</v>
      </c>
      <c r="H13" s="10">
        <v>141.97300858432766</v>
      </c>
      <c r="I13" s="10">
        <v>51.982248239655021</v>
      </c>
      <c r="J13" s="10">
        <v>1101.2380180896901</v>
      </c>
      <c r="K13" s="10">
        <v>162.48275597438652</v>
      </c>
      <c r="L13" s="10">
        <v>128.38862692584962</v>
      </c>
      <c r="M13" s="10">
        <v>332.41406764000175</v>
      </c>
      <c r="N13" s="10">
        <v>134.20898729452452</v>
      </c>
      <c r="O13" s="10">
        <v>216.38529772752801</v>
      </c>
      <c r="P13" s="10">
        <v>157.81215485837339</v>
      </c>
      <c r="Q13" s="10">
        <v>176.03306001860312</v>
      </c>
      <c r="R13" s="10">
        <v>38.233066666666666</v>
      </c>
      <c r="S13" s="10">
        <v>266.07244482042603</v>
      </c>
      <c r="T13" s="10">
        <v>128.25339408080185</v>
      </c>
      <c r="U13" s="10">
        <v>101.84914506687375</v>
      </c>
      <c r="V13" s="10">
        <v>197.66409424845685</v>
      </c>
      <c r="W13" s="10">
        <v>21.7727944676991</v>
      </c>
      <c r="Y13" s="10">
        <v>98.972348465041946</v>
      </c>
      <c r="Z13" s="10">
        <v>80.971904401142879</v>
      </c>
      <c r="AA13" s="10">
        <v>4.6632756987303727</v>
      </c>
      <c r="AB13" s="10">
        <v>27.079129210493903</v>
      </c>
      <c r="AC13" s="10">
        <v>20.535993878079289</v>
      </c>
      <c r="AD13" s="10">
        <v>9.7003665269219559E-3</v>
      </c>
      <c r="AE13" s="10">
        <v>1.9045581507852791</v>
      </c>
      <c r="AF13" s="10">
        <v>8.449637277600166</v>
      </c>
      <c r="AG13" s="10">
        <v>19.378589254883135</v>
      </c>
      <c r="AH13" s="10">
        <v>39.591821827138659</v>
      </c>
      <c r="AI13" s="10">
        <v>37.706549539579512</v>
      </c>
      <c r="AJ13" s="10">
        <v>6.355435484373519</v>
      </c>
      <c r="AK13" s="10">
        <v>3.6305614362808605</v>
      </c>
      <c r="AL13" s="10">
        <v>27.728467279209585</v>
      </c>
      <c r="AM13" s="10">
        <v>12.621416752837078</v>
      </c>
      <c r="AN13" s="10">
        <v>25.943100583655379</v>
      </c>
      <c r="AO13" s="10">
        <v>0</v>
      </c>
      <c r="AP13" s="10">
        <v>0</v>
      </c>
      <c r="AQ13" s="10">
        <v>9.5295162965881541</v>
      </c>
      <c r="AR13" s="10">
        <v>0.11126177369477785</v>
      </c>
      <c r="AS13" s="10">
        <v>45.643227486981488</v>
      </c>
      <c r="AT13" s="10">
        <v>17.089011959985523</v>
      </c>
      <c r="AV13" s="10">
        <v>25.925987850854934</v>
      </c>
      <c r="AW13" s="10">
        <v>36.962868947852506</v>
      </c>
      <c r="AX13" s="10">
        <v>0</v>
      </c>
      <c r="AY13" s="10">
        <v>5.3343102000872848</v>
      </c>
      <c r="AZ13" s="10">
        <v>0.12710579144423351</v>
      </c>
      <c r="BA13" s="10">
        <v>12.739320042667893</v>
      </c>
      <c r="BB13" s="10">
        <v>0</v>
      </c>
      <c r="BC13" s="10">
        <v>26.793966745880347</v>
      </c>
      <c r="BD13" s="10">
        <v>0</v>
      </c>
      <c r="BE13" s="10">
        <v>5.9800406498042545E-2</v>
      </c>
      <c r="BF13" s="10">
        <v>4.1165370156556262</v>
      </c>
      <c r="BG13" s="10">
        <v>1.148500440687124</v>
      </c>
      <c r="BH13" s="10">
        <v>0</v>
      </c>
      <c r="BI13" s="10">
        <v>2.3923124267558444</v>
      </c>
      <c r="BJ13" s="10">
        <v>49.182323965525427</v>
      </c>
      <c r="BK13" s="10">
        <v>0</v>
      </c>
      <c r="BL13" s="10">
        <v>0</v>
      </c>
      <c r="BM13" s="10">
        <v>0</v>
      </c>
      <c r="BN13" s="10">
        <v>4.759731819453048</v>
      </c>
      <c r="BO13" s="10">
        <v>0</v>
      </c>
      <c r="BP13" s="10">
        <v>24.938428842113471</v>
      </c>
      <c r="BQ13" s="10">
        <v>1.4661613509221716</v>
      </c>
      <c r="BS13" s="10">
        <v>28.850476832392122</v>
      </c>
      <c r="BT13" s="10">
        <v>1.9184653865522705E-13</v>
      </c>
      <c r="BU13" s="10">
        <v>0</v>
      </c>
      <c r="BV13" s="10">
        <v>0.29819393731088706</v>
      </c>
      <c r="BW13" s="10">
        <v>0.64670172416240801</v>
      </c>
      <c r="BX13" s="10">
        <v>1.0787001149158737</v>
      </c>
      <c r="BY13" s="10">
        <v>2.6645352591003757E-14</v>
      </c>
      <c r="BZ13" s="10">
        <v>20.015974771411194</v>
      </c>
      <c r="CA13" s="10">
        <v>2.6455285777571511</v>
      </c>
      <c r="CB13" s="10">
        <v>2.4465038048975449</v>
      </c>
      <c r="CC13" s="10">
        <v>0.21746151891522647</v>
      </c>
      <c r="CD13" s="10">
        <v>1.6431300764452317E-14</v>
      </c>
      <c r="CE13" s="10">
        <v>0</v>
      </c>
      <c r="CF13" s="10">
        <v>50.662612076777229</v>
      </c>
      <c r="CG13" s="10">
        <v>39.423522363952955</v>
      </c>
      <c r="CH13" s="10">
        <v>0</v>
      </c>
      <c r="CI13" s="10">
        <v>7.1054273576010019E-15</v>
      </c>
      <c r="CJ13" s="10">
        <v>5.6843418860808015E-14</v>
      </c>
      <c r="CK13" s="10">
        <v>2.08953972031434</v>
      </c>
      <c r="CL13" s="10">
        <v>2.886579864025407E-14</v>
      </c>
      <c r="CM13" s="10">
        <v>12.598147246478444</v>
      </c>
      <c r="CN13" s="10">
        <v>18.06600963670061</v>
      </c>
      <c r="CP13" s="10">
        <v>189.96417901579682</v>
      </c>
      <c r="CQ13" s="10">
        <v>1382.5043149946061</v>
      </c>
      <c r="CR13" s="10">
        <v>29.747235702915717</v>
      </c>
      <c r="CS13" s="10">
        <v>2474.6927567703656</v>
      </c>
      <c r="CT13" s="10">
        <v>106.51384105268654</v>
      </c>
      <c r="CU13" s="10">
        <v>91.225628716382076</v>
      </c>
      <c r="CV13" s="10">
        <v>143.87756673511296</v>
      </c>
      <c r="CW13" s="10">
        <v>107.24182703454673</v>
      </c>
      <c r="CX13" s="10">
        <v>1123.2621359223303</v>
      </c>
      <c r="CY13" s="10">
        <v>204.58088201292077</v>
      </c>
      <c r="CZ13" s="10">
        <v>170.42917499999999</v>
      </c>
      <c r="DA13" s="10">
        <v>339.91800356506241</v>
      </c>
      <c r="DB13" s="10">
        <v>137.83954873080538</v>
      </c>
      <c r="DC13" s="10">
        <v>297.16868951027067</v>
      </c>
      <c r="DD13" s="10">
        <v>259.03941794068885</v>
      </c>
      <c r="DE13" s="10">
        <v>201.97616060225846</v>
      </c>
      <c r="DF13" s="10">
        <v>38.233066666666673</v>
      </c>
      <c r="DG13" s="10">
        <v>266.07244482042609</v>
      </c>
      <c r="DH13" s="10">
        <v>144.6321819171574</v>
      </c>
      <c r="DI13" s="10">
        <v>101.96040684056855</v>
      </c>
      <c r="DJ13" s="10">
        <v>280.84389782403025</v>
      </c>
      <c r="DK13" s="23">
        <v>58.393977415307404</v>
      </c>
    </row>
    <row r="14" spans="1:115">
      <c r="A14" s="2">
        <v>40878</v>
      </c>
      <c r="B14" s="10">
        <v>40.661940529452828</v>
      </c>
      <c r="C14" s="10">
        <v>1295.0945506035305</v>
      </c>
      <c r="D14" s="10">
        <v>26.151413307329843</v>
      </c>
      <c r="E14" s="10">
        <v>2553.1084629279635</v>
      </c>
      <c r="F14" s="10">
        <v>85.778510338155158</v>
      </c>
      <c r="G14" s="10">
        <v>72.73965375366771</v>
      </c>
      <c r="H14" s="10">
        <v>144.50459847658999</v>
      </c>
      <c r="I14" s="10">
        <v>43.018357986142462</v>
      </c>
      <c r="J14" s="10">
        <v>1042.6080218547222</v>
      </c>
      <c r="K14" s="10">
        <v>160.17985018550849</v>
      </c>
      <c r="L14" s="10">
        <v>127.11601564545124</v>
      </c>
      <c r="M14" s="10">
        <v>346.41874412170461</v>
      </c>
      <c r="N14" s="10">
        <v>139.379180783923</v>
      </c>
      <c r="O14" s="10">
        <v>202.55215341215077</v>
      </c>
      <c r="P14" s="10">
        <v>149.40791012602401</v>
      </c>
      <c r="Q14" s="10">
        <v>183.1849558967601</v>
      </c>
      <c r="R14" s="10">
        <v>36.133066666666664</v>
      </c>
      <c r="S14" s="10">
        <v>272.17882678557709</v>
      </c>
      <c r="T14" s="10">
        <v>133.06338674641063</v>
      </c>
      <c r="U14" s="10">
        <v>97.46751443627528</v>
      </c>
      <c r="V14" s="10">
        <v>189.14143181239859</v>
      </c>
      <c r="W14" s="10">
        <v>21.484629001044112</v>
      </c>
      <c r="Y14" s="10">
        <v>104.05292992829705</v>
      </c>
      <c r="Z14" s="10">
        <v>82.652350239950792</v>
      </c>
      <c r="AA14" s="10">
        <v>4.9522609917534925</v>
      </c>
      <c r="AB14" s="10">
        <v>35.107566096803822</v>
      </c>
      <c r="AC14" s="10">
        <v>20.983597185622589</v>
      </c>
      <c r="AD14" s="10">
        <v>8.7042993692126383E-3</v>
      </c>
      <c r="AE14" s="10">
        <v>1.914536213082954</v>
      </c>
      <c r="AF14" s="10">
        <v>8.4617328526041664</v>
      </c>
      <c r="AG14" s="10">
        <v>22.284663850199259</v>
      </c>
      <c r="AH14" s="10">
        <v>36.852623307199245</v>
      </c>
      <c r="AI14" s="10">
        <v>37.342014830264581</v>
      </c>
      <c r="AJ14" s="10">
        <v>6.6906925503221091</v>
      </c>
      <c r="AK14" s="10">
        <v>4.1927424140624829</v>
      </c>
      <c r="AL14" s="10">
        <v>29.413457692123426</v>
      </c>
      <c r="AM14" s="10">
        <v>13.381321384548817</v>
      </c>
      <c r="AN14" s="10">
        <v>25.836783233674666</v>
      </c>
      <c r="AO14" s="10">
        <v>0</v>
      </c>
      <c r="AP14" s="10">
        <v>0</v>
      </c>
      <c r="AQ14" s="10">
        <v>10.113235027210353</v>
      </c>
      <c r="AR14" s="10">
        <v>0</v>
      </c>
      <c r="AS14" s="10">
        <v>44.574277259909692</v>
      </c>
      <c r="AT14" s="10">
        <v>17.765886774794755</v>
      </c>
      <c r="AV14" s="10">
        <v>28.343649617698269</v>
      </c>
      <c r="AW14" s="10">
        <v>37.109404141855727</v>
      </c>
      <c r="AX14" s="10">
        <v>0</v>
      </c>
      <c r="AY14" s="10">
        <v>6.2102701913343061</v>
      </c>
      <c r="AZ14" s="10">
        <v>0</v>
      </c>
      <c r="BA14" s="10">
        <v>11.705106576748694</v>
      </c>
      <c r="BB14" s="10">
        <v>0</v>
      </c>
      <c r="BC14" s="10">
        <v>22.774617493221971</v>
      </c>
      <c r="BD14" s="10">
        <v>0</v>
      </c>
      <c r="BE14" s="10">
        <v>7.7739038969833182E-2</v>
      </c>
      <c r="BF14" s="10">
        <v>4.052901896194272</v>
      </c>
      <c r="BG14" s="10">
        <v>1.1717753439483043</v>
      </c>
      <c r="BH14" s="10">
        <v>0</v>
      </c>
      <c r="BI14" s="10">
        <v>2.3868740694159545</v>
      </c>
      <c r="BJ14" s="10">
        <v>48.317524770469355</v>
      </c>
      <c r="BK14" s="10">
        <v>0</v>
      </c>
      <c r="BL14" s="10">
        <v>0</v>
      </c>
      <c r="BM14" s="10">
        <v>0</v>
      </c>
      <c r="BN14" s="10">
        <v>4.8988044833360211</v>
      </c>
      <c r="BO14" s="10">
        <v>0</v>
      </c>
      <c r="BP14" s="10">
        <v>23.510061130366704</v>
      </c>
      <c r="BQ14" s="10">
        <v>1.4512795749049667</v>
      </c>
      <c r="BS14" s="10">
        <v>16.86331997637469</v>
      </c>
      <c r="BT14" s="10">
        <v>1.4921397450962104E-13</v>
      </c>
      <c r="BU14" s="10">
        <v>1.7763568394002505E-15</v>
      </c>
      <c r="BV14" s="10">
        <v>0.30604060836773428</v>
      </c>
      <c r="BW14" s="10">
        <v>0.87133253387396437</v>
      </c>
      <c r="BX14" s="10">
        <v>1.00425853972291</v>
      </c>
      <c r="BY14" s="10">
        <v>0</v>
      </c>
      <c r="BZ14" s="10">
        <v>17.451914569809677</v>
      </c>
      <c r="CA14" s="10">
        <v>3.3417415094365239</v>
      </c>
      <c r="CB14" s="10">
        <v>2.3523257347538453</v>
      </c>
      <c r="CC14" s="10">
        <v>0.21543202808989914</v>
      </c>
      <c r="CD14" s="10">
        <v>0</v>
      </c>
      <c r="CE14" s="10">
        <v>2.4868995751603507E-14</v>
      </c>
      <c r="CF14" s="10">
        <v>55.563099798862453</v>
      </c>
      <c r="CG14" s="10">
        <v>41.085261042068971</v>
      </c>
      <c r="CH14" s="10">
        <v>0</v>
      </c>
      <c r="CI14" s="10">
        <v>0</v>
      </c>
      <c r="CJ14" s="10">
        <v>0</v>
      </c>
      <c r="CK14" s="10">
        <v>2.1733794510831776</v>
      </c>
      <c r="CL14" s="10">
        <v>0</v>
      </c>
      <c r="CM14" s="10">
        <v>11.356198297141876</v>
      </c>
      <c r="CN14" s="10">
        <v>18.512222171158545</v>
      </c>
      <c r="CP14" s="10">
        <v>189.92184005182284</v>
      </c>
      <c r="CQ14" s="10">
        <v>1414.8563049853371</v>
      </c>
      <c r="CR14" s="10">
        <v>31.103674299083337</v>
      </c>
      <c r="CS14" s="10">
        <v>2594.7323398244694</v>
      </c>
      <c r="CT14" s="10">
        <v>107.63344005765171</v>
      </c>
      <c r="CU14" s="10">
        <v>85.457723169508526</v>
      </c>
      <c r="CV14" s="10">
        <v>146.41913468967292</v>
      </c>
      <c r="CW14" s="10">
        <v>91.706622901778275</v>
      </c>
      <c r="CX14" s="10">
        <v>1068.234427214358</v>
      </c>
      <c r="CY14" s="10">
        <v>199.46253826643141</v>
      </c>
      <c r="CZ14" s="10">
        <v>168.72636439999999</v>
      </c>
      <c r="DA14" s="10">
        <v>354.28121201597497</v>
      </c>
      <c r="DB14" s="10">
        <v>143.57192319798551</v>
      </c>
      <c r="DC14" s="10">
        <v>289.91558497255261</v>
      </c>
      <c r="DD14" s="10">
        <v>252.19201732311114</v>
      </c>
      <c r="DE14" s="10">
        <v>209.02173913043475</v>
      </c>
      <c r="DF14" s="10">
        <v>36.133066666666664</v>
      </c>
      <c r="DG14" s="10">
        <v>272.17882678557703</v>
      </c>
      <c r="DH14" s="10">
        <v>150.24880570804018</v>
      </c>
      <c r="DI14" s="10">
        <v>97.46751443627528</v>
      </c>
      <c r="DJ14" s="10">
        <v>268.58196849981687</v>
      </c>
      <c r="DK14" s="23">
        <v>59.214017521902377</v>
      </c>
    </row>
    <row r="15" spans="1:115">
      <c r="A15" s="2">
        <v>40969</v>
      </c>
      <c r="B15" s="10">
        <v>41.60295817872256</v>
      </c>
      <c r="C15" s="10">
        <v>1351.6793039435861</v>
      </c>
      <c r="D15" s="10">
        <v>28.180514073793134</v>
      </c>
      <c r="E15" s="10">
        <v>2641.9294230696255</v>
      </c>
      <c r="F15" s="10">
        <v>94.009290232692365</v>
      </c>
      <c r="G15" s="10">
        <v>83.798349566870669</v>
      </c>
      <c r="H15" s="10">
        <v>143.10772914848542</v>
      </c>
      <c r="I15" s="10">
        <v>48.530171902021131</v>
      </c>
      <c r="J15" s="10">
        <v>1122.3668697789915</v>
      </c>
      <c r="K15" s="10">
        <v>160.33090934691995</v>
      </c>
      <c r="L15" s="10">
        <v>132.38340206496821</v>
      </c>
      <c r="M15" s="10">
        <v>377.13040007872519</v>
      </c>
      <c r="N15" s="10">
        <v>149.05634533938652</v>
      </c>
      <c r="O15" s="10">
        <v>230.99928027858158</v>
      </c>
      <c r="P15" s="10">
        <v>169.04915873219844</v>
      </c>
      <c r="Q15" s="10">
        <v>198.57648846321999</v>
      </c>
      <c r="R15" s="10">
        <v>32.689599999999999</v>
      </c>
      <c r="S15" s="10">
        <v>292.05615653833917</v>
      </c>
      <c r="T15" s="10">
        <v>145.18036926963538</v>
      </c>
      <c r="U15" s="10">
        <v>105.91633112446176</v>
      </c>
      <c r="V15" s="10">
        <v>212.82247801606741</v>
      </c>
      <c r="W15" s="10">
        <v>22.345700294909545</v>
      </c>
      <c r="Y15" s="10">
        <v>104.81667391863797</v>
      </c>
      <c r="Z15" s="10">
        <v>87.985961619255107</v>
      </c>
      <c r="AA15" s="10">
        <v>5.2124927050373113</v>
      </c>
      <c r="AB15" s="10">
        <v>35.720399685855995</v>
      </c>
      <c r="AC15" s="10">
        <v>22.631201045248829</v>
      </c>
      <c r="AD15" s="10">
        <v>9.8426235771368973E-3</v>
      </c>
      <c r="AE15" s="10">
        <v>1.8608477993574641</v>
      </c>
      <c r="AF15" s="10">
        <v>9.0181183031663856</v>
      </c>
      <c r="AG15" s="10">
        <v>24.489886192004597</v>
      </c>
      <c r="AH15" s="10">
        <v>39.369004283728252</v>
      </c>
      <c r="AI15" s="10">
        <v>38.114497713361082</v>
      </c>
      <c r="AJ15" s="10">
        <v>6.9986316686447561</v>
      </c>
      <c r="AK15" s="10">
        <v>4.3853104624387784</v>
      </c>
      <c r="AL15" s="10">
        <v>33.482049170475982</v>
      </c>
      <c r="AM15" s="10">
        <v>14.931955230906397</v>
      </c>
      <c r="AN15" s="10">
        <v>29.222352314141123</v>
      </c>
      <c r="AO15" s="10">
        <v>0</v>
      </c>
      <c r="AP15" s="10">
        <v>0</v>
      </c>
      <c r="AQ15" s="10">
        <v>10.86825930921405</v>
      </c>
      <c r="AR15" s="10">
        <v>4.3141041021536042E-2</v>
      </c>
      <c r="AS15" s="10">
        <v>45.267127771835874</v>
      </c>
      <c r="AT15" s="10">
        <v>16.872219394272086</v>
      </c>
      <c r="AV15" s="10">
        <v>28.137369497946544</v>
      </c>
      <c r="AW15" s="10">
        <v>39.296201118463102</v>
      </c>
      <c r="AX15" s="10">
        <v>0</v>
      </c>
      <c r="AY15" s="10">
        <v>6.4889172284663603</v>
      </c>
      <c r="AZ15" s="10">
        <v>0</v>
      </c>
      <c r="BA15" s="10">
        <v>14.316460831177983</v>
      </c>
      <c r="BB15" s="10">
        <v>0</v>
      </c>
      <c r="BC15" s="10">
        <v>23.393772401131898</v>
      </c>
      <c r="BD15" s="10">
        <v>0</v>
      </c>
      <c r="BE15" s="10">
        <v>7.7534741817487179E-2</v>
      </c>
      <c r="BF15" s="10">
        <v>4.1303396419052509</v>
      </c>
      <c r="BG15" s="10">
        <v>1.2394589851984232</v>
      </c>
      <c r="BH15" s="10">
        <v>0</v>
      </c>
      <c r="BI15" s="10">
        <v>2.6662668500473461</v>
      </c>
      <c r="BJ15" s="10">
        <v>55.015792785819706</v>
      </c>
      <c r="BK15" s="10">
        <v>0</v>
      </c>
      <c r="BL15" s="10">
        <v>0</v>
      </c>
      <c r="BM15" s="10">
        <v>0</v>
      </c>
      <c r="BN15" s="10">
        <v>5.2163077074260285</v>
      </c>
      <c r="BO15" s="10">
        <v>0</v>
      </c>
      <c r="BP15" s="10">
        <v>25.043144400921033</v>
      </c>
      <c r="BQ15" s="10">
        <v>1.5457107247909123</v>
      </c>
      <c r="BS15" s="10">
        <v>17.154033859462849</v>
      </c>
      <c r="BT15" s="10">
        <v>0</v>
      </c>
      <c r="BU15" s="10">
        <v>8.8817841970012523E-15</v>
      </c>
      <c r="BV15" s="10">
        <v>0.30115007531174154</v>
      </c>
      <c r="BW15" s="10">
        <v>0.91508077002571042</v>
      </c>
      <c r="BX15" s="10">
        <v>1.1271152414269494</v>
      </c>
      <c r="BY15" s="10">
        <v>0</v>
      </c>
      <c r="BZ15" s="10">
        <v>17.446548015944927</v>
      </c>
      <c r="CA15" s="10">
        <v>3.4364590337932341</v>
      </c>
      <c r="CB15" s="10">
        <v>2.5153661155517075</v>
      </c>
      <c r="CC15" s="10">
        <v>0.22092937976543059</v>
      </c>
      <c r="CD15" s="10">
        <v>7.9936057773011271E-15</v>
      </c>
      <c r="CE15" s="10">
        <v>2.6645352591003757E-15</v>
      </c>
      <c r="CF15" s="10">
        <v>61.867859929075514</v>
      </c>
      <c r="CG15" s="10">
        <v>44.856448385569401</v>
      </c>
      <c r="CH15" s="10">
        <v>0</v>
      </c>
      <c r="CI15" s="10">
        <v>0</v>
      </c>
      <c r="CJ15" s="10">
        <v>0</v>
      </c>
      <c r="CK15" s="10">
        <v>2.2957221005985113</v>
      </c>
      <c r="CL15" s="10">
        <v>0</v>
      </c>
      <c r="CM15" s="10">
        <v>11.780394888458279</v>
      </c>
      <c r="CN15" s="10">
        <v>19.724479723699535</v>
      </c>
      <c r="CP15" s="10">
        <v>191.71103545476993</v>
      </c>
      <c r="CQ15" s="10">
        <v>1478.961466681304</v>
      </c>
      <c r="CR15" s="10">
        <v>33.393006778830454</v>
      </c>
      <c r="CS15" s="10">
        <v>2684.4398900592596</v>
      </c>
      <c r="CT15" s="10">
        <v>117.5555720479669</v>
      </c>
      <c r="CU15" s="10">
        <v>99.251768263052739</v>
      </c>
      <c r="CV15" s="10">
        <v>144.96857694784288</v>
      </c>
      <c r="CW15" s="10">
        <v>98.388610622264338</v>
      </c>
      <c r="CX15" s="10">
        <v>1150.2932150047893</v>
      </c>
      <c r="CY15" s="10">
        <v>202.2928144880174</v>
      </c>
      <c r="CZ15" s="10">
        <v>174.84916879999997</v>
      </c>
      <c r="DA15" s="10">
        <v>385.36849073256838</v>
      </c>
      <c r="DB15" s="10">
        <v>153.44165580182531</v>
      </c>
      <c r="DC15" s="10">
        <v>329.01545622818043</v>
      </c>
      <c r="DD15" s="10">
        <v>283.85335513449394</v>
      </c>
      <c r="DE15" s="10">
        <v>227.79884077736105</v>
      </c>
      <c r="DF15" s="10">
        <v>32.689599999999999</v>
      </c>
      <c r="DG15" s="10">
        <v>292.05615653833917</v>
      </c>
      <c r="DH15" s="10">
        <v>163.56065838687397</v>
      </c>
      <c r="DI15" s="10">
        <v>105.95947216548328</v>
      </c>
      <c r="DJ15" s="10">
        <v>294.91314507728259</v>
      </c>
      <c r="DK15" s="23">
        <v>60.488110137672081</v>
      </c>
    </row>
    <row r="16" spans="1:115">
      <c r="A16" s="2">
        <v>41061</v>
      </c>
      <c r="B16" s="10">
        <v>42.901841545475733</v>
      </c>
      <c r="C16" s="10">
        <v>1292.8402854168839</v>
      </c>
      <c r="D16" s="10">
        <v>28.92946431834061</v>
      </c>
      <c r="E16" s="10">
        <v>2714.9104311344395</v>
      </c>
      <c r="F16" s="10">
        <v>95.066323150979599</v>
      </c>
      <c r="G16" s="10">
        <v>77.783257563981053</v>
      </c>
      <c r="H16" s="10">
        <v>144.8774994965394</v>
      </c>
      <c r="I16" s="10">
        <v>50.36342171400085</v>
      </c>
      <c r="J16" s="10">
        <v>1051.5634259656049</v>
      </c>
      <c r="K16" s="10">
        <v>159.1506753827031</v>
      </c>
      <c r="L16" s="10">
        <v>127.97148967352854</v>
      </c>
      <c r="M16" s="10">
        <v>386.01663949342912</v>
      </c>
      <c r="N16" s="10">
        <v>145.27353216578751</v>
      </c>
      <c r="O16" s="10">
        <v>220.69523751021217</v>
      </c>
      <c r="P16" s="10">
        <v>161.99253528497019</v>
      </c>
      <c r="Q16" s="10">
        <v>187.85453829078972</v>
      </c>
      <c r="R16" s="10">
        <v>29.246400000000005</v>
      </c>
      <c r="S16" s="10">
        <v>291.53254298500434</v>
      </c>
      <c r="T16" s="10">
        <v>142.79768745176182</v>
      </c>
      <c r="U16" s="10">
        <v>110.07534707096823</v>
      </c>
      <c r="V16" s="10">
        <v>211.87286252565116</v>
      </c>
      <c r="W16" s="10">
        <v>22.57789712493005</v>
      </c>
      <c r="Y16" s="10">
        <v>106.43839442521931</v>
      </c>
      <c r="Z16" s="10">
        <v>85.808439548818114</v>
      </c>
      <c r="AA16" s="10">
        <v>5.2246506052463859</v>
      </c>
      <c r="AB16" s="10">
        <v>36.082060466126727</v>
      </c>
      <c r="AC16" s="10">
        <v>22.518233550990189</v>
      </c>
      <c r="AD16" s="10">
        <v>8.9615732409514155E-3</v>
      </c>
      <c r="AE16" s="10">
        <v>1.8482612048530709</v>
      </c>
      <c r="AF16" s="10">
        <v>8.8622110652528843</v>
      </c>
      <c r="AG16" s="10">
        <v>23.414130801619986</v>
      </c>
      <c r="AH16" s="10">
        <v>41.608633061942257</v>
      </c>
      <c r="AI16" s="10">
        <v>36.102577673755448</v>
      </c>
      <c r="AJ16" s="10">
        <v>6.8720820803720315</v>
      </c>
      <c r="AK16" s="10">
        <v>4.1781060220162196</v>
      </c>
      <c r="AL16" s="10">
        <v>31.929559739713419</v>
      </c>
      <c r="AM16" s="10">
        <v>14.110948945568946</v>
      </c>
      <c r="AN16" s="10">
        <v>28.806034530660583</v>
      </c>
      <c r="AO16" s="10">
        <v>0</v>
      </c>
      <c r="AP16" s="10">
        <v>0</v>
      </c>
      <c r="AQ16" s="10">
        <v>10.527444283296379</v>
      </c>
      <c r="AR16" s="10">
        <v>8.9706658686790966E-2</v>
      </c>
      <c r="AS16" s="10">
        <v>46.146772202088847</v>
      </c>
      <c r="AT16" s="10">
        <v>15.482050804920235</v>
      </c>
      <c r="AV16" s="10">
        <v>28.150236705901548</v>
      </c>
      <c r="AW16" s="10">
        <v>38.12811818125487</v>
      </c>
      <c r="AX16" s="10">
        <v>0</v>
      </c>
      <c r="AY16" s="10">
        <v>6.7324660268788561</v>
      </c>
      <c r="AZ16" s="10">
        <v>0</v>
      </c>
      <c r="BA16" s="10">
        <v>14.073602134375344</v>
      </c>
      <c r="BB16" s="10">
        <v>0</v>
      </c>
      <c r="BC16" s="10">
        <v>22.114579706584728</v>
      </c>
      <c r="BD16" s="10">
        <v>0</v>
      </c>
      <c r="BE16" s="10">
        <v>7.668103249386006E-2</v>
      </c>
      <c r="BF16" s="10">
        <v>3.9060609563664035</v>
      </c>
      <c r="BG16" s="10">
        <v>1.2316730481648961</v>
      </c>
      <c r="BH16" s="10">
        <v>0</v>
      </c>
      <c r="BI16" s="10">
        <v>2.4945156562249702</v>
      </c>
      <c r="BJ16" s="10">
        <v>53.047772022430244</v>
      </c>
      <c r="BK16" s="10">
        <v>0</v>
      </c>
      <c r="BL16" s="10">
        <v>0</v>
      </c>
      <c r="BM16" s="10">
        <v>0</v>
      </c>
      <c r="BN16" s="10">
        <v>5.0047880926895632</v>
      </c>
      <c r="BO16" s="10">
        <v>0</v>
      </c>
      <c r="BP16" s="10">
        <v>24.321801194434268</v>
      </c>
      <c r="BQ16" s="10">
        <v>1.5971303408565298</v>
      </c>
      <c r="BS16" s="10">
        <v>17.589663037390082</v>
      </c>
      <c r="BT16" s="10">
        <v>7.1054273576010019E-15</v>
      </c>
      <c r="BU16" s="10">
        <v>0</v>
      </c>
      <c r="BV16" s="10">
        <v>0.29350906768036555</v>
      </c>
      <c r="BW16" s="10">
        <v>0.88533851264415375</v>
      </c>
      <c r="BX16" s="10">
        <v>1.0180744113258768</v>
      </c>
      <c r="BY16" s="10">
        <v>0</v>
      </c>
      <c r="BZ16" s="10">
        <v>15.996757793042519</v>
      </c>
      <c r="CA16" s="10">
        <v>3.0688123744754456</v>
      </c>
      <c r="CB16" s="10">
        <v>2.6607700165316914</v>
      </c>
      <c r="CC16" s="10">
        <v>0.21028379634961381</v>
      </c>
      <c r="CD16" s="10">
        <v>6.106226635438361E-14</v>
      </c>
      <c r="CE16" s="10">
        <v>0</v>
      </c>
      <c r="CF16" s="10">
        <v>57.690232508479284</v>
      </c>
      <c r="CG16" s="10">
        <v>41.438385181293562</v>
      </c>
      <c r="CH16" s="10">
        <v>2.8421709430404007E-14</v>
      </c>
      <c r="CI16" s="10">
        <v>0</v>
      </c>
      <c r="CJ16" s="10">
        <v>0</v>
      </c>
      <c r="CK16" s="10">
        <v>2.1840510114778473</v>
      </c>
      <c r="CL16" s="10">
        <v>0</v>
      </c>
      <c r="CM16" s="10">
        <v>11.374561220211799</v>
      </c>
      <c r="CN16" s="10">
        <v>20.387978049693693</v>
      </c>
      <c r="CP16" s="10">
        <v>195.08013571398669</v>
      </c>
      <c r="CQ16" s="10">
        <v>1416.7768431469569</v>
      </c>
      <c r="CR16" s="10">
        <v>34.154114923586995</v>
      </c>
      <c r="CS16" s="10">
        <v>2758.0184666951254</v>
      </c>
      <c r="CT16" s="10">
        <v>118.46989521461394</v>
      </c>
      <c r="CU16" s="10">
        <v>92.883895682923225</v>
      </c>
      <c r="CV16" s="10">
        <v>146.72576070139246</v>
      </c>
      <c r="CW16" s="10">
        <v>97.336970278880983</v>
      </c>
      <c r="CX16" s="10">
        <v>1078.0463691417003</v>
      </c>
      <c r="CY16" s="10">
        <v>203.49675949367091</v>
      </c>
      <c r="CZ16" s="10">
        <v>168.1904121</v>
      </c>
      <c r="DA16" s="10">
        <v>394.12039462196611</v>
      </c>
      <c r="DB16" s="10">
        <v>149.45163818780372</v>
      </c>
      <c r="DC16" s="10">
        <v>312.80954541462984</v>
      </c>
      <c r="DD16" s="10">
        <v>270.58964143426294</v>
      </c>
      <c r="DE16" s="10">
        <v>216.66057282145033</v>
      </c>
      <c r="DF16" s="10">
        <v>29.246400000000005</v>
      </c>
      <c r="DG16" s="10">
        <v>291.53254298500428</v>
      </c>
      <c r="DH16" s="10">
        <v>160.51397083922561</v>
      </c>
      <c r="DI16" s="10">
        <v>110.165053729655</v>
      </c>
      <c r="DJ16" s="10">
        <v>293.71599714238607</v>
      </c>
      <c r="DK16" s="23">
        <v>60.045056320400505</v>
      </c>
    </row>
    <row r="17" spans="1:115">
      <c r="A17" s="2">
        <v>41153</v>
      </c>
      <c r="B17" s="10">
        <v>44.576013346683304</v>
      </c>
      <c r="C17" s="10">
        <v>1262.1699637303359</v>
      </c>
      <c r="D17" s="10">
        <v>31.238069803471973</v>
      </c>
      <c r="E17" s="10">
        <v>2793.5976926081084</v>
      </c>
      <c r="F17" s="10">
        <v>95.68387995808844</v>
      </c>
      <c r="G17" s="10">
        <v>84.708105322818696</v>
      </c>
      <c r="H17" s="10">
        <v>158.62328039749579</v>
      </c>
      <c r="I17" s="10">
        <v>56.513089343150739</v>
      </c>
      <c r="J17" s="10">
        <v>1157.6935371481054</v>
      </c>
      <c r="K17" s="10">
        <v>158.77566419585185</v>
      </c>
      <c r="L17" s="10">
        <v>131.12830622828213</v>
      </c>
      <c r="M17" s="10">
        <v>405.62570731287707</v>
      </c>
      <c r="N17" s="10">
        <v>153.74264213011261</v>
      </c>
      <c r="O17" s="10">
        <v>244.09139566004248</v>
      </c>
      <c r="P17" s="10">
        <v>175.43634192413657</v>
      </c>
      <c r="Q17" s="10">
        <v>196.92037189023631</v>
      </c>
      <c r="R17" s="10">
        <v>25.802933333333332</v>
      </c>
      <c r="S17" s="10">
        <v>310.77036069854734</v>
      </c>
      <c r="T17" s="10">
        <v>144.50513832247182</v>
      </c>
      <c r="U17" s="10">
        <v>113.8709610276893</v>
      </c>
      <c r="V17" s="10">
        <v>224.46317391419711</v>
      </c>
      <c r="W17" s="10">
        <v>23.74521105171841</v>
      </c>
      <c r="Y17" s="10">
        <v>108.92160445584449</v>
      </c>
      <c r="Z17" s="10">
        <v>85.391133211851482</v>
      </c>
      <c r="AA17" s="10">
        <v>5.5061276119335654</v>
      </c>
      <c r="AB17" s="10">
        <v>36.484907856476234</v>
      </c>
      <c r="AC17" s="10">
        <v>22.297222156893039</v>
      </c>
      <c r="AD17" s="10">
        <v>9.5661718186622197E-3</v>
      </c>
      <c r="AE17" s="10">
        <v>1.9846638893239246</v>
      </c>
      <c r="AF17" s="10">
        <v>9.436854664704077</v>
      </c>
      <c r="AG17" s="10">
        <v>26.294047784572705</v>
      </c>
      <c r="AH17" s="10">
        <v>44.102669723650166</v>
      </c>
      <c r="AI17" s="10">
        <v>36.240619612884238</v>
      </c>
      <c r="AJ17" s="10">
        <v>6.9154208272446045</v>
      </c>
      <c r="AK17" s="10">
        <v>4.3203063369454435</v>
      </c>
      <c r="AL17" s="10">
        <v>35.249852790911469</v>
      </c>
      <c r="AM17" s="10">
        <v>15.070127864583176</v>
      </c>
      <c r="AN17" s="10">
        <v>31.426976104589102</v>
      </c>
      <c r="AO17" s="10">
        <v>0</v>
      </c>
      <c r="AP17" s="10">
        <v>0</v>
      </c>
      <c r="AQ17" s="10">
        <v>10.48967226370409</v>
      </c>
      <c r="AR17" s="10">
        <v>0.13925662452130905</v>
      </c>
      <c r="AS17" s="10">
        <v>47.044875581972498</v>
      </c>
      <c r="AT17" s="10">
        <v>14.692810423985328</v>
      </c>
      <c r="AV17" s="10">
        <v>28.372859245088275</v>
      </c>
      <c r="AW17" s="10">
        <v>37.754866215966715</v>
      </c>
      <c r="AX17" s="10">
        <v>0</v>
      </c>
      <c r="AY17" s="10">
        <v>6.993729606590307</v>
      </c>
      <c r="AZ17" s="10">
        <v>0</v>
      </c>
      <c r="BA17" s="10">
        <v>16.195343347491345</v>
      </c>
      <c r="BB17" s="10">
        <v>0</v>
      </c>
      <c r="BC17" s="10">
        <v>22.604461074248917</v>
      </c>
      <c r="BD17" s="10">
        <v>0</v>
      </c>
      <c r="BE17" s="10">
        <v>7.6210381132811117E-2</v>
      </c>
      <c r="BF17" s="10">
        <v>3.9145206159782449</v>
      </c>
      <c r="BG17" s="10">
        <v>1.2554347535258985</v>
      </c>
      <c r="BH17" s="10">
        <v>0</v>
      </c>
      <c r="BI17" s="10">
        <v>2.7011099424744005</v>
      </c>
      <c r="BJ17" s="10">
        <v>57.802307499221094</v>
      </c>
      <c r="BK17" s="10">
        <v>0</v>
      </c>
      <c r="BL17" s="10">
        <v>0</v>
      </c>
      <c r="BM17" s="10">
        <v>0</v>
      </c>
      <c r="BN17" s="10">
        <v>4.9377879293217255</v>
      </c>
      <c r="BO17" s="10">
        <v>0</v>
      </c>
      <c r="BP17" s="10">
        <v>24.269026026713956</v>
      </c>
      <c r="BQ17" s="10">
        <v>1.7156090500903118</v>
      </c>
      <c r="BS17" s="10">
        <v>18.174946622899686</v>
      </c>
      <c r="BT17" s="10">
        <v>0</v>
      </c>
      <c r="BU17" s="10">
        <v>0</v>
      </c>
      <c r="BV17" s="10">
        <v>0.28560022373142857</v>
      </c>
      <c r="BW17" s="10">
        <v>0.85107358981489156</v>
      </c>
      <c r="BX17" s="10">
        <v>1.0775629172417638</v>
      </c>
      <c r="BY17" s="10">
        <v>1.5543122344752192E-14</v>
      </c>
      <c r="BZ17" s="10">
        <v>15.794867172310653</v>
      </c>
      <c r="CA17" s="10">
        <v>3.2123505475199536</v>
      </c>
      <c r="CB17" s="10">
        <v>2.8224803134661576</v>
      </c>
      <c r="CC17" s="10">
        <v>0.2121403428553732</v>
      </c>
      <c r="CD17" s="10">
        <v>3.219646771412954E-14</v>
      </c>
      <c r="CE17" s="10">
        <v>0</v>
      </c>
      <c r="CF17" s="10">
        <v>62.252988823417695</v>
      </c>
      <c r="CG17" s="10">
        <v>43.220801063223441</v>
      </c>
      <c r="CH17" s="10">
        <v>0</v>
      </c>
      <c r="CI17" s="10">
        <v>0</v>
      </c>
      <c r="CJ17" s="10">
        <v>0</v>
      </c>
      <c r="CK17" s="10">
        <v>2.1356238030498034</v>
      </c>
      <c r="CL17" s="10">
        <v>0</v>
      </c>
      <c r="CM17" s="10">
        <v>11.366741305196822</v>
      </c>
      <c r="CN17" s="10">
        <v>21.907696132528844</v>
      </c>
      <c r="CP17" s="10">
        <v>200.04542367051576</v>
      </c>
      <c r="CQ17" s="10">
        <v>1385.3159631581541</v>
      </c>
      <c r="CR17" s="10">
        <v>36.744197415405537</v>
      </c>
      <c r="CS17" s="10">
        <v>2837.3619302949064</v>
      </c>
      <c r="CT17" s="10">
        <v>118.83217570479637</v>
      </c>
      <c r="CU17" s="10">
        <v>101.99057775937047</v>
      </c>
      <c r="CV17" s="10">
        <v>160.60794428681973</v>
      </c>
      <c r="CW17" s="10">
        <v>104.34927225441439</v>
      </c>
      <c r="CX17" s="10">
        <v>1187.1999354801981</v>
      </c>
      <c r="CY17" s="10">
        <v>205.77702461410098</v>
      </c>
      <c r="CZ17" s="10">
        <v>171.49558679999998</v>
      </c>
      <c r="DA17" s="10">
        <v>413.7965628936476</v>
      </c>
      <c r="DB17" s="10">
        <v>158.06294846705805</v>
      </c>
      <c r="DC17" s="10">
        <v>344.29534721684604</v>
      </c>
      <c r="DD17" s="10">
        <v>291.52957835116428</v>
      </c>
      <c r="DE17" s="10">
        <v>228.34734799482538</v>
      </c>
      <c r="DF17" s="10">
        <v>25.802933333333332</v>
      </c>
      <c r="DG17" s="10">
        <v>310.77036069854734</v>
      </c>
      <c r="DH17" s="10">
        <v>162.06822231854744</v>
      </c>
      <c r="DI17" s="10">
        <v>114.01021765221056</v>
      </c>
      <c r="DJ17" s="10">
        <v>307.14381682808039</v>
      </c>
      <c r="DK17" s="23">
        <v>62.061326658322898</v>
      </c>
    </row>
    <row r="18" spans="1:115">
      <c r="A18" s="2">
        <v>41244</v>
      </c>
      <c r="B18" s="10">
        <v>46.615051439059407</v>
      </c>
      <c r="C18" s="10">
        <v>1320.8045826181833</v>
      </c>
      <c r="D18" s="10">
        <v>32.220548851660062</v>
      </c>
      <c r="E18" s="10">
        <v>2904.6367538723325</v>
      </c>
      <c r="F18" s="10">
        <v>97.896877890766916</v>
      </c>
      <c r="G18" s="10">
        <v>86.703646138938751</v>
      </c>
      <c r="H18" s="10">
        <v>166.30146721535476</v>
      </c>
      <c r="I18" s="10">
        <v>59.884159993281656</v>
      </c>
      <c r="J18" s="10">
        <v>1146.4738490799759</v>
      </c>
      <c r="K18" s="10">
        <v>155.11609805218043</v>
      </c>
      <c r="L18" s="10">
        <v>139.86103535667914</v>
      </c>
      <c r="M18" s="10">
        <v>421.49580332115562</v>
      </c>
      <c r="N18" s="10">
        <v>159.63741622559431</v>
      </c>
      <c r="O18" s="10">
        <v>243.83176149636671</v>
      </c>
      <c r="P18" s="10">
        <v>185.08049101858091</v>
      </c>
      <c r="Q18" s="10">
        <v>229.22614132358399</v>
      </c>
      <c r="R18" s="10">
        <v>22.359466666666666</v>
      </c>
      <c r="S18" s="10">
        <v>315.0298666230259</v>
      </c>
      <c r="T18" s="10">
        <v>148.13196819286449</v>
      </c>
      <c r="U18" s="10">
        <v>114.62002608945858</v>
      </c>
      <c r="V18" s="10">
        <v>228.23986073600838</v>
      </c>
      <c r="W18" s="10">
        <v>25.169027531516086</v>
      </c>
      <c r="Y18" s="10">
        <v>112.20226471758262</v>
      </c>
      <c r="Z18" s="10">
        <v>91.05681131614763</v>
      </c>
      <c r="AA18" s="10">
        <v>5.5406086911732082</v>
      </c>
      <c r="AB18" s="10">
        <v>37.266890648288268</v>
      </c>
      <c r="AC18" s="10">
        <v>22.439689732095857</v>
      </c>
      <c r="AD18" s="10">
        <v>9.590448242122504E-3</v>
      </c>
      <c r="AE18" s="10">
        <v>2.0399080910572933</v>
      </c>
      <c r="AF18" s="10">
        <v>9.5079537807902312</v>
      </c>
      <c r="AG18" s="10">
        <v>26.551336987731965</v>
      </c>
      <c r="AH18" s="10">
        <v>45.688295405803657</v>
      </c>
      <c r="AI18" s="10">
        <v>37.859293407304619</v>
      </c>
      <c r="AJ18" s="10">
        <v>6.8687994168157811</v>
      </c>
      <c r="AK18" s="10">
        <v>4.3808292048736091</v>
      </c>
      <c r="AL18" s="10">
        <v>35.148452452195336</v>
      </c>
      <c r="AM18" s="10">
        <v>15.677328835145396</v>
      </c>
      <c r="AN18" s="10">
        <v>38.031020349119345</v>
      </c>
      <c r="AO18" s="10">
        <v>0</v>
      </c>
      <c r="AP18" s="10">
        <v>0</v>
      </c>
      <c r="AQ18" s="10">
        <v>10.58593986460926</v>
      </c>
      <c r="AR18" s="10">
        <v>0.18697312704704658</v>
      </c>
      <c r="AS18" s="10">
        <v>50.271460273436396</v>
      </c>
      <c r="AT18" s="10">
        <v>13.945902299850452</v>
      </c>
      <c r="AV18" s="10">
        <v>28.778376928778126</v>
      </c>
      <c r="AW18" s="10">
        <v>40.066464327219748</v>
      </c>
      <c r="AX18" s="10">
        <v>0</v>
      </c>
      <c r="AY18" s="10">
        <v>7.3404481579961747</v>
      </c>
      <c r="AZ18" s="10">
        <v>0</v>
      </c>
      <c r="BA18" s="10">
        <v>17.480989533328792</v>
      </c>
      <c r="BB18" s="10">
        <v>0</v>
      </c>
      <c r="BC18" s="10">
        <v>21.810632556759838</v>
      </c>
      <c r="BD18" s="10">
        <v>0</v>
      </c>
      <c r="BE18" s="10">
        <v>7.4162743774730727E-2</v>
      </c>
      <c r="BF18" s="10">
        <v>4.0823796806234984</v>
      </c>
      <c r="BG18" s="10">
        <v>1.2642969444497574</v>
      </c>
      <c r="BH18" s="10">
        <v>0</v>
      </c>
      <c r="BI18" s="10">
        <v>2.6410032111256805</v>
      </c>
      <c r="BJ18" s="10">
        <v>61.347453021918874</v>
      </c>
      <c r="BK18" s="10">
        <v>0</v>
      </c>
      <c r="BL18" s="10">
        <v>0</v>
      </c>
      <c r="BM18" s="10">
        <v>0</v>
      </c>
      <c r="BN18" s="10">
        <v>4.9322743798678212</v>
      </c>
      <c r="BO18" s="10">
        <v>0</v>
      </c>
      <c r="BP18" s="10">
        <v>25.358347206039024</v>
      </c>
      <c r="BQ18" s="10">
        <v>1.8552488851836211</v>
      </c>
      <c r="BS18" s="10">
        <v>18.90330002724237</v>
      </c>
      <c r="BT18" s="10">
        <v>0</v>
      </c>
      <c r="BU18" s="10">
        <v>0</v>
      </c>
      <c r="BV18" s="10">
        <v>0.27989109355772612</v>
      </c>
      <c r="BW18" s="10">
        <v>0.83009451950557889</v>
      </c>
      <c r="BX18" s="10">
        <v>1.0705337850269423</v>
      </c>
      <c r="BY18" s="10">
        <v>5.773159728050814E-15</v>
      </c>
      <c r="BZ18" s="10">
        <v>14.64838298614649</v>
      </c>
      <c r="CA18" s="10">
        <v>3.0165467763688056</v>
      </c>
      <c r="CB18" s="10">
        <v>2.9260573452939034</v>
      </c>
      <c r="CC18" s="10">
        <v>0.22275025539274473</v>
      </c>
      <c r="CD18" s="10">
        <v>0</v>
      </c>
      <c r="CE18" s="10">
        <v>2.5757174171303632E-14</v>
      </c>
      <c r="CF18" s="10">
        <v>60.650325718537708</v>
      </c>
      <c r="CG18" s="10">
        <v>43.867110657713972</v>
      </c>
      <c r="CH18" s="10">
        <v>0</v>
      </c>
      <c r="CI18" s="10">
        <v>0</v>
      </c>
      <c r="CJ18" s="10">
        <v>5.6843418860808015E-14</v>
      </c>
      <c r="CK18" s="10">
        <v>2.1131538779274992</v>
      </c>
      <c r="CL18" s="10">
        <v>0</v>
      </c>
      <c r="CM18" s="10">
        <v>10.375113249623421</v>
      </c>
      <c r="CN18" s="10">
        <v>23.698156702723942</v>
      </c>
      <c r="CP18" s="10">
        <v>206.49899311266253</v>
      </c>
      <c r="CQ18" s="10">
        <v>1451.9278582615507</v>
      </c>
      <c r="CR18" s="10">
        <v>37.761157542833267</v>
      </c>
      <c r="CS18" s="10">
        <v>2949.5239837721747</v>
      </c>
      <c r="CT18" s="10">
        <v>121.16666214236835</v>
      </c>
      <c r="CU18" s="10">
        <v>105.26475990553661</v>
      </c>
      <c r="CV18" s="10">
        <v>168.34137530641206</v>
      </c>
      <c r="CW18" s="10">
        <v>105.85112931697822</v>
      </c>
      <c r="CX18" s="10">
        <v>1176.0417328440767</v>
      </c>
      <c r="CY18" s="10">
        <v>203.80461354705272</v>
      </c>
      <c r="CZ18" s="10">
        <v>182.0254587</v>
      </c>
      <c r="DA18" s="10">
        <v>429.62889968242109</v>
      </c>
      <c r="DB18" s="10">
        <v>164.01824543046794</v>
      </c>
      <c r="DC18" s="10">
        <v>342.27154287822543</v>
      </c>
      <c r="DD18" s="10">
        <v>305.97238353335916</v>
      </c>
      <c r="DE18" s="10">
        <v>267.25716167270326</v>
      </c>
      <c r="DF18" s="10">
        <v>22.359466666666666</v>
      </c>
      <c r="DG18" s="10">
        <v>315.02986662302595</v>
      </c>
      <c r="DH18" s="10">
        <v>165.76333631526907</v>
      </c>
      <c r="DI18" s="10">
        <v>114.8069992165056</v>
      </c>
      <c r="DJ18" s="10">
        <v>314.24478146510722</v>
      </c>
      <c r="DK18" s="23">
        <v>64.668335419274101</v>
      </c>
    </row>
    <row r="19" spans="1:115">
      <c r="A19" s="2">
        <v>41334</v>
      </c>
      <c r="B19" s="10">
        <v>45.633002043045529</v>
      </c>
      <c r="C19" s="10">
        <v>1314.7248599424909</v>
      </c>
      <c r="D19" s="10">
        <v>32.153286228009023</v>
      </c>
      <c r="E19" s="10">
        <v>3053.4642264619638</v>
      </c>
      <c r="F19" s="10">
        <v>97.928785998038748</v>
      </c>
      <c r="G19" s="10">
        <v>84.188284351542734</v>
      </c>
      <c r="H19" s="10">
        <v>172.24814897619771</v>
      </c>
      <c r="I19" s="10">
        <v>58.107914331164203</v>
      </c>
      <c r="J19" s="10">
        <v>1187.3011763591251</v>
      </c>
      <c r="K19" s="10">
        <v>152.72160295545478</v>
      </c>
      <c r="L19" s="10">
        <v>146.95734218083993</v>
      </c>
      <c r="M19" s="10">
        <v>442.53723479013536</v>
      </c>
      <c r="N19" s="10">
        <v>160.59355360978307</v>
      </c>
      <c r="O19" s="10">
        <v>278.40419752257333</v>
      </c>
      <c r="P19" s="10">
        <v>187.80746253401657</v>
      </c>
      <c r="Q19" s="10">
        <v>214.28094056431553</v>
      </c>
      <c r="R19" s="10">
        <v>20.777600000000003</v>
      </c>
      <c r="S19" s="10">
        <v>318.80508201994206</v>
      </c>
      <c r="T19" s="10">
        <v>139.71150628650176</v>
      </c>
      <c r="U19" s="10">
        <v>121.05095797036125</v>
      </c>
      <c r="V19" s="10">
        <v>222.79555756787482</v>
      </c>
      <c r="W19" s="10">
        <v>26.635688739745532</v>
      </c>
      <c r="Y19" s="10">
        <v>108.7628393417224</v>
      </c>
      <c r="Z19" s="10">
        <v>91.413845796718874</v>
      </c>
      <c r="AA19" s="10">
        <v>4.6762752905925762</v>
      </c>
      <c r="AB19" s="10">
        <v>37.455153378986687</v>
      </c>
      <c r="AC19" s="10">
        <v>22.20054859040718</v>
      </c>
      <c r="AD19" s="10">
        <v>9.364486764327197E-3</v>
      </c>
      <c r="AE19" s="10">
        <v>2.0409517710324634</v>
      </c>
      <c r="AF19" s="10">
        <v>10.641086466046506</v>
      </c>
      <c r="AG19" s="10">
        <v>28.309120021673937</v>
      </c>
      <c r="AH19" s="10">
        <v>48.919975358494419</v>
      </c>
      <c r="AI19" s="10">
        <v>37.59550006417777</v>
      </c>
      <c r="AJ19" s="10">
        <v>6.9298596485401083</v>
      </c>
      <c r="AK19" s="10">
        <v>4.1763994418601538</v>
      </c>
      <c r="AL19" s="10">
        <v>39.174038481061849</v>
      </c>
      <c r="AM19" s="10">
        <v>15.452223089785651</v>
      </c>
      <c r="AN19" s="10">
        <v>37.5185762343934</v>
      </c>
      <c r="AO19" s="10">
        <v>0</v>
      </c>
      <c r="AP19" s="10">
        <v>0</v>
      </c>
      <c r="AQ19" s="10">
        <v>10.627078344373238</v>
      </c>
      <c r="AR19" s="10">
        <v>0.5146362157249218</v>
      </c>
      <c r="AS19" s="10">
        <v>48.782563537273916</v>
      </c>
      <c r="AT19" s="10">
        <v>19.008730514908006</v>
      </c>
      <c r="AV19" s="10">
        <v>31.351976992335548</v>
      </c>
      <c r="AW19" s="10">
        <v>41.264323811323862</v>
      </c>
      <c r="AX19" s="10">
        <v>0</v>
      </c>
      <c r="AY19" s="10">
        <v>7.5765077557578993</v>
      </c>
      <c r="AZ19" s="10">
        <v>0</v>
      </c>
      <c r="BA19" s="10">
        <v>17.26155346456574</v>
      </c>
      <c r="BB19" s="10">
        <v>0</v>
      </c>
      <c r="BC19" s="10">
        <v>21.477338493439298</v>
      </c>
      <c r="BD19" s="10">
        <v>0</v>
      </c>
      <c r="BE19" s="10">
        <v>0.45354771957604034</v>
      </c>
      <c r="BF19" s="10">
        <v>4.2068099742183218</v>
      </c>
      <c r="BG19" s="10">
        <v>1.3065532978019252</v>
      </c>
      <c r="BH19" s="10">
        <v>0</v>
      </c>
      <c r="BI19" s="10">
        <v>3.1114650467677478</v>
      </c>
      <c r="BJ19" s="10">
        <v>61.132954053624729</v>
      </c>
      <c r="BK19" s="10">
        <v>0.40093365174159123</v>
      </c>
      <c r="BL19" s="10">
        <v>0</v>
      </c>
      <c r="BM19" s="10">
        <v>0</v>
      </c>
      <c r="BN19" s="10">
        <v>4.2436880314298744</v>
      </c>
      <c r="BO19" s="10">
        <v>0</v>
      </c>
      <c r="BP19" s="10">
        <v>23.989658871557015</v>
      </c>
      <c r="BQ19" s="10">
        <v>1.8438190130647334</v>
      </c>
      <c r="BS19" s="10">
        <v>18.084641984483159</v>
      </c>
      <c r="BT19" s="10">
        <v>0</v>
      </c>
      <c r="BU19" s="10">
        <v>0</v>
      </c>
      <c r="BV19" s="10">
        <v>0.27295542200294687</v>
      </c>
      <c r="BW19" s="10">
        <v>0.76488165432230915</v>
      </c>
      <c r="BX19" s="10">
        <v>1.0320292634883224</v>
      </c>
      <c r="BY19" s="10">
        <v>0</v>
      </c>
      <c r="BZ19" s="10">
        <v>11.408814062905755</v>
      </c>
      <c r="CA19" s="10">
        <v>2.9853755381551643</v>
      </c>
      <c r="CB19" s="10">
        <v>2.830647811520524</v>
      </c>
      <c r="CC19" s="10">
        <v>0.22846038076402841</v>
      </c>
      <c r="CD19" s="10">
        <v>2.3314683517128287E-14</v>
      </c>
      <c r="CE19" s="10">
        <v>0</v>
      </c>
      <c r="CF19" s="10">
        <v>50.460089771662275</v>
      </c>
      <c r="CG19" s="10">
        <v>35.098615308765133</v>
      </c>
      <c r="CH19" s="10">
        <v>0</v>
      </c>
      <c r="CI19" s="10">
        <v>0</v>
      </c>
      <c r="CJ19" s="10">
        <v>0</v>
      </c>
      <c r="CK19" s="10">
        <v>1.9760721772780858</v>
      </c>
      <c r="CL19" s="10">
        <v>0</v>
      </c>
      <c r="CM19" s="10">
        <v>9.1475641718055947</v>
      </c>
      <c r="CN19" s="10">
        <v>20.440422558314268</v>
      </c>
      <c r="CP19" s="10">
        <v>203.83246036158664</v>
      </c>
      <c r="CQ19" s="10">
        <v>1447.4030295505336</v>
      </c>
      <c r="CR19" s="10">
        <v>36.829561518601594</v>
      </c>
      <c r="CS19" s="10">
        <v>3098.7688430187113</v>
      </c>
      <c r="CT19" s="10">
        <v>120.89421624276824</v>
      </c>
      <c r="CU19" s="10">
        <v>102.49123156636112</v>
      </c>
      <c r="CV19" s="10">
        <v>174.28910074723015</v>
      </c>
      <c r="CW19" s="10">
        <v>101.63515335355576</v>
      </c>
      <c r="CX19" s="10">
        <v>1218.5956719189542</v>
      </c>
      <c r="CY19" s="10">
        <v>204.92577384504577</v>
      </c>
      <c r="CZ19" s="10">
        <v>188.98811260000005</v>
      </c>
      <c r="DA19" s="10">
        <v>450.77364773647741</v>
      </c>
      <c r="DB19" s="10">
        <v>164.7699530516432</v>
      </c>
      <c r="DC19" s="10">
        <v>371.1497908220652</v>
      </c>
      <c r="DD19" s="10">
        <v>299.49125498619208</v>
      </c>
      <c r="DE19" s="10">
        <v>252.20045045045049</v>
      </c>
      <c r="DF19" s="10">
        <v>20.7776</v>
      </c>
      <c r="DG19" s="10">
        <v>318.80508201994206</v>
      </c>
      <c r="DH19" s="10">
        <v>156.55834483958296</v>
      </c>
      <c r="DI19" s="10">
        <v>121.56559418608617</v>
      </c>
      <c r="DJ19" s="10">
        <v>304.71534414851135</v>
      </c>
      <c r="DK19" s="23">
        <v>67.928660826032541</v>
      </c>
    </row>
    <row r="20" spans="1:115">
      <c r="A20" s="2">
        <v>41426</v>
      </c>
      <c r="B20" s="10">
        <v>45.686293913418055</v>
      </c>
      <c r="C20" s="10">
        <v>1216.0882409088099</v>
      </c>
      <c r="D20" s="10">
        <v>32.676716389062733</v>
      </c>
      <c r="E20" s="10">
        <v>3241.4084444583032</v>
      </c>
      <c r="F20" s="10">
        <v>95.13028484703193</v>
      </c>
      <c r="G20" s="10">
        <v>82.563585758043516</v>
      </c>
      <c r="H20" s="10">
        <v>172.7390838178365</v>
      </c>
      <c r="I20" s="10">
        <v>61.478910392254328</v>
      </c>
      <c r="J20" s="10">
        <v>1117.9968766798504</v>
      </c>
      <c r="K20" s="10">
        <v>149.50156992950212</v>
      </c>
      <c r="L20" s="10">
        <v>152.20452277552272</v>
      </c>
      <c r="M20" s="10">
        <v>441.28026782638079</v>
      </c>
      <c r="N20" s="10">
        <v>159.46165076880359</v>
      </c>
      <c r="O20" s="10">
        <v>282.57375740636195</v>
      </c>
      <c r="P20" s="10">
        <v>191.79324997466446</v>
      </c>
      <c r="Q20" s="10">
        <v>209.04464180272896</v>
      </c>
      <c r="R20" s="10">
        <v>19.195466666666665</v>
      </c>
      <c r="S20" s="10">
        <v>310.30271893771732</v>
      </c>
      <c r="T20" s="10">
        <v>134.3056737154586</v>
      </c>
      <c r="U20" s="10">
        <v>116.68976080168666</v>
      </c>
      <c r="V20" s="10">
        <v>207.40884973170068</v>
      </c>
      <c r="W20" s="10">
        <v>27.111771490726472</v>
      </c>
      <c r="Y20" s="10">
        <v>107.79487346778302</v>
      </c>
      <c r="Z20" s="10">
        <v>85.275653405060766</v>
      </c>
      <c r="AA20" s="10">
        <v>3.9241092371032602</v>
      </c>
      <c r="AB20" s="10">
        <v>37.935621282137099</v>
      </c>
      <c r="AC20" s="10">
        <v>21.327942754166358</v>
      </c>
      <c r="AD20" s="10">
        <v>9.2353077397101559E-3</v>
      </c>
      <c r="AE20" s="10">
        <v>1.9747230662681745</v>
      </c>
      <c r="AF20" s="10">
        <v>12.724599539230097</v>
      </c>
      <c r="AG20" s="10">
        <v>27.422371909596631</v>
      </c>
      <c r="AH20" s="10">
        <v>51.909962594146684</v>
      </c>
      <c r="AI20" s="10">
        <v>36.728300445385386</v>
      </c>
      <c r="AJ20" s="10">
        <v>6.6295176469129977</v>
      </c>
      <c r="AK20" s="10">
        <v>3.9185600224501074</v>
      </c>
      <c r="AL20" s="10">
        <v>38.881453293818979</v>
      </c>
      <c r="AM20" s="10">
        <v>15.34623140261094</v>
      </c>
      <c r="AN20" s="10">
        <v>38.557529100344681</v>
      </c>
      <c r="AO20" s="10">
        <v>0</v>
      </c>
      <c r="AP20" s="10">
        <v>0</v>
      </c>
      <c r="AQ20" s="10">
        <v>10.835624230347461</v>
      </c>
      <c r="AR20" s="10">
        <v>0.80344445420049537</v>
      </c>
      <c r="AS20" s="10">
        <v>49.103348754838777</v>
      </c>
      <c r="AT20" s="10">
        <v>23.610864073081007</v>
      </c>
      <c r="AV20" s="10">
        <v>34.625666813183599</v>
      </c>
      <c r="AW20" s="10">
        <v>39.450893750951224</v>
      </c>
      <c r="AX20" s="10">
        <v>0</v>
      </c>
      <c r="AY20" s="10">
        <v>7.8943611770587161</v>
      </c>
      <c r="AZ20" s="10">
        <v>0</v>
      </c>
      <c r="BA20" s="10">
        <v>17.21213820449945</v>
      </c>
      <c r="BB20" s="10">
        <v>0</v>
      </c>
      <c r="BC20" s="10">
        <v>23.048248259340408</v>
      </c>
      <c r="BD20" s="10">
        <v>0</v>
      </c>
      <c r="BE20" s="10">
        <v>0.8326794378853023</v>
      </c>
      <c r="BF20" s="10">
        <v>4.2733725708611496</v>
      </c>
      <c r="BG20" s="10">
        <v>1.2820709190004331</v>
      </c>
      <c r="BH20" s="10">
        <v>0</v>
      </c>
      <c r="BI20" s="10">
        <v>3.2461709594720718</v>
      </c>
      <c r="BJ20" s="10">
        <v>61.366322416716464</v>
      </c>
      <c r="BK20" s="10">
        <v>0.7897581706041723</v>
      </c>
      <c r="BL20" s="10">
        <v>0</v>
      </c>
      <c r="BM20" s="10">
        <v>0</v>
      </c>
      <c r="BN20" s="10">
        <v>3.6859737400388655</v>
      </c>
      <c r="BO20" s="10">
        <v>0</v>
      </c>
      <c r="BP20" s="10">
        <v>24.532511504594723</v>
      </c>
      <c r="BQ20" s="10">
        <v>1.7568920374211441</v>
      </c>
      <c r="BS20" s="10">
        <v>17.677781836625584</v>
      </c>
      <c r="BT20" s="10">
        <v>0</v>
      </c>
      <c r="BU20" s="10">
        <v>0</v>
      </c>
      <c r="BV20" s="10">
        <v>0.26719724292259528</v>
      </c>
      <c r="BW20" s="10">
        <v>0.67973818418273879</v>
      </c>
      <c r="BX20" s="10">
        <v>1.0047690700227392</v>
      </c>
      <c r="BY20" s="10">
        <v>0</v>
      </c>
      <c r="BZ20" s="10">
        <v>9.1644147687648818</v>
      </c>
      <c r="CA20" s="10">
        <v>2.680466653434042</v>
      </c>
      <c r="CB20" s="10">
        <v>2.7196469366429397</v>
      </c>
      <c r="CC20" s="10">
        <v>0.23096220823072766</v>
      </c>
      <c r="CD20" s="10">
        <v>3.1086244689504383E-14</v>
      </c>
      <c r="CE20" s="10">
        <v>1.5543122344752192E-14</v>
      </c>
      <c r="CF20" s="10">
        <v>33.970860613860118</v>
      </c>
      <c r="CG20" s="10">
        <v>26.886208263280174</v>
      </c>
      <c r="CH20" s="10">
        <v>0</v>
      </c>
      <c r="CI20" s="10">
        <v>0</v>
      </c>
      <c r="CJ20" s="10">
        <v>0</v>
      </c>
      <c r="CK20" s="10">
        <v>1.8832622651119921</v>
      </c>
      <c r="CL20" s="10">
        <v>0</v>
      </c>
      <c r="CM20" s="10">
        <v>8.2279324475614004</v>
      </c>
      <c r="CN20" s="10">
        <v>16.153764013289525</v>
      </c>
      <c r="CP20" s="10">
        <v>205.78461603101027</v>
      </c>
      <c r="CQ20" s="10">
        <v>1340.8147880648219</v>
      </c>
      <c r="CR20" s="10">
        <v>36.600825626165992</v>
      </c>
      <c r="CS20" s="10">
        <v>3287.5056241604216</v>
      </c>
      <c r="CT20" s="10">
        <v>117.13796578538103</v>
      </c>
      <c r="CU20" s="10">
        <v>100.78972834030542</v>
      </c>
      <c r="CV20" s="10">
        <v>174.71380688410466</v>
      </c>
      <c r="CW20" s="10">
        <v>106.41617295958972</v>
      </c>
      <c r="CX20" s="10">
        <v>1148.0997152428811</v>
      </c>
      <c r="CY20" s="10">
        <v>204.96385889817705</v>
      </c>
      <c r="CZ20" s="10">
        <v>193.43715799999998</v>
      </c>
      <c r="DA20" s="10">
        <v>449.19185639229426</v>
      </c>
      <c r="DB20" s="10">
        <v>163.38021079125372</v>
      </c>
      <c r="DC20" s="10">
        <v>358.67224227351312</v>
      </c>
      <c r="DD20" s="10">
        <v>295.39201205727204</v>
      </c>
      <c r="DE20" s="10">
        <v>248.3919290736778</v>
      </c>
      <c r="DF20" s="10">
        <v>19.195466666666665</v>
      </c>
      <c r="DG20" s="10">
        <v>310.30271893771732</v>
      </c>
      <c r="DH20" s="10">
        <v>150.71053395095691</v>
      </c>
      <c r="DI20" s="10">
        <v>117.49320525588715</v>
      </c>
      <c r="DJ20" s="10">
        <v>289.27264243869558</v>
      </c>
      <c r="DK20" s="23">
        <v>68.633291614518143</v>
      </c>
    </row>
    <row r="21" spans="1:115">
      <c r="A21" s="2">
        <v>41518</v>
      </c>
      <c r="B21" s="10">
        <v>46.860777428572035</v>
      </c>
      <c r="C21" s="10">
        <v>1217.1722587118315</v>
      </c>
      <c r="D21" s="10">
        <v>35.139052794169359</v>
      </c>
      <c r="E21" s="10">
        <v>3401.850801790752</v>
      </c>
      <c r="F21" s="10">
        <v>103.06259622015658</v>
      </c>
      <c r="G21" s="10">
        <v>83.946933054862171</v>
      </c>
      <c r="H21" s="10">
        <v>182.04288529537601</v>
      </c>
      <c r="I21" s="10">
        <v>63.482894713202057</v>
      </c>
      <c r="J21" s="10">
        <v>1097.6992033076981</v>
      </c>
      <c r="K21" s="10">
        <v>137.4080631156308</v>
      </c>
      <c r="L21" s="10">
        <v>158.70475408496171</v>
      </c>
      <c r="M21" s="10">
        <v>466.70282371233532</v>
      </c>
      <c r="N21" s="10">
        <v>158.79163647279012</v>
      </c>
      <c r="O21" s="10">
        <v>310.00705159730217</v>
      </c>
      <c r="P21" s="10">
        <v>210.67897226531917</v>
      </c>
      <c r="Q21" s="10">
        <v>220.79365517847728</v>
      </c>
      <c r="R21" s="10">
        <v>17.613599999999998</v>
      </c>
      <c r="S21" s="10">
        <v>308.68040089086861</v>
      </c>
      <c r="T21" s="10">
        <v>138.32137185383633</v>
      </c>
      <c r="U21" s="10">
        <v>119.11438794766941</v>
      </c>
      <c r="V21" s="10">
        <v>198.13829809687741</v>
      </c>
      <c r="W21" s="10">
        <v>27.533187721377548</v>
      </c>
      <c r="Y21" s="10">
        <v>109.42385754872883</v>
      </c>
      <c r="Z21" s="10">
        <v>86.074557765278897</v>
      </c>
      <c r="AA21" s="10">
        <v>3.3676692767294969</v>
      </c>
      <c r="AB21" s="10">
        <v>37.900401231862567</v>
      </c>
      <c r="AC21" s="10">
        <v>22.849622560042686</v>
      </c>
      <c r="AD21" s="10">
        <v>9.4427377936576375E-3</v>
      </c>
      <c r="AE21" s="10">
        <v>2.00521890890569</v>
      </c>
      <c r="AF21" s="10">
        <v>14.622283793672544</v>
      </c>
      <c r="AG21" s="10">
        <v>27.677130812712047</v>
      </c>
      <c r="AH21" s="10">
        <v>51.571171630427322</v>
      </c>
      <c r="AI21" s="10">
        <v>36.046424754632667</v>
      </c>
      <c r="AJ21" s="10">
        <v>6.7150203247659235</v>
      </c>
      <c r="AK21" s="10">
        <v>3.6752860137793264</v>
      </c>
      <c r="AL21" s="10">
        <v>41.779712957591322</v>
      </c>
      <c r="AM21" s="10">
        <v>16.412214840115023</v>
      </c>
      <c r="AN21" s="10">
        <v>42.830209586684369</v>
      </c>
      <c r="AO21" s="10">
        <v>0</v>
      </c>
      <c r="AP21" s="10">
        <v>0</v>
      </c>
      <c r="AQ21" s="10">
        <v>11.799656169782775</v>
      </c>
      <c r="AR21" s="10">
        <v>1.1355244476031092</v>
      </c>
      <c r="AS21" s="10">
        <v>47.904367727407454</v>
      </c>
      <c r="AT21" s="10">
        <v>28.243161236212128</v>
      </c>
      <c r="AV21" s="10">
        <v>38.892352523730764</v>
      </c>
      <c r="AW21" s="10">
        <v>40.773455308331769</v>
      </c>
      <c r="AX21" s="10">
        <v>0</v>
      </c>
      <c r="AY21" s="10">
        <v>8.1294639465373759</v>
      </c>
      <c r="AZ21" s="10">
        <v>0</v>
      </c>
      <c r="BA21" s="10">
        <v>17.790575759187316</v>
      </c>
      <c r="BB21" s="10">
        <v>0</v>
      </c>
      <c r="BC21" s="10">
        <v>24.128191745356204</v>
      </c>
      <c r="BD21" s="10">
        <v>0</v>
      </c>
      <c r="BE21" s="10">
        <v>1.1384441097213456</v>
      </c>
      <c r="BF21" s="10">
        <v>4.3706855766214696</v>
      </c>
      <c r="BG21" s="10">
        <v>1.3339936850537517</v>
      </c>
      <c r="BH21" s="10">
        <v>0</v>
      </c>
      <c r="BI21" s="10">
        <v>3.6491484978678517</v>
      </c>
      <c r="BJ21" s="10">
        <v>66.317467748491524</v>
      </c>
      <c r="BK21" s="10">
        <v>1.2633067958893947</v>
      </c>
      <c r="BL21" s="10">
        <v>0</v>
      </c>
      <c r="BM21" s="10">
        <v>0</v>
      </c>
      <c r="BN21" s="10">
        <v>3.3897713405637813</v>
      </c>
      <c r="BO21" s="10">
        <v>0</v>
      </c>
      <c r="BP21" s="10">
        <v>25.691071113636436</v>
      </c>
      <c r="BQ21" s="10">
        <v>1.6642351887016718</v>
      </c>
      <c r="BS21" s="10">
        <v>17.685815215037252</v>
      </c>
      <c r="BT21" s="10">
        <v>0</v>
      </c>
      <c r="BU21" s="10">
        <v>0</v>
      </c>
      <c r="BV21" s="10">
        <v>0.2567761017654977</v>
      </c>
      <c r="BW21" s="10">
        <v>0.66820584048855736</v>
      </c>
      <c r="BX21" s="10">
        <v>1.0140959972279049</v>
      </c>
      <c r="BY21" s="10">
        <v>0</v>
      </c>
      <c r="BZ21" s="10">
        <v>6.5237545102771222</v>
      </c>
      <c r="CA21" s="10">
        <v>2.5033829734299538</v>
      </c>
      <c r="CB21" s="10">
        <v>2.450386243678035</v>
      </c>
      <c r="CC21" s="10">
        <v>0.23506588378417259</v>
      </c>
      <c r="CD21" s="10">
        <v>2.5091040356528538E-14</v>
      </c>
      <c r="CE21" s="10">
        <v>1.3322676295501878E-15</v>
      </c>
      <c r="CF21" s="10">
        <v>20.078577528936943</v>
      </c>
      <c r="CG21" s="10">
        <v>20.344827709240803</v>
      </c>
      <c r="CH21" s="10">
        <v>0</v>
      </c>
      <c r="CI21" s="10">
        <v>0</v>
      </c>
      <c r="CJ21" s="10">
        <v>0</v>
      </c>
      <c r="CK21" s="10">
        <v>1.922685230992661</v>
      </c>
      <c r="CL21" s="10">
        <v>8.2156503822261584E-15</v>
      </c>
      <c r="CM21" s="10">
        <v>8.1174418440041016</v>
      </c>
      <c r="CN21" s="10">
        <v>11.749653650955224</v>
      </c>
      <c r="CP21" s="10">
        <v>212.86280271606887</v>
      </c>
      <c r="CQ21" s="10">
        <v>1344.020271785442</v>
      </c>
      <c r="CR21" s="10">
        <v>38.506722070898853</v>
      </c>
      <c r="CS21" s="10">
        <v>3448.1374430709175</v>
      </c>
      <c r="CT21" s="10">
        <v>126.58042462068782</v>
      </c>
      <c r="CU21" s="10">
        <v>102.76104754907105</v>
      </c>
      <c r="CV21" s="10">
        <v>184.04810420428166</v>
      </c>
      <c r="CW21" s="10">
        <v>108.75712476250793</v>
      </c>
      <c r="CX21" s="10">
        <v>1127.8797170938401</v>
      </c>
      <c r="CY21" s="10">
        <v>192.5680650994575</v>
      </c>
      <c r="CZ21" s="10">
        <v>199.35693030000002</v>
      </c>
      <c r="DA21" s="10">
        <v>474.75183772215502</v>
      </c>
      <c r="DB21" s="10">
        <v>162.46692248656944</v>
      </c>
      <c r="DC21" s="10">
        <v>375.51449058169828</v>
      </c>
      <c r="DD21" s="10">
        <v>313.75348256316653</v>
      </c>
      <c r="DE21" s="10">
        <v>264.88717156105099</v>
      </c>
      <c r="DF21" s="10">
        <v>17.613599999999998</v>
      </c>
      <c r="DG21" s="10">
        <v>308.68040089086861</v>
      </c>
      <c r="DH21" s="10">
        <v>155.43348459517554</v>
      </c>
      <c r="DI21" s="10">
        <v>120.24991239527253</v>
      </c>
      <c r="DJ21" s="10">
        <v>279.8511787819254</v>
      </c>
      <c r="DK21" s="23">
        <v>69.190237797246567</v>
      </c>
    </row>
    <row r="22" spans="1:115">
      <c r="A22" s="2">
        <v>41609</v>
      </c>
      <c r="B22" s="10">
        <v>48.646686234563589</v>
      </c>
      <c r="C22" s="10">
        <v>1226.645930819514</v>
      </c>
      <c r="D22" s="10">
        <v>35.448503368588142</v>
      </c>
      <c r="E22" s="10">
        <v>3576.0023918264819</v>
      </c>
      <c r="F22" s="10">
        <v>103.1271978541168</v>
      </c>
      <c r="G22" s="10">
        <v>82.579801813620321</v>
      </c>
      <c r="H22" s="10">
        <v>180.83844187267397</v>
      </c>
      <c r="I22" s="10">
        <v>65.944506199207765</v>
      </c>
      <c r="J22" s="10">
        <v>1148.257163881917</v>
      </c>
      <c r="K22" s="10">
        <v>135.61156081414859</v>
      </c>
      <c r="L22" s="10">
        <v>164.67057560708375</v>
      </c>
      <c r="M22" s="10">
        <v>469.51530775499401</v>
      </c>
      <c r="N22" s="10">
        <v>161.0181476497558</v>
      </c>
      <c r="O22" s="10">
        <v>330.55108490955007</v>
      </c>
      <c r="P22" s="10">
        <v>224.67878542404938</v>
      </c>
      <c r="Q22" s="10">
        <v>241.48401805905434</v>
      </c>
      <c r="R22" s="10">
        <v>16.031466666666667</v>
      </c>
      <c r="S22" s="10">
        <v>308.5489607207777</v>
      </c>
      <c r="T22" s="10">
        <v>138.5852538722547</v>
      </c>
      <c r="U22" s="10">
        <v>115.25677822824447</v>
      </c>
      <c r="V22" s="10">
        <v>183.68211369792775</v>
      </c>
      <c r="W22" s="10">
        <v>29.337979145107507</v>
      </c>
      <c r="Y22" s="10">
        <v>112.38815709044552</v>
      </c>
      <c r="Z22" s="10">
        <v>87.475208011078763</v>
      </c>
      <c r="AA22" s="10">
        <v>2.574117679220012</v>
      </c>
      <c r="AB22" s="10">
        <v>37.832203943163151</v>
      </c>
      <c r="AC22" s="10">
        <v>22.608374204285933</v>
      </c>
      <c r="AD22" s="10">
        <v>9.3410781984752337E-3</v>
      </c>
      <c r="AE22" s="10">
        <v>1.9166522722834893</v>
      </c>
      <c r="AF22" s="10">
        <v>16.698388760780322</v>
      </c>
      <c r="AG22" s="10">
        <v>29.740047035608018</v>
      </c>
      <c r="AH22" s="10">
        <v>54.879851984377154</v>
      </c>
      <c r="AI22" s="10">
        <v>35.119989950200946</v>
      </c>
      <c r="AJ22" s="10">
        <v>6.4576701713980853</v>
      </c>
      <c r="AK22" s="10">
        <v>3.4974702079312046</v>
      </c>
      <c r="AL22" s="10">
        <v>43.695528911015323</v>
      </c>
      <c r="AM22" s="10">
        <v>17.058473763355344</v>
      </c>
      <c r="AN22" s="10">
        <v>49.191655286443371</v>
      </c>
      <c r="AO22" s="10">
        <v>0</v>
      </c>
      <c r="AP22" s="10">
        <v>0</v>
      </c>
      <c r="AQ22" s="10">
        <v>12.465231600559719</v>
      </c>
      <c r="AR22" s="10">
        <v>1.4055305424022086</v>
      </c>
      <c r="AS22" s="10">
        <v>48.118986125607407</v>
      </c>
      <c r="AT22" s="10">
        <v>34.57336776237905</v>
      </c>
      <c r="AV22" s="10">
        <v>43.939695616068754</v>
      </c>
      <c r="AW22" s="10">
        <v>42.392117370577395</v>
      </c>
      <c r="AX22" s="10">
        <v>0</v>
      </c>
      <c r="AY22" s="10">
        <v>8.3822170356885621</v>
      </c>
      <c r="AZ22" s="10">
        <v>0</v>
      </c>
      <c r="BA22" s="10">
        <v>17.787748159446465</v>
      </c>
      <c r="BB22" s="10">
        <v>0</v>
      </c>
      <c r="BC22" s="10">
        <v>25.398249305146873</v>
      </c>
      <c r="BD22" s="10">
        <v>0</v>
      </c>
      <c r="BE22" s="10">
        <v>1.5085331294256326</v>
      </c>
      <c r="BF22" s="10">
        <v>4.4486181071306845</v>
      </c>
      <c r="BG22" s="10">
        <v>1.3199915638484898</v>
      </c>
      <c r="BH22" s="10">
        <v>0</v>
      </c>
      <c r="BI22" s="10">
        <v>3.976439936570062</v>
      </c>
      <c r="BJ22" s="10">
        <v>69.634739329959814</v>
      </c>
      <c r="BK22" s="10">
        <v>1.8602264406313302</v>
      </c>
      <c r="BL22" s="10">
        <v>0</v>
      </c>
      <c r="BM22" s="10">
        <v>0</v>
      </c>
      <c r="BN22" s="10">
        <v>2.9879121342487953</v>
      </c>
      <c r="BO22" s="10">
        <v>0</v>
      </c>
      <c r="BP22" s="10">
        <v>27.551733393352571</v>
      </c>
      <c r="BQ22" s="10">
        <v>1.6473527776804797</v>
      </c>
      <c r="BS22" s="10">
        <v>17.888487252779818</v>
      </c>
      <c r="BT22" s="10">
        <v>0</v>
      </c>
      <c r="BU22" s="10">
        <v>4.4408920985006262E-15</v>
      </c>
      <c r="BV22" s="10">
        <v>0.24509406537065814</v>
      </c>
      <c r="BW22" s="10">
        <v>0.60071915566392775</v>
      </c>
      <c r="BX22" s="10">
        <v>0.99015428903837233</v>
      </c>
      <c r="BY22" s="10">
        <v>1.0436096431476471E-14</v>
      </c>
      <c r="BZ22" s="10">
        <v>3.7853962829245802</v>
      </c>
      <c r="CA22" s="10">
        <v>2.4842017519095627</v>
      </c>
      <c r="CB22" s="10">
        <v>2.3675221170071659</v>
      </c>
      <c r="CC22" s="10">
        <v>0.23806273558466273</v>
      </c>
      <c r="CD22" s="10">
        <v>0</v>
      </c>
      <c r="CE22" s="10">
        <v>2.4868995751603507E-14</v>
      </c>
      <c r="CF22" s="10">
        <v>4.6814696245033414</v>
      </c>
      <c r="CG22" s="10">
        <v>12.524415825264953</v>
      </c>
      <c r="CH22" s="10">
        <v>0</v>
      </c>
      <c r="CI22" s="10">
        <v>0</v>
      </c>
      <c r="CJ22" s="10">
        <v>0</v>
      </c>
      <c r="CK22" s="10">
        <v>1.9093877007632396</v>
      </c>
      <c r="CL22" s="10">
        <v>0</v>
      </c>
      <c r="CM22" s="10">
        <v>7.660555042638542</v>
      </c>
      <c r="CN22" s="10">
        <v>7.6315381120795127</v>
      </c>
      <c r="CP22" s="10">
        <v>222.86302619385768</v>
      </c>
      <c r="CQ22" s="10">
        <v>1356.51325620117</v>
      </c>
      <c r="CR22" s="10">
        <v>38.022621047808158</v>
      </c>
      <c r="CS22" s="10">
        <v>3622.4619068707043</v>
      </c>
      <c r="CT22" s="10">
        <v>126.33629121406666</v>
      </c>
      <c r="CU22" s="10">
        <v>101.36704534030363</v>
      </c>
      <c r="CV22" s="10">
        <v>182.75509414495747</v>
      </c>
      <c r="CW22" s="10">
        <v>111.82654054805954</v>
      </c>
      <c r="CX22" s="10">
        <v>1180.4814126694346</v>
      </c>
      <c r="CY22" s="10">
        <v>194.36746804495854</v>
      </c>
      <c r="CZ22" s="10">
        <v>204.47724640000004</v>
      </c>
      <c r="DA22" s="10">
        <v>477.29296949024058</v>
      </c>
      <c r="DB22" s="10">
        <v>164.51561785768703</v>
      </c>
      <c r="DC22" s="10">
        <v>382.9045233816388</v>
      </c>
      <c r="DD22" s="10">
        <v>323.8964143426295</v>
      </c>
      <c r="DE22" s="10">
        <v>292.53589978612899</v>
      </c>
      <c r="DF22" s="10">
        <v>16.031466666666667</v>
      </c>
      <c r="DG22" s="10">
        <v>308.5489607207777</v>
      </c>
      <c r="DH22" s="10">
        <v>155.94778530782645</v>
      </c>
      <c r="DI22" s="10">
        <v>116.66230877064667</v>
      </c>
      <c r="DJ22" s="10">
        <v>267.01338825952627</v>
      </c>
      <c r="DK22" s="23">
        <v>73.190237797246553</v>
      </c>
    </row>
    <row r="23" spans="1:115">
      <c r="A23" s="2">
        <v>41699</v>
      </c>
      <c r="B23" s="10">
        <v>42.428668288339502</v>
      </c>
      <c r="C23" s="10">
        <v>1278.0494822590299</v>
      </c>
      <c r="D23" s="10">
        <v>33.552543745498731</v>
      </c>
      <c r="E23" s="10">
        <v>3696.8329548143502</v>
      </c>
      <c r="F23" s="10">
        <v>106.79687289681671</v>
      </c>
      <c r="G23" s="10">
        <v>84.831532828245912</v>
      </c>
      <c r="H23" s="10">
        <v>177.72685858087706</v>
      </c>
      <c r="I23" s="10">
        <v>69.266213962565246</v>
      </c>
      <c r="J23" s="10">
        <v>1218.5573110838441</v>
      </c>
      <c r="K23" s="10">
        <v>148.66934321598507</v>
      </c>
      <c r="L23" s="10">
        <v>164.03720499408689</v>
      </c>
      <c r="M23" s="10">
        <v>499.93339673309799</v>
      </c>
      <c r="N23" s="10">
        <v>167.88469035051921</v>
      </c>
      <c r="O23" s="10">
        <v>345.34259129901676</v>
      </c>
      <c r="P23" s="10">
        <v>192.97279952717028</v>
      </c>
      <c r="Q23" s="10">
        <v>212.33932026873151</v>
      </c>
      <c r="R23" s="10">
        <v>14.974400000000003</v>
      </c>
      <c r="S23" s="10">
        <v>302.37366124553745</v>
      </c>
      <c r="T23" s="10">
        <v>139.41843551106953</v>
      </c>
      <c r="U23" s="10">
        <v>119.38632681871277</v>
      </c>
      <c r="V23" s="10">
        <v>184.70879064677985</v>
      </c>
      <c r="W23" s="10">
        <v>25.936694541413296</v>
      </c>
      <c r="Y23" s="10">
        <v>103.90856042790196</v>
      </c>
      <c r="Z23" s="10">
        <v>81.011138768119409</v>
      </c>
      <c r="AA23" s="10">
        <v>3.0937795693848864</v>
      </c>
      <c r="AB23" s="10">
        <v>38.023833760143809</v>
      </c>
      <c r="AC23" s="10">
        <v>25.628819320242528</v>
      </c>
      <c r="AD23" s="10">
        <v>9.8145406862732605E-3</v>
      </c>
      <c r="AE23" s="10">
        <v>1.785581795557134</v>
      </c>
      <c r="AF23" s="10">
        <v>18.454846164231167</v>
      </c>
      <c r="AG23" s="10">
        <v>32.359508120718587</v>
      </c>
      <c r="AH23" s="10">
        <v>58.609934971202286</v>
      </c>
      <c r="AI23" s="10">
        <v>35.423725280191107</v>
      </c>
      <c r="AJ23" s="10">
        <v>6.1165038777421241</v>
      </c>
      <c r="AK23" s="10">
        <v>3.6202813490371586</v>
      </c>
      <c r="AL23" s="10">
        <v>46.294384783340554</v>
      </c>
      <c r="AM23" s="10">
        <v>16.190890783764793</v>
      </c>
      <c r="AN23" s="10">
        <v>57.55411298709857</v>
      </c>
      <c r="AO23" s="10">
        <v>0</v>
      </c>
      <c r="AP23" s="10">
        <v>0</v>
      </c>
      <c r="AQ23" s="10">
        <v>12.55388832101667</v>
      </c>
      <c r="AR23" s="10">
        <v>1.4464260093240975</v>
      </c>
      <c r="AS23" s="10">
        <v>50.925333552969768</v>
      </c>
      <c r="AT23" s="10">
        <v>31.664249633127113</v>
      </c>
      <c r="AV23" s="10">
        <v>38.567720641917944</v>
      </c>
      <c r="AW23" s="10">
        <v>39.008499934533582</v>
      </c>
      <c r="AX23" s="10">
        <v>0.25314447070481644</v>
      </c>
      <c r="AY23" s="10">
        <v>7.5010311599725128</v>
      </c>
      <c r="AZ23" s="10">
        <v>0</v>
      </c>
      <c r="BA23" s="10">
        <v>16.822709300504023</v>
      </c>
      <c r="BB23" s="10">
        <v>0</v>
      </c>
      <c r="BC23" s="10">
        <v>25.067031925537993</v>
      </c>
      <c r="BD23" s="10">
        <v>0</v>
      </c>
      <c r="BE23" s="10">
        <v>1.9300060887459256</v>
      </c>
      <c r="BF23" s="10">
        <v>5.1354304153109691</v>
      </c>
      <c r="BG23" s="10">
        <v>1.6113185119174411</v>
      </c>
      <c r="BH23" s="10">
        <v>0</v>
      </c>
      <c r="BI23" s="10">
        <v>4.5882829106797773</v>
      </c>
      <c r="BJ23" s="10">
        <v>64.00754277382714</v>
      </c>
      <c r="BK23" s="10">
        <v>1.8294583104350521</v>
      </c>
      <c r="BL23" s="10">
        <v>0</v>
      </c>
      <c r="BM23" s="10">
        <v>0</v>
      </c>
      <c r="BN23" s="10">
        <v>3.0549870305503681</v>
      </c>
      <c r="BO23" s="10">
        <v>0</v>
      </c>
      <c r="BP23" s="10">
        <v>26.621206989268725</v>
      </c>
      <c r="BQ23" s="10">
        <v>1.6027513177718213</v>
      </c>
      <c r="BS23" s="10">
        <v>15.348543320374873</v>
      </c>
      <c r="BT23" s="10">
        <v>0</v>
      </c>
      <c r="BU23" s="10">
        <v>0</v>
      </c>
      <c r="BV23" s="10">
        <v>0.24210549431644068</v>
      </c>
      <c r="BW23" s="10">
        <v>0.63585959129767389</v>
      </c>
      <c r="BX23" s="10">
        <v>1.0077186182377851</v>
      </c>
      <c r="BY23" s="10">
        <v>2.9753977059954195E-14</v>
      </c>
      <c r="BZ23" s="10">
        <v>3.621792449411501</v>
      </c>
      <c r="CA23" s="10">
        <v>2.5209511781327052</v>
      </c>
      <c r="CB23" s="10">
        <v>2.4289278426216123</v>
      </c>
      <c r="CC23" s="10">
        <v>0.24050131041102851</v>
      </c>
      <c r="CD23" s="10">
        <v>0</v>
      </c>
      <c r="CE23" s="10">
        <v>0</v>
      </c>
      <c r="CF23" s="10">
        <v>5.2298339852488693</v>
      </c>
      <c r="CG23" s="10">
        <v>10.939629029659045</v>
      </c>
      <c r="CH23" s="10">
        <v>2.708944180085382E-14</v>
      </c>
      <c r="CI23" s="10">
        <v>0</v>
      </c>
      <c r="CJ23" s="10">
        <v>0</v>
      </c>
      <c r="CK23" s="10">
        <v>1.8345501476477448</v>
      </c>
      <c r="CL23" s="10">
        <v>1.6209256159527285E-14</v>
      </c>
      <c r="CM23" s="10">
        <v>7.919411031987206</v>
      </c>
      <c r="CN23" s="10">
        <v>6.7990442337151702</v>
      </c>
      <c r="CP23" s="10">
        <v>200.25349267853429</v>
      </c>
      <c r="CQ23" s="10">
        <v>1398.0691209616825</v>
      </c>
      <c r="CR23" s="10">
        <v>36.899467785588428</v>
      </c>
      <c r="CS23" s="10">
        <v>3742.5999252287829</v>
      </c>
      <c r="CT23" s="10">
        <v>133.06155180835691</v>
      </c>
      <c r="CU23" s="10">
        <v>102.671775287674</v>
      </c>
      <c r="CV23" s="10">
        <v>179.51244037643423</v>
      </c>
      <c r="CW23" s="10">
        <v>116.40988450174591</v>
      </c>
      <c r="CX23" s="10">
        <v>1253.4377703826954</v>
      </c>
      <c r="CY23" s="10">
        <v>211.63821211855489</v>
      </c>
      <c r="CZ23" s="10">
        <v>204.836862</v>
      </c>
      <c r="DA23" s="10">
        <v>507.66121912275747</v>
      </c>
      <c r="DB23" s="10">
        <v>171.50497169955634</v>
      </c>
      <c r="DC23" s="10">
        <v>401.45509297828596</v>
      </c>
      <c r="DD23" s="10">
        <v>284.11086211442125</v>
      </c>
      <c r="DE23" s="10">
        <v>271.72289156626516</v>
      </c>
      <c r="DF23" s="10">
        <v>14.974400000000003</v>
      </c>
      <c r="DG23" s="10">
        <v>302.37366124553745</v>
      </c>
      <c r="DH23" s="10">
        <v>156.86186101028431</v>
      </c>
      <c r="DI23" s="10">
        <v>120.83275282803689</v>
      </c>
      <c r="DJ23" s="10">
        <v>270.17474222100554</v>
      </c>
      <c r="DK23" s="23">
        <v>66.0027397260274</v>
      </c>
    </row>
    <row r="24" spans="1:115">
      <c r="A24" s="2">
        <v>41791</v>
      </c>
      <c r="B24" s="10">
        <v>42.176648355734251</v>
      </c>
      <c r="C24" s="10">
        <v>1387.4747458095317</v>
      </c>
      <c r="D24" s="10">
        <v>35.365204762482648</v>
      </c>
      <c r="E24" s="10">
        <v>3849.4935333739081</v>
      </c>
      <c r="F24" s="10">
        <v>108.98345458351599</v>
      </c>
      <c r="G24" s="10">
        <v>85.614251242131999</v>
      </c>
      <c r="H24" s="10">
        <v>184.10693659531609</v>
      </c>
      <c r="I24" s="10">
        <v>72.264126981804196</v>
      </c>
      <c r="J24" s="10">
        <v>1249.0555549859366</v>
      </c>
      <c r="K24" s="10">
        <v>147.26755037900188</v>
      </c>
      <c r="L24" s="10">
        <v>166.50422064067516</v>
      </c>
      <c r="M24" s="10">
        <v>546.85845797273078</v>
      </c>
      <c r="N24" s="10">
        <v>173.48381812223681</v>
      </c>
      <c r="O24" s="10">
        <v>354.52842433649124</v>
      </c>
      <c r="P24" s="10">
        <v>192.8791591490666</v>
      </c>
      <c r="Q24" s="10">
        <v>210.8544199383735</v>
      </c>
      <c r="R24" s="10">
        <v>13.917066666666667</v>
      </c>
      <c r="S24" s="10">
        <v>302.91032826260999</v>
      </c>
      <c r="T24" s="10">
        <v>144.30892475784719</v>
      </c>
      <c r="U24" s="10">
        <v>119.78163336544971</v>
      </c>
      <c r="V24" s="10">
        <v>191.9907188358963</v>
      </c>
      <c r="W24" s="10">
        <v>26.795472451949422</v>
      </c>
      <c r="Y24" s="10">
        <v>109.50707575273219</v>
      </c>
      <c r="Z24" s="10">
        <v>77.185529438774353</v>
      </c>
      <c r="AA24" s="10">
        <v>3.9897370138103532</v>
      </c>
      <c r="AB24" s="10">
        <v>38.463824700020126</v>
      </c>
      <c r="AC24" s="10">
        <v>28.493282273673554</v>
      </c>
      <c r="AD24" s="10">
        <v>1.0119769192875239E-2</v>
      </c>
      <c r="AE24" s="10">
        <v>1.7481788736556794</v>
      </c>
      <c r="AF24" s="10">
        <v>20.191632313158902</v>
      </c>
      <c r="AG24" s="10">
        <v>33.988965810161886</v>
      </c>
      <c r="AH24" s="10">
        <v>56.538498741031383</v>
      </c>
      <c r="AI24" s="10">
        <v>36.406932912525029</v>
      </c>
      <c r="AJ24" s="10">
        <v>5.8615977444533796</v>
      </c>
      <c r="AK24" s="10">
        <v>3.7138146452448719</v>
      </c>
      <c r="AL24" s="10">
        <v>48.191158748453866</v>
      </c>
      <c r="AM24" s="10">
        <v>17.788885411692991</v>
      </c>
      <c r="AN24" s="10">
        <v>73.04664913488115</v>
      </c>
      <c r="AO24" s="10">
        <v>0</v>
      </c>
      <c r="AP24" s="10">
        <v>0</v>
      </c>
      <c r="AQ24" s="10">
        <v>13.008442812307035</v>
      </c>
      <c r="AR24" s="10">
        <v>1.4417220497405676</v>
      </c>
      <c r="AS24" s="10">
        <v>51.054851992130786</v>
      </c>
      <c r="AT24" s="10">
        <v>33.894673709696335</v>
      </c>
      <c r="AV24" s="10">
        <v>38.59672646038215</v>
      </c>
      <c r="AW24" s="10">
        <v>36.866379914712802</v>
      </c>
      <c r="AX24" s="10">
        <v>0.54749193238842853</v>
      </c>
      <c r="AY24" s="10">
        <v>6.5997506204243743</v>
      </c>
      <c r="AZ24" s="10">
        <v>0</v>
      </c>
      <c r="BA24" s="10">
        <v>15.554935498184875</v>
      </c>
      <c r="BB24" s="10">
        <v>0</v>
      </c>
      <c r="BC24" s="10">
        <v>24.501453487305376</v>
      </c>
      <c r="BD24" s="10">
        <v>0</v>
      </c>
      <c r="BE24" s="10">
        <v>2.1817380772056025</v>
      </c>
      <c r="BF24" s="10">
        <v>5.9352596400240376</v>
      </c>
      <c r="BG24" s="10">
        <v>1.9871986809185154</v>
      </c>
      <c r="BH24" s="10">
        <v>0</v>
      </c>
      <c r="BI24" s="10">
        <v>5.1589396505063734</v>
      </c>
      <c r="BJ24" s="10">
        <v>68.356475368653079</v>
      </c>
      <c r="BK24" s="10">
        <v>2.0320263772359453</v>
      </c>
      <c r="BL24" s="10">
        <v>0</v>
      </c>
      <c r="BM24" s="10">
        <v>0</v>
      </c>
      <c r="BN24" s="10">
        <v>3.2129681089647413</v>
      </c>
      <c r="BO24" s="10">
        <v>0</v>
      </c>
      <c r="BP24" s="10">
        <v>27.890115341990423</v>
      </c>
      <c r="BQ24" s="10">
        <v>1.8132402869495123</v>
      </c>
      <c r="BS24" s="10">
        <v>14.98973373919511</v>
      </c>
      <c r="BT24" s="10">
        <v>0</v>
      </c>
      <c r="BU24" s="10">
        <v>1.2989609388114332E-14</v>
      </c>
      <c r="BV24" s="10">
        <v>0.2403818790446044</v>
      </c>
      <c r="BW24" s="10">
        <v>0.66341166581982591</v>
      </c>
      <c r="BX24" s="10">
        <v>1.0077581671071627</v>
      </c>
      <c r="BY24" s="10">
        <v>9.9920072216264089E-15</v>
      </c>
      <c r="BZ24" s="10">
        <v>3.4154812695960963</v>
      </c>
      <c r="CA24" s="10">
        <v>2.4656883796788804</v>
      </c>
      <c r="CB24" s="10">
        <v>2.2432595067464391</v>
      </c>
      <c r="CC24" s="10">
        <v>0.24756150677576549</v>
      </c>
      <c r="CD24" s="10">
        <v>0</v>
      </c>
      <c r="CE24" s="10">
        <v>0</v>
      </c>
      <c r="CF24" s="10">
        <v>5.7193072715312097</v>
      </c>
      <c r="CG24" s="10">
        <v>11.124792576740361</v>
      </c>
      <c r="CH24" s="10">
        <v>1.9984014443252818E-14</v>
      </c>
      <c r="CI24" s="10">
        <v>0</v>
      </c>
      <c r="CJ24" s="10">
        <v>0</v>
      </c>
      <c r="CK24" s="10">
        <v>1.8095841511097532</v>
      </c>
      <c r="CL24" s="10">
        <v>2.3092638912203256E-14</v>
      </c>
      <c r="CM24" s="10">
        <v>8.0343415907691949</v>
      </c>
      <c r="CN24" s="10">
        <v>7.0803698965823925</v>
      </c>
      <c r="CP24" s="10">
        <v>205.2701843080437</v>
      </c>
      <c r="CQ24" s="10">
        <v>1501.5266551630186</v>
      </c>
      <c r="CR24" s="10">
        <v>39.902433708681443</v>
      </c>
      <c r="CS24" s="10">
        <v>3894.7974905733972</v>
      </c>
      <c r="CT24" s="10">
        <v>138.14014852300937</v>
      </c>
      <c r="CU24" s="10">
        <v>102.18706467661691</v>
      </c>
      <c r="CV24" s="10">
        <v>185.85511546897177</v>
      </c>
      <c r="CW24" s="10">
        <v>120.37269405186457</v>
      </c>
      <c r="CX24" s="10">
        <v>1285.5102091757774</v>
      </c>
      <c r="CY24" s="10">
        <v>208.2310467039853</v>
      </c>
      <c r="CZ24" s="10">
        <v>209.09397469999999</v>
      </c>
      <c r="DA24" s="10">
        <v>554.70725439810258</v>
      </c>
      <c r="DB24" s="10">
        <v>177.19763276748168</v>
      </c>
      <c r="DC24" s="10">
        <v>413.59783000698269</v>
      </c>
      <c r="DD24" s="10">
        <v>290.14931250615302</v>
      </c>
      <c r="DE24" s="10">
        <v>285.93309545049061</v>
      </c>
      <c r="DF24" s="10">
        <v>13.917066666666667</v>
      </c>
      <c r="DG24" s="10">
        <v>302.91032826260999</v>
      </c>
      <c r="DH24" s="10">
        <v>162.33991983022872</v>
      </c>
      <c r="DI24" s="10">
        <v>121.2233554151903</v>
      </c>
      <c r="DJ24" s="10">
        <v>278.97002776078671</v>
      </c>
      <c r="DK24" s="23">
        <v>69.583756345177662</v>
      </c>
    </row>
    <row r="25" spans="1:115">
      <c r="A25" s="2">
        <v>41883</v>
      </c>
      <c r="B25" s="10">
        <v>41.594440828149338</v>
      </c>
      <c r="C25" s="10">
        <v>1257.5637725417168</v>
      </c>
      <c r="D25" s="10">
        <v>32.760155666770871</v>
      </c>
      <c r="E25" s="10">
        <v>4002.9520284787841</v>
      </c>
      <c r="F25" s="10">
        <v>102.89277034916189</v>
      </c>
      <c r="G25" s="10">
        <v>80.3993610077478</v>
      </c>
      <c r="H25" s="10">
        <v>207.44009864799347</v>
      </c>
      <c r="I25" s="10">
        <v>67.565806935915631</v>
      </c>
      <c r="J25" s="10">
        <v>1247.7953349695092</v>
      </c>
      <c r="K25" s="10">
        <v>151.69355944416913</v>
      </c>
      <c r="L25" s="10">
        <v>154.708569011191</v>
      </c>
      <c r="M25" s="10">
        <v>531.31166263349485</v>
      </c>
      <c r="N25" s="10">
        <v>170.40689167943802</v>
      </c>
      <c r="O25" s="10">
        <v>355.83801729231612</v>
      </c>
      <c r="P25" s="10">
        <v>178.94758414716307</v>
      </c>
      <c r="Q25" s="10">
        <v>173.80071463753532</v>
      </c>
      <c r="R25" s="10">
        <v>12.86</v>
      </c>
      <c r="S25" s="10">
        <v>302.11423632935259</v>
      </c>
      <c r="T25" s="10">
        <v>141.50244791449373</v>
      </c>
      <c r="U25" s="10">
        <v>121.03882163207886</v>
      </c>
      <c r="V25" s="10">
        <v>180.66899166536874</v>
      </c>
      <c r="W25" s="10">
        <v>28.042176125180248</v>
      </c>
      <c r="Y25" s="10">
        <v>114.51987340889453</v>
      </c>
      <c r="Z25" s="10">
        <v>60.411057403384021</v>
      </c>
      <c r="AA25" s="10">
        <v>4.4069600462341478</v>
      </c>
      <c r="AB25" s="10">
        <v>38.823330847067176</v>
      </c>
      <c r="AC25" s="10">
        <v>29.187821852961306</v>
      </c>
      <c r="AD25" s="10">
        <v>9.6994591886385845E-3</v>
      </c>
      <c r="AE25" s="10">
        <v>1.8554964061023309</v>
      </c>
      <c r="AF25" s="10">
        <v>19.740510365617045</v>
      </c>
      <c r="AG25" s="10">
        <v>34.774299145237578</v>
      </c>
      <c r="AH25" s="10">
        <v>56.694192339726079</v>
      </c>
      <c r="AI25" s="10">
        <v>34.251067202268274</v>
      </c>
      <c r="AJ25" s="10">
        <v>4.8912591615761993</v>
      </c>
      <c r="AK25" s="10">
        <v>3.6212299772943437</v>
      </c>
      <c r="AL25" s="10">
        <v>49.041773562402959</v>
      </c>
      <c r="AM25" s="10">
        <v>18.060112420791949</v>
      </c>
      <c r="AN25" s="10">
        <v>74.975724017181165</v>
      </c>
      <c r="AO25" s="10">
        <v>0</v>
      </c>
      <c r="AP25" s="10">
        <v>0</v>
      </c>
      <c r="AQ25" s="10">
        <v>12.769370292229583</v>
      </c>
      <c r="AR25" s="10">
        <v>1.4472624503354892</v>
      </c>
      <c r="AS25" s="10">
        <v>51.204021168644452</v>
      </c>
      <c r="AT25" s="10">
        <v>36.760372085333437</v>
      </c>
      <c r="AV25" s="10">
        <v>38.334847382571873</v>
      </c>
      <c r="AW25" s="10">
        <v>28.551060616779701</v>
      </c>
      <c r="AX25" s="10">
        <v>0.78101612225076411</v>
      </c>
      <c r="AY25" s="10">
        <v>5.6050539616627715</v>
      </c>
      <c r="AZ25" s="10">
        <v>0</v>
      </c>
      <c r="BA25" s="10">
        <v>13.307578262035294</v>
      </c>
      <c r="BB25" s="10">
        <v>0</v>
      </c>
      <c r="BC25" s="10">
        <v>21.392365040759646</v>
      </c>
      <c r="BD25" s="10">
        <v>0</v>
      </c>
      <c r="BE25" s="10">
        <v>2.5216314973633174</v>
      </c>
      <c r="BF25" s="10">
        <v>6.1938345753148782</v>
      </c>
      <c r="BG25" s="10">
        <v>2.1484807826393424</v>
      </c>
      <c r="BH25" s="10">
        <v>0</v>
      </c>
      <c r="BI25" s="10">
        <v>5.6314766504929707</v>
      </c>
      <c r="BJ25" s="10">
        <v>67.663440424590618</v>
      </c>
      <c r="BK25" s="10">
        <v>1.8749957194901332</v>
      </c>
      <c r="BL25" s="10">
        <v>0</v>
      </c>
      <c r="BM25" s="10">
        <v>0</v>
      </c>
      <c r="BN25" s="10">
        <v>3.2002989511485511</v>
      </c>
      <c r="BO25" s="10">
        <v>0</v>
      </c>
      <c r="BP25" s="10">
        <v>26.575821966486352</v>
      </c>
      <c r="BQ25" s="10">
        <v>2.069234285206873</v>
      </c>
      <c r="BS25" s="10">
        <v>14.501880436138158</v>
      </c>
      <c r="BT25" s="10">
        <v>0</v>
      </c>
      <c r="BU25" s="10">
        <v>1.0880185641326534E-14</v>
      </c>
      <c r="BV25" s="10">
        <v>0.2377906946069972</v>
      </c>
      <c r="BW25" s="10">
        <v>0.64054135600895279</v>
      </c>
      <c r="BX25" s="10">
        <v>0.93791670964081497</v>
      </c>
      <c r="BY25" s="10">
        <v>3.0198066269804258E-14</v>
      </c>
      <c r="BZ25" s="10">
        <v>2.8599192160644762</v>
      </c>
      <c r="CA25" s="10">
        <v>2.3448333764076921</v>
      </c>
      <c r="CB25" s="10">
        <v>2.1452637053120953</v>
      </c>
      <c r="CC25" s="10">
        <v>0.23325921122584514</v>
      </c>
      <c r="CD25" s="10">
        <v>0</v>
      </c>
      <c r="CE25" s="10">
        <v>4.4408920985006262E-15</v>
      </c>
      <c r="CF25" s="10">
        <v>6.0945998512071426</v>
      </c>
      <c r="CG25" s="10">
        <v>10.505825977156874</v>
      </c>
      <c r="CH25" s="10">
        <v>5.3512749786932545E-14</v>
      </c>
      <c r="CI25" s="10">
        <v>0</v>
      </c>
      <c r="CJ25" s="10">
        <v>0</v>
      </c>
      <c r="CK25" s="10">
        <v>1.6868372035139467</v>
      </c>
      <c r="CL25" s="10">
        <v>2.5757174171303632E-14</v>
      </c>
      <c r="CM25" s="10">
        <v>8.4965169169866357</v>
      </c>
      <c r="CN25" s="10">
        <v>7.4710746471365841</v>
      </c>
      <c r="CP25" s="10">
        <v>208.9510420557539</v>
      </c>
      <c r="CQ25" s="10">
        <v>1346.5258905618803</v>
      </c>
      <c r="CR25" s="10">
        <v>37.948131835255793</v>
      </c>
      <c r="CS25" s="10">
        <v>4047.618203982121</v>
      </c>
      <c r="CT25" s="10">
        <v>132.72113355813215</v>
      </c>
      <c r="CU25" s="10">
        <v>94.654555438612547</v>
      </c>
      <c r="CV25" s="10">
        <v>209.29559505409583</v>
      </c>
      <c r="CW25" s="10">
        <v>111.5586015583568</v>
      </c>
      <c r="CX25" s="10">
        <v>1284.9144674911545</v>
      </c>
      <c r="CY25" s="10">
        <v>213.05464698657062</v>
      </c>
      <c r="CZ25" s="10">
        <v>195.38673</v>
      </c>
      <c r="DA25" s="10">
        <v>538.35140257771036</v>
      </c>
      <c r="DB25" s="10">
        <v>174.02812165673237</v>
      </c>
      <c r="DC25" s="10">
        <v>416.6058673564192</v>
      </c>
      <c r="DD25" s="10">
        <v>275.17696296970252</v>
      </c>
      <c r="DE25" s="10">
        <v>250.65143437420667</v>
      </c>
      <c r="DF25" s="10">
        <v>12.86</v>
      </c>
      <c r="DG25" s="10">
        <v>302.11423632935259</v>
      </c>
      <c r="DH25" s="10">
        <v>159.15895436138581</v>
      </c>
      <c r="DI25" s="10">
        <v>122.48608408241438</v>
      </c>
      <c r="DJ25" s="10">
        <v>266.94535171748618</v>
      </c>
      <c r="DK25" s="23">
        <v>74.342857142857142</v>
      </c>
    </row>
    <row r="26" spans="1:115">
      <c r="A26" s="2">
        <v>41974</v>
      </c>
      <c r="B26" s="10">
        <v>42.540276676386441</v>
      </c>
      <c r="C26" s="10">
        <v>1265.4031547334309</v>
      </c>
      <c r="D26" s="10">
        <v>36.723638115110433</v>
      </c>
      <c r="E26" s="10">
        <v>4179.1601014822727</v>
      </c>
      <c r="F26" s="10">
        <v>92.854197272803063</v>
      </c>
      <c r="G26" s="10">
        <v>78.413490675884645</v>
      </c>
      <c r="H26" s="10">
        <v>193.32796311183273</v>
      </c>
      <c r="I26" s="10">
        <v>64.324934079460178</v>
      </c>
      <c r="J26" s="10">
        <v>1242.6860561053395</v>
      </c>
      <c r="K26" s="10">
        <v>150.03842525118489</v>
      </c>
      <c r="L26" s="10">
        <v>147.76058908972925</v>
      </c>
      <c r="M26" s="10">
        <v>510.41005632257145</v>
      </c>
      <c r="N26" s="10">
        <v>163.31557544568091</v>
      </c>
      <c r="O26" s="10">
        <v>329.78808944130151</v>
      </c>
      <c r="P26" s="10">
        <v>171.08661056383414</v>
      </c>
      <c r="Q26" s="10">
        <v>146.6025968608277</v>
      </c>
      <c r="R26" s="10">
        <v>11.802666666666667</v>
      </c>
      <c r="S26" s="10">
        <v>293.08332702641337</v>
      </c>
      <c r="T26" s="10">
        <v>143.191623106946</v>
      </c>
      <c r="U26" s="10">
        <v>118.55739906650479</v>
      </c>
      <c r="V26" s="10">
        <v>182.47558210482836</v>
      </c>
      <c r="W26" s="10">
        <v>25.780437810117302</v>
      </c>
      <c r="Y26" s="10">
        <v>124.24053488720472</v>
      </c>
      <c r="Z26" s="10">
        <v>51.381959897434427</v>
      </c>
      <c r="AA26" s="10">
        <v>5.7809282900410004</v>
      </c>
      <c r="AB26" s="10">
        <v>39.308283319998026</v>
      </c>
      <c r="AC26" s="10">
        <v>28.478097019340776</v>
      </c>
      <c r="AD26" s="10">
        <v>9.6459939631737303E-3</v>
      </c>
      <c r="AE26" s="10">
        <v>1.6229136287551855</v>
      </c>
      <c r="AF26" s="10">
        <v>19.599682833527506</v>
      </c>
      <c r="AG26" s="10">
        <v>35.449072717883766</v>
      </c>
      <c r="AH26" s="10">
        <v>54.569202187518982</v>
      </c>
      <c r="AI26" s="10">
        <v>33.121773838979635</v>
      </c>
      <c r="AJ26" s="10">
        <v>3.9284353924752868</v>
      </c>
      <c r="AK26" s="10">
        <v>3.4449395757782808</v>
      </c>
      <c r="AL26" s="10">
        <v>46.07938305604555</v>
      </c>
      <c r="AM26" s="10">
        <v>18.822162542186096</v>
      </c>
      <c r="AN26" s="10">
        <v>77.386720471613415</v>
      </c>
      <c r="AO26" s="10">
        <v>0</v>
      </c>
      <c r="AP26" s="10">
        <v>0</v>
      </c>
      <c r="AQ26" s="10">
        <v>12.935877367856252</v>
      </c>
      <c r="AR26" s="10">
        <v>1.4081987249583436</v>
      </c>
      <c r="AS26" s="10">
        <v>52.4752640076196</v>
      </c>
      <c r="AT26" s="10">
        <v>35.030789498109833</v>
      </c>
      <c r="AV26" s="10">
        <v>39.502058524463557</v>
      </c>
      <c r="AW26" s="10">
        <v>23.937804153727825</v>
      </c>
      <c r="AX26" s="10">
        <v>1.1993010254521403</v>
      </c>
      <c r="AY26" s="10">
        <v>4.5402090814779754</v>
      </c>
      <c r="AZ26" s="10">
        <v>0</v>
      </c>
      <c r="BA26" s="10">
        <v>11.745203399409412</v>
      </c>
      <c r="BB26" s="10">
        <v>0</v>
      </c>
      <c r="BC26" s="10">
        <v>18.947993379312717</v>
      </c>
      <c r="BD26" s="10">
        <v>0</v>
      </c>
      <c r="BE26" s="10">
        <v>2.7618422680710584</v>
      </c>
      <c r="BF26" s="10">
        <v>6.5716426058626078</v>
      </c>
      <c r="BG26" s="10">
        <v>2.2727154167643788</v>
      </c>
      <c r="BH26" s="10">
        <v>0</v>
      </c>
      <c r="BI26" s="10">
        <v>5.6425019750148735</v>
      </c>
      <c r="BJ26" s="10">
        <v>68.933475035588515</v>
      </c>
      <c r="BK26" s="10">
        <v>1.7732137731401563</v>
      </c>
      <c r="BL26" s="10">
        <v>0</v>
      </c>
      <c r="BM26" s="10">
        <v>0</v>
      </c>
      <c r="BN26" s="10">
        <v>3.2888975552665518</v>
      </c>
      <c r="BO26" s="10">
        <v>0</v>
      </c>
      <c r="BP26" s="10">
        <v>26.44989241595994</v>
      </c>
      <c r="BQ26" s="10">
        <v>2.0668622967838686</v>
      </c>
      <c r="BS26" s="10">
        <v>14.525215702682409</v>
      </c>
      <c r="BT26" s="10">
        <v>0</v>
      </c>
      <c r="BU26" s="10">
        <v>0</v>
      </c>
      <c r="BV26" s="10">
        <v>0.2355636583347902</v>
      </c>
      <c r="BW26" s="10">
        <v>0.59132783737974037</v>
      </c>
      <c r="BX26" s="10">
        <v>0.90672343253833709</v>
      </c>
      <c r="BY26" s="10">
        <v>0</v>
      </c>
      <c r="BZ26" s="10">
        <v>2.410760988523883</v>
      </c>
      <c r="CA26" s="10">
        <v>2.2172206999242263</v>
      </c>
      <c r="CB26" s="10">
        <v>1.9604204057652677</v>
      </c>
      <c r="CC26" s="10">
        <v>0.22590926542848333</v>
      </c>
      <c r="CD26" s="10">
        <v>0</v>
      </c>
      <c r="CE26" s="10">
        <v>0</v>
      </c>
      <c r="CF26" s="10">
        <v>5.97901859734867</v>
      </c>
      <c r="CG26" s="10">
        <v>10.228805690508082</v>
      </c>
      <c r="CH26" s="10">
        <v>0</v>
      </c>
      <c r="CI26" s="10">
        <v>0</v>
      </c>
      <c r="CJ26" s="10">
        <v>0</v>
      </c>
      <c r="CK26" s="10">
        <v>1.6184003465826229</v>
      </c>
      <c r="CL26" s="10">
        <v>2.3980817331903381E-14</v>
      </c>
      <c r="CM26" s="10">
        <v>7.9811955933956646</v>
      </c>
      <c r="CN26" s="10">
        <v>6.9272369644246279</v>
      </c>
      <c r="CP26" s="10">
        <v>220.80808579073712</v>
      </c>
      <c r="CQ26" s="10">
        <v>1340.722918784593</v>
      </c>
      <c r="CR26" s="10">
        <v>43.703867430603573</v>
      </c>
      <c r="CS26" s="10">
        <v>4223.2441575420835</v>
      </c>
      <c r="CT26" s="10">
        <v>121.92362212952358</v>
      </c>
      <c r="CU26" s="10">
        <v>91.075063501795569</v>
      </c>
      <c r="CV26" s="10">
        <v>194.95087674058792</v>
      </c>
      <c r="CW26" s="10">
        <v>105.28337128082428</v>
      </c>
      <c r="CX26" s="10">
        <v>1280.3523495231475</v>
      </c>
      <c r="CY26" s="10">
        <v>209.3298901125402</v>
      </c>
      <c r="CZ26" s="10">
        <v>187.67991479999998</v>
      </c>
      <c r="DA26" s="10">
        <v>516.61120713181106</v>
      </c>
      <c r="DB26" s="10">
        <v>166.76051502145918</v>
      </c>
      <c r="DC26" s="10">
        <v>387.4889930697106</v>
      </c>
      <c r="DD26" s="10">
        <v>269.07105383211683</v>
      </c>
      <c r="DE26" s="10">
        <v>225.76253110558125</v>
      </c>
      <c r="DF26" s="10">
        <v>11.802666666666665</v>
      </c>
      <c r="DG26" s="10">
        <v>293.08332702641337</v>
      </c>
      <c r="DH26" s="10">
        <v>161.03479837665142</v>
      </c>
      <c r="DI26" s="10">
        <v>119.96559779146315</v>
      </c>
      <c r="DJ26" s="10">
        <v>269.38193412180357</v>
      </c>
      <c r="DK26" s="23">
        <v>69.805326569435636</v>
      </c>
    </row>
    <row r="27" spans="1:115">
      <c r="A27" s="2">
        <v>42064</v>
      </c>
      <c r="B27" s="10">
        <v>41.724090784359639</v>
      </c>
      <c r="C27" s="10">
        <v>1100.7638501072797</v>
      </c>
      <c r="D27" s="10">
        <v>36.089946198982553</v>
      </c>
      <c r="E27" s="10">
        <v>4280.758774701505</v>
      </c>
      <c r="F27" s="10">
        <v>89.591068788050251</v>
      </c>
      <c r="G27" s="10">
        <v>70.873421659066921</v>
      </c>
      <c r="H27" s="10">
        <v>200.45630934081117</v>
      </c>
      <c r="I27" s="10">
        <v>64.223676008751482</v>
      </c>
      <c r="J27" s="10">
        <v>1289.1157068050711</v>
      </c>
      <c r="K27" s="10">
        <v>151.73631224496322</v>
      </c>
      <c r="L27" s="10">
        <v>145.33623765598298</v>
      </c>
      <c r="M27" s="10">
        <v>548.62570446784355</v>
      </c>
      <c r="N27" s="10">
        <v>157.08702711314373</v>
      </c>
      <c r="O27" s="10">
        <v>314.13721930627401</v>
      </c>
      <c r="P27" s="10">
        <v>162.30130805834568</v>
      </c>
      <c r="Q27" s="10">
        <v>140.50594930610831</v>
      </c>
      <c r="R27" s="10">
        <v>18.336000000000002</v>
      </c>
      <c r="S27" s="10">
        <v>287.68107519070105</v>
      </c>
      <c r="T27" s="10">
        <v>136.17368138150985</v>
      </c>
      <c r="U27" s="10">
        <v>124.26797001847585</v>
      </c>
      <c r="V27" s="10">
        <v>176.98839627916698</v>
      </c>
      <c r="W27" s="10">
        <v>23.211266258231472</v>
      </c>
      <c r="Y27" s="10">
        <v>126.25278356549261</v>
      </c>
      <c r="Z27" s="10">
        <v>46.462675288120082</v>
      </c>
      <c r="AA27" s="10">
        <v>4.3866447491381368</v>
      </c>
      <c r="AB27" s="10">
        <v>39.750470779576993</v>
      </c>
      <c r="AC27" s="10">
        <v>31.931676733541654</v>
      </c>
      <c r="AD27" s="10">
        <v>8.9142974221781638E-3</v>
      </c>
      <c r="AE27" s="10">
        <v>2.0525236701494638</v>
      </c>
      <c r="AF27" s="10">
        <v>19.270816680842266</v>
      </c>
      <c r="AG27" s="10">
        <v>35.26014617559926</v>
      </c>
      <c r="AH27" s="10">
        <v>56.294782722901708</v>
      </c>
      <c r="AI27" s="10">
        <v>30.96957280614761</v>
      </c>
      <c r="AJ27" s="10">
        <v>4.4715201507379714</v>
      </c>
      <c r="AK27" s="10">
        <v>3.492281376026197</v>
      </c>
      <c r="AL27" s="10">
        <v>44.895503518083522</v>
      </c>
      <c r="AM27" s="10">
        <v>17.339426303239964</v>
      </c>
      <c r="AN27" s="10">
        <v>72.203031051766118</v>
      </c>
      <c r="AO27" s="10">
        <v>0</v>
      </c>
      <c r="AP27" s="10">
        <v>0</v>
      </c>
      <c r="AQ27" s="10">
        <v>12.978478270019755</v>
      </c>
      <c r="AR27" s="10">
        <v>1.459844449347842</v>
      </c>
      <c r="AS27" s="10">
        <v>54.350732978164572</v>
      </c>
      <c r="AT27" s="10">
        <v>32.525147323702193</v>
      </c>
      <c r="AV27" s="10">
        <v>38.797406632970358</v>
      </c>
      <c r="AW27" s="10">
        <v>18.32012796994001</v>
      </c>
      <c r="AX27" s="10">
        <v>1.002629623927749</v>
      </c>
      <c r="AY27" s="10">
        <v>3.5034701239253012</v>
      </c>
      <c r="AZ27" s="10">
        <v>0</v>
      </c>
      <c r="BA27" s="10">
        <v>10.460518051788879</v>
      </c>
      <c r="BB27" s="10">
        <v>0</v>
      </c>
      <c r="BC27" s="10">
        <v>16.905556144176902</v>
      </c>
      <c r="BD27" s="10">
        <v>0</v>
      </c>
      <c r="BE27" s="10">
        <v>3.1010261712751772</v>
      </c>
      <c r="BF27" s="10">
        <v>5.9477785292516145</v>
      </c>
      <c r="BG27" s="10">
        <v>2.1947171876960887</v>
      </c>
      <c r="BH27" s="10">
        <v>0</v>
      </c>
      <c r="BI27" s="10">
        <v>6.1241434206076857</v>
      </c>
      <c r="BJ27" s="10">
        <v>65.208264036015791</v>
      </c>
      <c r="BK27" s="10">
        <v>1.6480158788686461</v>
      </c>
      <c r="BL27" s="10">
        <v>0</v>
      </c>
      <c r="BM27" s="10">
        <v>0</v>
      </c>
      <c r="BN27" s="10">
        <v>3.2034433654853767</v>
      </c>
      <c r="BO27" s="10">
        <v>0</v>
      </c>
      <c r="BP27" s="10">
        <v>25.21309837635706</v>
      </c>
      <c r="BQ27" s="10">
        <v>2.3428929694005984</v>
      </c>
      <c r="BS27" s="10">
        <v>14.559548648137074</v>
      </c>
      <c r="BT27" s="10">
        <v>0</v>
      </c>
      <c r="BU27" s="10">
        <v>1.9984014443252818E-15</v>
      </c>
      <c r="BV27" s="10">
        <v>0.18089580458516519</v>
      </c>
      <c r="BW27" s="10">
        <v>0.62388361992318764</v>
      </c>
      <c r="BX27" s="10">
        <v>0.83704906371453447</v>
      </c>
      <c r="BY27" s="10">
        <v>5.3290705182007514E-15</v>
      </c>
      <c r="BZ27" s="10">
        <v>2.4013421463684388</v>
      </c>
      <c r="CA27" s="10">
        <v>1.7865345830367971</v>
      </c>
      <c r="CB27" s="10">
        <v>2.1981504903310549</v>
      </c>
      <c r="CC27" s="10">
        <v>0.21684880861780442</v>
      </c>
      <c r="CD27" s="10">
        <v>0.13690001436233779</v>
      </c>
      <c r="CE27" s="10">
        <v>3.0198066269804258E-14</v>
      </c>
      <c r="CF27" s="10">
        <v>24.630255477065759</v>
      </c>
      <c r="CG27" s="10">
        <v>9.3149360286280682</v>
      </c>
      <c r="CH27" s="10">
        <v>3.0420110874729289E-14</v>
      </c>
      <c r="CI27" s="10">
        <v>0</v>
      </c>
      <c r="CJ27" s="10">
        <v>0</v>
      </c>
      <c r="CK27" s="10">
        <v>1.6023333866378544</v>
      </c>
      <c r="CL27" s="10">
        <v>0</v>
      </c>
      <c r="CM27" s="10">
        <v>8.415646665367909</v>
      </c>
      <c r="CN27" s="10">
        <v>6.9535432780172535</v>
      </c>
      <c r="CP27" s="10">
        <v>221.33382963095968</v>
      </c>
      <c r="CQ27" s="10">
        <v>1165.5466533653396</v>
      </c>
      <c r="CR27" s="10">
        <v>41.47922057204844</v>
      </c>
      <c r="CS27" s="10">
        <v>4324.1936114095924</v>
      </c>
      <c r="CT27" s="10">
        <v>122.14662914151509</v>
      </c>
      <c r="CU27" s="10">
        <v>82.179903071992513</v>
      </c>
      <c r="CV27" s="10">
        <v>202.50883301096064</v>
      </c>
      <c r="CW27" s="10">
        <v>102.80139098013909</v>
      </c>
      <c r="CX27" s="10">
        <v>1326.1623875637072</v>
      </c>
      <c r="CY27" s="10">
        <v>213.33027162947116</v>
      </c>
      <c r="CZ27" s="10">
        <v>182.47043780000001</v>
      </c>
      <c r="DA27" s="10">
        <v>555.42884182063995</v>
      </c>
      <c r="DB27" s="10">
        <v>160.57930848916996</v>
      </c>
      <c r="DC27" s="10">
        <v>389.78712172203097</v>
      </c>
      <c r="DD27" s="10">
        <v>254.1639344262295</v>
      </c>
      <c r="DE27" s="10">
        <v>214.3569962367431</v>
      </c>
      <c r="DF27" s="10">
        <v>18.336000000000002</v>
      </c>
      <c r="DG27" s="10">
        <v>287.68107519070105</v>
      </c>
      <c r="DH27" s="10">
        <v>153.95793640365284</v>
      </c>
      <c r="DI27" s="10">
        <v>125.72781446782369</v>
      </c>
      <c r="DJ27" s="10">
        <v>264.96787429905652</v>
      </c>
      <c r="DK27" s="23">
        <v>65.03284982935152</v>
      </c>
    </row>
    <row r="28" spans="1:115">
      <c r="A28" s="2">
        <v>42156</v>
      </c>
      <c r="B28" s="10">
        <v>41.977840621845289</v>
      </c>
      <c r="C28" s="10">
        <v>1181.4022169396703</v>
      </c>
      <c r="D28" s="10">
        <v>39.905661443019838</v>
      </c>
      <c r="E28" s="10">
        <v>4418.8100296203247</v>
      </c>
      <c r="F28" s="10">
        <v>89.584369912312468</v>
      </c>
      <c r="G28" s="10">
        <v>72.644123601928641</v>
      </c>
      <c r="H28" s="10">
        <v>207.99806576790164</v>
      </c>
      <c r="I28" s="10">
        <v>65.534045159422732</v>
      </c>
      <c r="J28" s="10">
        <v>1310.9419688484843</v>
      </c>
      <c r="K28" s="10">
        <v>151.84496969656266</v>
      </c>
      <c r="L28" s="10">
        <v>155.98086979520184</v>
      </c>
      <c r="M28" s="10">
        <v>554.9304816862533</v>
      </c>
      <c r="N28" s="10">
        <v>161.97811674441496</v>
      </c>
      <c r="O28" s="10">
        <v>293.40662847541108</v>
      </c>
      <c r="P28" s="10">
        <v>162.06067240772344</v>
      </c>
      <c r="Q28" s="10">
        <v>146.83392897768806</v>
      </c>
      <c r="R28" s="10">
        <v>24.86933333333333</v>
      </c>
      <c r="S28" s="10">
        <v>302.71485824550996</v>
      </c>
      <c r="T28" s="10">
        <v>139.75815458995751</v>
      </c>
      <c r="U28" s="10">
        <v>119.1318273507673</v>
      </c>
      <c r="V28" s="10">
        <v>176.02958917857796</v>
      </c>
      <c r="W28" s="10">
        <v>23.572096484118209</v>
      </c>
      <c r="Y28" s="10">
        <v>131.64216480695862</v>
      </c>
      <c r="Z28" s="10">
        <v>51.759279584151365</v>
      </c>
      <c r="AA28" s="10">
        <v>3.5138092569046329</v>
      </c>
      <c r="AB28" s="10">
        <v>40.502829586756654</v>
      </c>
      <c r="AC28" s="10">
        <v>36.738269148265665</v>
      </c>
      <c r="AD28" s="10">
        <v>9.337076340908251E-3</v>
      </c>
      <c r="AE28" s="10">
        <v>2.5148341288992522</v>
      </c>
      <c r="AF28" s="10">
        <v>19.373022116650738</v>
      </c>
      <c r="AG28" s="10">
        <v>34.322822459360907</v>
      </c>
      <c r="AH28" s="10">
        <v>57.461169253393344</v>
      </c>
      <c r="AI28" s="10">
        <v>31.550630496469079</v>
      </c>
      <c r="AJ28" s="10">
        <v>4.7748456904767105</v>
      </c>
      <c r="AK28" s="10">
        <v>3.7857189443976087</v>
      </c>
      <c r="AL28" s="10">
        <v>42.980733285918774</v>
      </c>
      <c r="AM28" s="10">
        <v>16.802650532619111</v>
      </c>
      <c r="AN28" s="10">
        <v>73.438797141745695</v>
      </c>
      <c r="AO28" s="10">
        <v>0</v>
      </c>
      <c r="AP28" s="10">
        <v>0</v>
      </c>
      <c r="AQ28" s="10">
        <v>14.02195333980942</v>
      </c>
      <c r="AR28" s="10">
        <v>1.3839970267677211</v>
      </c>
      <c r="AS28" s="10">
        <v>55.609345013293385</v>
      </c>
      <c r="AT28" s="10">
        <v>34.103519241876427</v>
      </c>
      <c r="AV28" s="10">
        <v>39.089332166568241</v>
      </c>
      <c r="AW28" s="10">
        <v>16.979048895558584</v>
      </c>
      <c r="AX28" s="10">
        <v>0.92693637246986105</v>
      </c>
      <c r="AY28" s="10">
        <v>2.433287541042441</v>
      </c>
      <c r="AZ28" s="10">
        <v>0</v>
      </c>
      <c r="BA28" s="10">
        <v>10.563222656913119</v>
      </c>
      <c r="BB28" s="10">
        <v>0</v>
      </c>
      <c r="BC28" s="10">
        <v>15.285363439829448</v>
      </c>
      <c r="BD28" s="10">
        <v>0</v>
      </c>
      <c r="BE28" s="10">
        <v>3.4161838717597446</v>
      </c>
      <c r="BF28" s="10">
        <v>5.8422014123812778</v>
      </c>
      <c r="BG28" s="10">
        <v>1.968800395176062</v>
      </c>
      <c r="BH28" s="10">
        <v>0</v>
      </c>
      <c r="BI28" s="10">
        <v>6.5030839447317739</v>
      </c>
      <c r="BJ28" s="10">
        <v>64.927958557280363</v>
      </c>
      <c r="BK28" s="10">
        <v>1.669456877684369</v>
      </c>
      <c r="BL28" s="10">
        <v>0</v>
      </c>
      <c r="BM28" s="10">
        <v>0</v>
      </c>
      <c r="BN28" s="10">
        <v>3.3663304193250365</v>
      </c>
      <c r="BO28" s="10">
        <v>0</v>
      </c>
      <c r="BP28" s="10">
        <v>25.484664453552845</v>
      </c>
      <c r="BQ28" s="10">
        <v>2.9040584890340222</v>
      </c>
      <c r="BS28" s="10">
        <v>14.977175365938322</v>
      </c>
      <c r="BT28" s="10">
        <v>0</v>
      </c>
      <c r="BU28" s="10">
        <v>1.0325074129013956E-14</v>
      </c>
      <c r="BV28" s="10">
        <v>0.12443686872995663</v>
      </c>
      <c r="BW28" s="10">
        <v>0.68141956748798549</v>
      </c>
      <c r="BX28" s="10">
        <v>0.87585373303928904</v>
      </c>
      <c r="BY28" s="10">
        <v>0</v>
      </c>
      <c r="BZ28" s="10">
        <v>2.4448460303393329</v>
      </c>
      <c r="CA28" s="10">
        <v>1.2961529318226326</v>
      </c>
      <c r="CB28" s="10">
        <v>2.4187747630427383</v>
      </c>
      <c r="CC28" s="10">
        <v>0.22711619594778387</v>
      </c>
      <c r="CD28" s="10">
        <v>0.27701521330236067</v>
      </c>
      <c r="CE28" s="10">
        <v>6.6613381477509392E-15</v>
      </c>
      <c r="CF28" s="10">
        <v>42.79045565317162</v>
      </c>
      <c r="CG28" s="10">
        <v>8.9163822027357185</v>
      </c>
      <c r="CH28" s="10">
        <v>2.7533531010703882E-14</v>
      </c>
      <c r="CI28" s="10">
        <v>3.5527136788005009E-15</v>
      </c>
      <c r="CJ28" s="10">
        <v>0</v>
      </c>
      <c r="CK28" s="10">
        <v>1.7101236308560566</v>
      </c>
      <c r="CL28" s="10">
        <v>0</v>
      </c>
      <c r="CM28" s="10">
        <v>8.1878790203622174</v>
      </c>
      <c r="CN28" s="10">
        <v>7.8418291151330868</v>
      </c>
      <c r="CP28" s="10">
        <v>227.68651296131046</v>
      </c>
      <c r="CQ28" s="10">
        <v>1250.14054541938</v>
      </c>
      <c r="CR28" s="10">
        <v>44.346407072394342</v>
      </c>
      <c r="CS28" s="10">
        <v>4461.8705836168538</v>
      </c>
      <c r="CT28" s="10">
        <v>127.00405862806612</v>
      </c>
      <c r="CU28" s="10">
        <v>84.092537068221958</v>
      </c>
      <c r="CV28" s="10">
        <v>210.51289989680086</v>
      </c>
      <c r="CW28" s="10">
        <v>102.63727674624225</v>
      </c>
      <c r="CX28" s="10">
        <v>1346.5609442396678</v>
      </c>
      <c r="CY28" s="10">
        <v>215.14109758475848</v>
      </c>
      <c r="CZ28" s="10">
        <v>193.60081789999998</v>
      </c>
      <c r="DA28" s="10">
        <v>561.95114298520843</v>
      </c>
      <c r="DB28" s="10">
        <v>165.76383568881258</v>
      </c>
      <c r="DC28" s="10">
        <v>385.68090135923325</v>
      </c>
      <c r="DD28" s="10">
        <v>252.70766370035864</v>
      </c>
      <c r="DE28" s="10">
        <v>221.94218299711815</v>
      </c>
      <c r="DF28" s="10">
        <v>24.869333333333334</v>
      </c>
      <c r="DG28" s="10">
        <v>302.71485824550984</v>
      </c>
      <c r="DH28" s="10">
        <v>158.85656197994803</v>
      </c>
      <c r="DI28" s="10">
        <v>120.51582437753501</v>
      </c>
      <c r="DJ28" s="10">
        <v>265.31147766578641</v>
      </c>
      <c r="DK28" s="23">
        <v>68.421503330161741</v>
      </c>
    </row>
    <row r="29" spans="1:115">
      <c r="A29" s="2">
        <v>42248</v>
      </c>
      <c r="B29" s="10">
        <v>43.651928458842619</v>
      </c>
      <c r="C29" s="10">
        <v>987.51905468616906</v>
      </c>
      <c r="D29" s="10">
        <v>39.442841337281138</v>
      </c>
      <c r="E29" s="10">
        <v>4360.2666113247806</v>
      </c>
      <c r="F29" s="10">
        <v>78.540698019056947</v>
      </c>
      <c r="G29" s="10">
        <v>73.734778336105151</v>
      </c>
      <c r="H29" s="10">
        <v>216.48607176033059</v>
      </c>
      <c r="I29" s="10">
        <v>68.672237702281066</v>
      </c>
      <c r="J29" s="10">
        <v>1315.4392407629214</v>
      </c>
      <c r="K29" s="10">
        <v>147.03926661527166</v>
      </c>
      <c r="L29" s="10">
        <v>153.67918441609976</v>
      </c>
      <c r="M29" s="10">
        <v>536.7289551869718</v>
      </c>
      <c r="N29" s="10">
        <v>136.86480833908763</v>
      </c>
      <c r="O29" s="10">
        <v>263.57872298214528</v>
      </c>
      <c r="P29" s="10">
        <v>165.90279206541015</v>
      </c>
      <c r="Q29" s="10">
        <v>129.02991119471434</v>
      </c>
      <c r="R29" s="10">
        <v>31.402666666666665</v>
      </c>
      <c r="S29" s="10">
        <v>288.49926331298667</v>
      </c>
      <c r="T29" s="10">
        <v>127.32890109891854</v>
      </c>
      <c r="U29" s="10">
        <v>113.12171988098396</v>
      </c>
      <c r="V29" s="10">
        <v>156.91090053893353</v>
      </c>
      <c r="W29" s="10">
        <v>23.469051634963968</v>
      </c>
      <c r="Y29" s="10">
        <v>141.91903592789993</v>
      </c>
      <c r="Z29" s="10">
        <v>44.84517549583942</v>
      </c>
      <c r="AA29" s="10">
        <v>2.2365995106600325</v>
      </c>
      <c r="AB29" s="10">
        <v>39.444087831578415</v>
      </c>
      <c r="AC29" s="10">
        <v>36.775365378050559</v>
      </c>
      <c r="AD29" s="10">
        <v>9.6796513243427584E-3</v>
      </c>
      <c r="AE29" s="10">
        <v>3.0197346912822525</v>
      </c>
      <c r="AF29" s="10">
        <v>20.008682470996852</v>
      </c>
      <c r="AG29" s="10">
        <v>32.905670364013368</v>
      </c>
      <c r="AH29" s="10">
        <v>56.750101347211228</v>
      </c>
      <c r="AI29" s="10">
        <v>29.46025998676707</v>
      </c>
      <c r="AJ29" s="10">
        <v>4.8620288755652572</v>
      </c>
      <c r="AK29" s="10">
        <v>3.3551894114465881</v>
      </c>
      <c r="AL29" s="10">
        <v>39.671581947785363</v>
      </c>
      <c r="AM29" s="10">
        <v>16.682254064298494</v>
      </c>
      <c r="AN29" s="10">
        <v>62.794967147987997</v>
      </c>
      <c r="AO29" s="10">
        <v>0</v>
      </c>
      <c r="AP29" s="10">
        <v>0</v>
      </c>
      <c r="AQ29" s="10">
        <v>13.421236091272213</v>
      </c>
      <c r="AR29" s="10">
        <v>1.2994514140393856</v>
      </c>
      <c r="AS29" s="10">
        <v>55.750340519306029</v>
      </c>
      <c r="AT29" s="10">
        <v>35.102276160291296</v>
      </c>
      <c r="AV29" s="10">
        <v>40.709110026801305</v>
      </c>
      <c r="AW29" s="10">
        <v>11.952590036488555</v>
      </c>
      <c r="AX29" s="10">
        <v>0.74810356938299594</v>
      </c>
      <c r="AY29" s="10">
        <v>1.2344863899433078</v>
      </c>
      <c r="AZ29" s="10">
        <v>0</v>
      </c>
      <c r="BA29" s="10">
        <v>10.56132901671304</v>
      </c>
      <c r="BB29" s="10">
        <v>0</v>
      </c>
      <c r="BC29" s="10">
        <v>14.045020919642953</v>
      </c>
      <c r="BD29" s="10">
        <v>0</v>
      </c>
      <c r="BE29" s="10">
        <v>3.6158429254989168</v>
      </c>
      <c r="BF29" s="10">
        <v>5.2348061535912738</v>
      </c>
      <c r="BG29" s="10">
        <v>1.6612027936094753</v>
      </c>
      <c r="BH29" s="10">
        <v>0</v>
      </c>
      <c r="BI29" s="10">
        <v>6.6342657735242518</v>
      </c>
      <c r="BJ29" s="10">
        <v>66.280879012765922</v>
      </c>
      <c r="BK29" s="10">
        <v>1.4214984688918377</v>
      </c>
      <c r="BL29" s="10">
        <v>0</v>
      </c>
      <c r="BM29" s="10">
        <v>0</v>
      </c>
      <c r="BN29" s="10">
        <v>3.1392962214967191</v>
      </c>
      <c r="BO29" s="10">
        <v>0</v>
      </c>
      <c r="BP29" s="10">
        <v>26.011594485784585</v>
      </c>
      <c r="BQ29" s="10">
        <v>3.4528367308304531</v>
      </c>
      <c r="BS29" s="10">
        <v>15.932416084957801</v>
      </c>
      <c r="BT29" s="10">
        <v>0</v>
      </c>
      <c r="BU29" s="10">
        <v>1.1879386363489175E-14</v>
      </c>
      <c r="BV29" s="10">
        <v>6.1369717558426462E-2</v>
      </c>
      <c r="BW29" s="10">
        <v>0.65209037907013823</v>
      </c>
      <c r="BX29" s="10">
        <v>0.90710345988120977</v>
      </c>
      <c r="BY29" s="10">
        <v>2.8421709430404007E-14</v>
      </c>
      <c r="BZ29" s="10">
        <v>2.5564097402631401</v>
      </c>
      <c r="CA29" s="10">
        <v>0.77977324530814229</v>
      </c>
      <c r="CB29" s="10">
        <v>2.5576618008357817</v>
      </c>
      <c r="CC29" s="10">
        <v>0.21835754354190406</v>
      </c>
      <c r="CD29" s="10">
        <v>0.40199352012960965</v>
      </c>
      <c r="CE29" s="10">
        <v>0</v>
      </c>
      <c r="CF29" s="10">
        <v>58.458493745340576</v>
      </c>
      <c r="CG29" s="10">
        <v>8.7372427337769523</v>
      </c>
      <c r="CH29" s="10">
        <v>9.9920072216264089E-15</v>
      </c>
      <c r="CI29" s="10">
        <v>0</v>
      </c>
      <c r="CJ29" s="10">
        <v>0</v>
      </c>
      <c r="CK29" s="10">
        <v>1.6184562057201171</v>
      </c>
      <c r="CL29" s="10">
        <v>1.0436096431476471E-14</v>
      </c>
      <c r="CM29" s="10">
        <v>8.3381393250686173</v>
      </c>
      <c r="CN29" s="10">
        <v>8.6423473178529751</v>
      </c>
      <c r="CP29" s="10">
        <v>242.21249049850164</v>
      </c>
      <c r="CQ29" s="10">
        <v>1044.316820218497</v>
      </c>
      <c r="CR29" s="10">
        <v>42.427544417324178</v>
      </c>
      <c r="CS29" s="10">
        <v>4401.0065552638607</v>
      </c>
      <c r="CT29" s="10">
        <v>115.96815377617764</v>
      </c>
      <c r="CU29" s="10">
        <v>85.212890464023744</v>
      </c>
      <c r="CV29" s="10">
        <v>219.50580645161287</v>
      </c>
      <c r="CW29" s="10">
        <v>105.28235083318401</v>
      </c>
      <c r="CX29" s="10">
        <v>1349.1246843722429</v>
      </c>
      <c r="CY29" s="10">
        <v>209.96287268881758</v>
      </c>
      <c r="CZ29" s="10">
        <v>188.59260810000001</v>
      </c>
      <c r="DA29" s="10">
        <v>543.65418037627614</v>
      </c>
      <c r="DB29" s="10">
        <v>140.21999775053422</v>
      </c>
      <c r="DC29" s="10">
        <v>368.34306444879547</v>
      </c>
      <c r="DD29" s="10">
        <v>257.60316787625152</v>
      </c>
      <c r="DE29" s="10">
        <v>193.24637681159419</v>
      </c>
      <c r="DF29" s="10">
        <v>31.402666666666665</v>
      </c>
      <c r="DG29" s="10">
        <v>288.49926331298667</v>
      </c>
      <c r="DH29" s="10">
        <v>145.50788961740759</v>
      </c>
      <c r="DI29" s="10">
        <v>114.42117129502336</v>
      </c>
      <c r="DJ29" s="10">
        <v>247.01097486909276</v>
      </c>
      <c r="DK29" s="23">
        <v>70.666511843938693</v>
      </c>
    </row>
    <row r="30" spans="1:115">
      <c r="A30" s="2">
        <v>42339</v>
      </c>
      <c r="B30" s="10">
        <v>49.473021273436473</v>
      </c>
      <c r="C30" s="10">
        <v>1042.2382039099916</v>
      </c>
      <c r="D30" s="10">
        <v>42.422006513967325</v>
      </c>
      <c r="E30" s="10">
        <v>4382.7239972614143</v>
      </c>
      <c r="F30" s="10">
        <v>73.657318428066844</v>
      </c>
      <c r="G30" s="10">
        <v>72.318432934335618</v>
      </c>
      <c r="H30" s="10">
        <v>224.66228171690361</v>
      </c>
      <c r="I30" s="10">
        <v>66.996745819198168</v>
      </c>
      <c r="J30" s="10">
        <v>1347.7150315128099</v>
      </c>
      <c r="K30" s="10">
        <v>159.64873092597304</v>
      </c>
      <c r="L30" s="10">
        <v>156.61713543095809</v>
      </c>
      <c r="M30" s="10">
        <v>530.31313240721795</v>
      </c>
      <c r="N30" s="10">
        <v>143.23511639108412</v>
      </c>
      <c r="O30" s="10">
        <v>253.06486408193967</v>
      </c>
      <c r="P30" s="10">
        <v>162.2379892246197</v>
      </c>
      <c r="Q30" s="10">
        <v>125.85396532916572</v>
      </c>
      <c r="R30" s="10">
        <v>37.936</v>
      </c>
      <c r="S30" s="10">
        <v>297.97156800339485</v>
      </c>
      <c r="T30" s="10">
        <v>116.39985561918731</v>
      </c>
      <c r="U30" s="10">
        <v>120.93523919160445</v>
      </c>
      <c r="V30" s="10">
        <v>161.95375247365496</v>
      </c>
      <c r="W30" s="10">
        <v>20.943200457706361</v>
      </c>
      <c r="Y30" s="10">
        <v>166.80984463965825</v>
      </c>
      <c r="Z30" s="10">
        <v>48.99579115174437</v>
      </c>
      <c r="AA30" s="10">
        <v>1.1582645531916098</v>
      </c>
      <c r="AB30" s="10">
        <v>39.122838381485856</v>
      </c>
      <c r="AC30" s="10">
        <v>39.141768414517585</v>
      </c>
      <c r="AD30" s="10">
        <v>9.6915616368715672E-3</v>
      </c>
      <c r="AE30" s="10">
        <v>3.5527873064481756</v>
      </c>
      <c r="AF30" s="10">
        <v>19.247361197859671</v>
      </c>
      <c r="AG30" s="10">
        <v>32.145266783460485</v>
      </c>
      <c r="AH30" s="10">
        <v>62.838204041477077</v>
      </c>
      <c r="AI30" s="10">
        <v>28.404535696315893</v>
      </c>
      <c r="AJ30" s="10">
        <v>5.0449120852712834</v>
      </c>
      <c r="AK30" s="10">
        <v>3.6754148297919658</v>
      </c>
      <c r="AL30" s="10">
        <v>39.244310902959</v>
      </c>
      <c r="AM30" s="10">
        <v>15.810728089386503</v>
      </c>
      <c r="AN30" s="10">
        <v>59.583729252002641</v>
      </c>
      <c r="AO30" s="10">
        <v>0</v>
      </c>
      <c r="AP30" s="10">
        <v>0</v>
      </c>
      <c r="AQ30" s="10">
        <v>12.866480382479365</v>
      </c>
      <c r="AR30" s="10">
        <v>1.3734698333061761</v>
      </c>
      <c r="AS30" s="10">
        <v>54.500642117034488</v>
      </c>
      <c r="AT30" s="10">
        <v>32.42818135386792</v>
      </c>
      <c r="AV30" s="10">
        <v>46.210023330043086</v>
      </c>
      <c r="AW30" s="10">
        <v>10.253775459457508</v>
      </c>
      <c r="AX30" s="10">
        <v>0.6350567808349481</v>
      </c>
      <c r="AY30" s="10">
        <v>6.9204766117395192E-2</v>
      </c>
      <c r="AZ30" s="10">
        <v>0</v>
      </c>
      <c r="BA30" s="10">
        <v>10.201580068011934</v>
      </c>
      <c r="BB30" s="10">
        <v>0</v>
      </c>
      <c r="BC30" s="10">
        <v>11.8577019021021</v>
      </c>
      <c r="BD30" s="10">
        <v>0</v>
      </c>
      <c r="BE30" s="10">
        <v>4.2653656526173727</v>
      </c>
      <c r="BF30" s="10">
        <v>4.8155799245925328</v>
      </c>
      <c r="BG30" s="10">
        <v>1.4011096745912519</v>
      </c>
      <c r="BH30" s="10">
        <v>0</v>
      </c>
      <c r="BI30" s="10">
        <v>7.2328240362200926</v>
      </c>
      <c r="BJ30" s="10">
        <v>64.635999344319529</v>
      </c>
      <c r="BK30" s="10">
        <v>1.3429036625199011</v>
      </c>
      <c r="BL30" s="10">
        <v>0</v>
      </c>
      <c r="BM30" s="10">
        <v>0</v>
      </c>
      <c r="BN30" s="10">
        <v>2.9366936050712398</v>
      </c>
      <c r="BO30" s="10">
        <v>0</v>
      </c>
      <c r="BP30" s="10">
        <v>24.609224157009567</v>
      </c>
      <c r="BQ30" s="10">
        <v>3.6211469178485838</v>
      </c>
      <c r="BS30" s="10">
        <v>18.481824288751582</v>
      </c>
      <c r="BT30" s="10">
        <v>0</v>
      </c>
      <c r="BU30" s="10">
        <v>7.3274719625260332E-15</v>
      </c>
      <c r="BV30" s="10">
        <v>4.7532811020545296E-13</v>
      </c>
      <c r="BW30" s="10">
        <v>0.6672601935835587</v>
      </c>
      <c r="BX30" s="10">
        <v>0.90737245825211232</v>
      </c>
      <c r="BY30" s="10">
        <v>5.3290705182007514E-15</v>
      </c>
      <c r="BZ30" s="10">
        <v>2.4888829135163313</v>
      </c>
      <c r="CA30" s="10">
        <v>0.26692179841377595</v>
      </c>
      <c r="CB30" s="10">
        <v>3.014600141077846</v>
      </c>
      <c r="CC30" s="10">
        <v>0.21714424813344113</v>
      </c>
      <c r="CD30" s="10">
        <v>0.52971576895347661</v>
      </c>
      <c r="CE30" s="10">
        <v>0</v>
      </c>
      <c r="CF30" s="10">
        <v>77.936221418831295</v>
      </c>
      <c r="CG30" s="10">
        <v>8.1655563415973518</v>
      </c>
      <c r="CH30" s="10">
        <v>0</v>
      </c>
      <c r="CI30" s="10">
        <v>0</v>
      </c>
      <c r="CJ30" s="10">
        <v>5.6843418860808015E-14</v>
      </c>
      <c r="CK30" s="10">
        <v>1.5353714552021844</v>
      </c>
      <c r="CL30" s="10">
        <v>0</v>
      </c>
      <c r="CM30" s="10">
        <v>8.2811788607127816</v>
      </c>
      <c r="CN30" s="10">
        <v>8.5149712705771421</v>
      </c>
      <c r="CP30" s="10">
        <v>280.97471353188939</v>
      </c>
      <c r="CQ30" s="10">
        <v>1101.4877705211934</v>
      </c>
      <c r="CR30" s="10">
        <v>44.21532784799389</v>
      </c>
      <c r="CS30" s="10">
        <v>4421.916040409018</v>
      </c>
      <c r="CT30" s="10">
        <v>113.46634703616799</v>
      </c>
      <c r="CU30" s="10">
        <v>83.437077022236537</v>
      </c>
      <c r="CV30" s="10">
        <v>228.21506902335179</v>
      </c>
      <c r="CW30" s="10">
        <v>100.59069183267627</v>
      </c>
      <c r="CX30" s="10">
        <v>1380.1272200946842</v>
      </c>
      <c r="CY30" s="10">
        <v>229.76690076114534</v>
      </c>
      <c r="CZ30" s="10">
        <v>190.05439529999995</v>
      </c>
      <c r="DA30" s="10">
        <v>537.28886993603396</v>
      </c>
      <c r="DB30" s="10">
        <v>146.91053122087607</v>
      </c>
      <c r="DC30" s="10">
        <v>377.47822043995006</v>
      </c>
      <c r="DD30" s="10">
        <v>250.85027299992308</v>
      </c>
      <c r="DE30" s="10">
        <v>186.78059824368825</v>
      </c>
      <c r="DF30" s="10">
        <v>37.936</v>
      </c>
      <c r="DG30" s="10">
        <v>297.97156800339491</v>
      </c>
      <c r="DH30" s="10">
        <v>133.7384010619401</v>
      </c>
      <c r="DI30" s="10">
        <v>122.30870902491061</v>
      </c>
      <c r="DJ30" s="10">
        <v>249.3447976084118</v>
      </c>
      <c r="DK30" s="23">
        <v>65.507500000000007</v>
      </c>
    </row>
    <row r="31" spans="1:115">
      <c r="A31" s="2">
        <v>42430</v>
      </c>
      <c r="B31" s="10">
        <v>44.092453708312945</v>
      </c>
      <c r="C31" s="10">
        <v>1169.6540705545037</v>
      </c>
      <c r="D31" s="10">
        <v>45.565925519626816</v>
      </c>
      <c r="E31" s="10">
        <v>4684.2012235294687</v>
      </c>
      <c r="F31" s="10">
        <v>82.295634491837603</v>
      </c>
      <c r="G31" s="10">
        <v>76.565162766431555</v>
      </c>
      <c r="H31" s="10">
        <v>225.66038505432931</v>
      </c>
      <c r="I31" s="10">
        <v>73.845043642395865</v>
      </c>
      <c r="J31" s="10">
        <v>1390.2207201919687</v>
      </c>
      <c r="K31" s="10">
        <v>168.68282907784655</v>
      </c>
      <c r="L31" s="10">
        <v>163.70735980421554</v>
      </c>
      <c r="M31" s="10">
        <v>578.36436875350182</v>
      </c>
      <c r="N31" s="10">
        <v>155.774429653384</v>
      </c>
      <c r="O31" s="10">
        <v>272.66238543811494</v>
      </c>
      <c r="P31" s="10">
        <v>172.64446387138349</v>
      </c>
      <c r="Q31" s="10">
        <v>134.65832350695078</v>
      </c>
      <c r="R31" s="10">
        <v>49.557333333333325</v>
      </c>
      <c r="S31" s="10">
        <v>322.68225890015543</v>
      </c>
      <c r="T31" s="10">
        <v>124.51515748500339</v>
      </c>
      <c r="U31" s="10">
        <v>124.4706835764632</v>
      </c>
      <c r="V31" s="10">
        <v>168.74688835402071</v>
      </c>
      <c r="W31" s="10">
        <v>20.043645315298878</v>
      </c>
      <c r="Y31" s="10">
        <v>149.88597184461347</v>
      </c>
      <c r="Z31" s="10">
        <v>51.589645968200884</v>
      </c>
      <c r="AA31" s="10">
        <v>2.3163956946159128</v>
      </c>
      <c r="AB31" s="10">
        <v>41.128255662747819</v>
      </c>
      <c r="AC31" s="10">
        <v>41.172082531835912</v>
      </c>
      <c r="AD31" s="10">
        <v>1.0369232537134612E-2</v>
      </c>
      <c r="AE31" s="10">
        <v>3.4522019975148952</v>
      </c>
      <c r="AF31" s="10">
        <v>20.211757764117724</v>
      </c>
      <c r="AG31" s="10">
        <v>32.297083656890194</v>
      </c>
      <c r="AH31" s="10">
        <v>65.124504009919917</v>
      </c>
      <c r="AI31" s="10">
        <v>29.142843491019331</v>
      </c>
      <c r="AJ31" s="10">
        <v>5.3050163774308681</v>
      </c>
      <c r="AK31" s="10">
        <v>4.0603485210168175</v>
      </c>
      <c r="AL31" s="10">
        <v>44.985046602459185</v>
      </c>
      <c r="AM31" s="10">
        <v>16.965670821271544</v>
      </c>
      <c r="AN31" s="10">
        <v>60.443707217566924</v>
      </c>
      <c r="AO31" s="10">
        <v>0</v>
      </c>
      <c r="AP31" s="10">
        <v>0</v>
      </c>
      <c r="AQ31" s="10">
        <v>13.889904906719</v>
      </c>
      <c r="AR31" s="10">
        <v>1.3858957816344049</v>
      </c>
      <c r="AS31" s="10">
        <v>55.885219776451365</v>
      </c>
      <c r="AT31" s="10">
        <v>32.509054793172197</v>
      </c>
      <c r="AV31" s="10">
        <v>38.833414064259635</v>
      </c>
      <c r="AW31" s="10">
        <v>10.53563490763316</v>
      </c>
      <c r="AX31" s="10">
        <v>1.4993866808839167</v>
      </c>
      <c r="AY31" s="10">
        <v>7.2303758320390002E-2</v>
      </c>
      <c r="AZ31" s="10">
        <v>0.58132780499069026</v>
      </c>
      <c r="BA31" s="10">
        <v>10.831693637360974</v>
      </c>
      <c r="BB31" s="10">
        <v>0</v>
      </c>
      <c r="BC31" s="10">
        <v>11.271907722581673</v>
      </c>
      <c r="BD31" s="10">
        <v>7.476271849873356E-2</v>
      </c>
      <c r="BE31" s="10">
        <v>5.2262691065990934</v>
      </c>
      <c r="BF31" s="10">
        <v>4.9617330232878984</v>
      </c>
      <c r="BG31" s="10">
        <v>1.5047769975534613</v>
      </c>
      <c r="BH31" s="10">
        <v>0</v>
      </c>
      <c r="BI31" s="10">
        <v>9.3068916364123613</v>
      </c>
      <c r="BJ31" s="10">
        <v>68.109699978767154</v>
      </c>
      <c r="BK31" s="10">
        <v>1.3405073615642302</v>
      </c>
      <c r="BL31" s="10">
        <v>0</v>
      </c>
      <c r="BM31" s="10">
        <v>0</v>
      </c>
      <c r="BN31" s="10">
        <v>2.7657048891727429</v>
      </c>
      <c r="BO31" s="10">
        <v>0</v>
      </c>
      <c r="BP31" s="10">
        <v>24.011305322821098</v>
      </c>
      <c r="BQ31" s="10">
        <v>3.5674780414438287</v>
      </c>
      <c r="BS31" s="10">
        <v>15.124979845660086</v>
      </c>
      <c r="BT31" s="10">
        <v>7.1054273576010019E-15</v>
      </c>
      <c r="BU31" s="10">
        <v>0</v>
      </c>
      <c r="BV31" s="10">
        <v>0</v>
      </c>
      <c r="BW31" s="10">
        <v>0.70782118619179601</v>
      </c>
      <c r="BX31" s="10">
        <v>0.80572212643500585</v>
      </c>
      <c r="BY31" s="10">
        <v>2.3980817331903381E-14</v>
      </c>
      <c r="BZ31" s="10">
        <v>2.3364271589533239</v>
      </c>
      <c r="CA31" s="10">
        <v>0.26604076232753343</v>
      </c>
      <c r="CB31" s="10">
        <v>3.3106386914434127</v>
      </c>
      <c r="CC31" s="10">
        <v>0.21628318147723391</v>
      </c>
      <c r="CD31" s="10">
        <v>0.5638352479895814</v>
      </c>
      <c r="CE31" s="10">
        <v>0</v>
      </c>
      <c r="CF31" s="10">
        <v>62.181785279137983</v>
      </c>
      <c r="CG31" s="10">
        <v>8.5557705427304853</v>
      </c>
      <c r="CH31" s="10">
        <v>0</v>
      </c>
      <c r="CI31" s="10">
        <v>0</v>
      </c>
      <c r="CJ31" s="10">
        <v>0</v>
      </c>
      <c r="CK31" s="10">
        <v>1.5390975720450433</v>
      </c>
      <c r="CL31" s="10">
        <v>0</v>
      </c>
      <c r="CM31" s="10">
        <v>8.6615637148514857</v>
      </c>
      <c r="CN31" s="10">
        <v>9.11208729630936</v>
      </c>
      <c r="CP31" s="10">
        <v>247.93681946284613</v>
      </c>
      <c r="CQ31" s="10">
        <v>1231.7793514303378</v>
      </c>
      <c r="CR31" s="10">
        <v>49.381707895126638</v>
      </c>
      <c r="CS31" s="10">
        <v>4725.4017829505365</v>
      </c>
      <c r="CT31" s="10">
        <v>124.756866014856</v>
      </c>
      <c r="CU31" s="10">
        <v>88.212947762764671</v>
      </c>
      <c r="CV31" s="10">
        <v>229.11258705184423</v>
      </c>
      <c r="CW31" s="10">
        <v>107.66513628804859</v>
      </c>
      <c r="CX31" s="10">
        <v>1422.8586073296851</v>
      </c>
      <c r="CY31" s="10">
        <v>242.34424088580897</v>
      </c>
      <c r="CZ31" s="10">
        <v>198.02821950000001</v>
      </c>
      <c r="DA31" s="10">
        <v>585.73799737647573</v>
      </c>
      <c r="DB31" s="10">
        <v>159.83477817440078</v>
      </c>
      <c r="DC31" s="10">
        <v>389.13610895612447</v>
      </c>
      <c r="DD31" s="10">
        <v>266.27560521415268</v>
      </c>
      <c r="DE31" s="10">
        <v>196.44253808608192</v>
      </c>
      <c r="DF31" s="10">
        <v>49.557333333333325</v>
      </c>
      <c r="DG31" s="10">
        <v>322.68225890015538</v>
      </c>
      <c r="DH31" s="10">
        <v>142.70986485294017</v>
      </c>
      <c r="DI31" s="10">
        <v>125.85657935809759</v>
      </c>
      <c r="DJ31" s="10">
        <v>257.30497716814466</v>
      </c>
      <c r="DK31" s="23">
        <v>65.232265446224261</v>
      </c>
    </row>
    <row r="32" spans="1:115">
      <c r="A32" s="2">
        <v>42522</v>
      </c>
      <c r="B32" s="10">
        <v>48.025618595628117</v>
      </c>
      <c r="C32" s="10">
        <v>1331.0585387553788</v>
      </c>
      <c r="D32" s="10">
        <v>48.436168228590986</v>
      </c>
      <c r="E32" s="10">
        <v>4836.5289040556954</v>
      </c>
      <c r="F32" s="10">
        <v>88.146291642586732</v>
      </c>
      <c r="G32" s="10">
        <v>73.649776083988144</v>
      </c>
      <c r="H32" s="10">
        <v>228.08763339860354</v>
      </c>
      <c r="I32" s="10">
        <v>72.739461388938864</v>
      </c>
      <c r="J32" s="10">
        <v>1406.0125693286493</v>
      </c>
      <c r="K32" s="10">
        <v>177.52588260213025</v>
      </c>
      <c r="L32" s="10">
        <v>162.67697295226893</v>
      </c>
      <c r="M32" s="10">
        <v>586.3126835343819</v>
      </c>
      <c r="N32" s="10">
        <v>158.81519980415226</v>
      </c>
      <c r="O32" s="10">
        <v>261.53670204603645</v>
      </c>
      <c r="P32" s="10">
        <v>169.83211963316569</v>
      </c>
      <c r="Q32" s="10">
        <v>144.16924798701149</v>
      </c>
      <c r="R32" s="10">
        <v>61.178666666666665</v>
      </c>
      <c r="S32" s="10">
        <v>327.11489992587099</v>
      </c>
      <c r="T32" s="10">
        <v>129.41941713998122</v>
      </c>
      <c r="U32" s="10">
        <v>123.09013989884052</v>
      </c>
      <c r="V32" s="10">
        <v>171.57693558438044</v>
      </c>
      <c r="W32" s="10">
        <v>19.792882752165117</v>
      </c>
      <c r="Y32" s="10">
        <v>164.55679891744151</v>
      </c>
      <c r="Z32" s="10">
        <v>54.87127710764338</v>
      </c>
      <c r="AA32" s="10">
        <v>3.6966028498468431</v>
      </c>
      <c r="AB32" s="10">
        <v>41.757879607545668</v>
      </c>
      <c r="AC32" s="10">
        <v>41.442878477853071</v>
      </c>
      <c r="AD32" s="10">
        <v>1.0078532227815512E-2</v>
      </c>
      <c r="AE32" s="10">
        <v>3.3718330274823249</v>
      </c>
      <c r="AF32" s="10">
        <v>18.976697451294189</v>
      </c>
      <c r="AG32" s="10">
        <v>31.793121950009994</v>
      </c>
      <c r="AH32" s="10">
        <v>67.207163438403512</v>
      </c>
      <c r="AI32" s="10">
        <v>28.418708163609335</v>
      </c>
      <c r="AJ32" s="10">
        <v>5.1783629252538939</v>
      </c>
      <c r="AK32" s="10">
        <v>4.2040668210807901</v>
      </c>
      <c r="AL32" s="10">
        <v>45.526197816956312</v>
      </c>
      <c r="AM32" s="10">
        <v>16.827112557803808</v>
      </c>
      <c r="AN32" s="10">
        <v>61.289528566705904</v>
      </c>
      <c r="AO32" s="10">
        <v>0</v>
      </c>
      <c r="AP32" s="10">
        <v>0</v>
      </c>
      <c r="AQ32" s="10">
        <v>14.567700436717407</v>
      </c>
      <c r="AR32" s="10">
        <v>1.3431176338485002</v>
      </c>
      <c r="AS32" s="10">
        <v>59.862710335428162</v>
      </c>
      <c r="AT32" s="10">
        <v>33.680456960191393</v>
      </c>
      <c r="AV32" s="10">
        <v>39.787048881288221</v>
      </c>
      <c r="AW32" s="10">
        <v>10.891495867776817</v>
      </c>
      <c r="AX32" s="10">
        <v>2.5345738549700783</v>
      </c>
      <c r="AY32" s="10">
        <v>7.294006700309455E-2</v>
      </c>
      <c r="AZ32" s="10">
        <v>1.2258144098944197</v>
      </c>
      <c r="BA32" s="10">
        <v>10.449037029720682</v>
      </c>
      <c r="BB32" s="10">
        <v>0</v>
      </c>
      <c r="BC32" s="10">
        <v>9.4317894794821697</v>
      </c>
      <c r="BD32" s="10">
        <v>0.15113936787088283</v>
      </c>
      <c r="BE32" s="10">
        <v>6.2548666917553044</v>
      </c>
      <c r="BF32" s="10">
        <v>4.8595539450876331</v>
      </c>
      <c r="BG32" s="10">
        <v>1.50186954037242</v>
      </c>
      <c r="BH32" s="10">
        <v>0</v>
      </c>
      <c r="BI32" s="10">
        <v>10.259010562949308</v>
      </c>
      <c r="BJ32" s="10">
        <v>66.342180766947251</v>
      </c>
      <c r="BK32" s="10">
        <v>1.3354967111440925</v>
      </c>
      <c r="BL32" s="10">
        <v>0</v>
      </c>
      <c r="BM32" s="10">
        <v>0</v>
      </c>
      <c r="BN32" s="10">
        <v>2.4860264805833703</v>
      </c>
      <c r="BO32" s="10">
        <v>0</v>
      </c>
      <c r="BP32" s="10">
        <v>24.078494525528644</v>
      </c>
      <c r="BQ32" s="10">
        <v>3.6319282851707659</v>
      </c>
      <c r="BS32" s="10">
        <v>15.03599249984638</v>
      </c>
      <c r="BT32" s="10">
        <v>1.794120407794253E-13</v>
      </c>
      <c r="BU32" s="10">
        <v>1.021405182655144E-14</v>
      </c>
      <c r="BV32" s="10">
        <v>0</v>
      </c>
      <c r="BW32" s="10">
        <v>0.71903361002207222</v>
      </c>
      <c r="BX32" s="10">
        <v>0.62642534338109712</v>
      </c>
      <c r="BY32" s="10">
        <v>0</v>
      </c>
      <c r="BZ32" s="10">
        <v>1.9232114115451004</v>
      </c>
      <c r="CA32" s="10">
        <v>0.25966816294079459</v>
      </c>
      <c r="CB32" s="10">
        <v>3.6157620780295963</v>
      </c>
      <c r="CC32" s="10">
        <v>0.20436493903411801</v>
      </c>
      <c r="CD32" s="10">
        <v>0.5575267851975283</v>
      </c>
      <c r="CE32" s="10">
        <v>1.0658141036401503E-14</v>
      </c>
      <c r="CF32" s="10">
        <v>40.475226735437552</v>
      </c>
      <c r="CG32" s="10">
        <v>8.2856759549792116</v>
      </c>
      <c r="CH32" s="10">
        <v>3.1530333899354446E-14</v>
      </c>
      <c r="CI32" s="10">
        <v>0</v>
      </c>
      <c r="CJ32" s="10">
        <v>5.6843418860808015E-14</v>
      </c>
      <c r="CK32" s="10">
        <v>1.4928578111935886</v>
      </c>
      <c r="CL32" s="10">
        <v>7.1054273576010019E-15</v>
      </c>
      <c r="CM32" s="10">
        <v>9.4394971487515527</v>
      </c>
      <c r="CN32" s="10">
        <v>10.029138441104529</v>
      </c>
      <c r="CP32" s="10">
        <v>267.40545889420423</v>
      </c>
      <c r="CQ32" s="10">
        <v>1396.8213117307992</v>
      </c>
      <c r="CR32" s="10">
        <v>54.667344933407918</v>
      </c>
      <c r="CS32" s="10">
        <v>4878.3597237302438</v>
      </c>
      <c r="CT32" s="10">
        <v>131.5340181403563</v>
      </c>
      <c r="CU32" s="10">
        <v>84.735316989317738</v>
      </c>
      <c r="CV32" s="10">
        <v>231.45946642608584</v>
      </c>
      <c r="CW32" s="10">
        <v>103.07115973126032</v>
      </c>
      <c r="CX32" s="10">
        <v>1438.216498809471</v>
      </c>
      <c r="CY32" s="10">
        <v>254.60367481031867</v>
      </c>
      <c r="CZ32" s="10">
        <v>196.15960000000001</v>
      </c>
      <c r="DA32" s="10">
        <v>593.55044278520575</v>
      </c>
      <c r="DB32" s="10">
        <v>163.01926662523306</v>
      </c>
      <c r="DC32" s="10">
        <v>357.79713716137962</v>
      </c>
      <c r="DD32" s="10">
        <v>261.28708891289597</v>
      </c>
      <c r="DE32" s="10">
        <v>206.79427326486152</v>
      </c>
      <c r="DF32" s="10">
        <v>61.178666666666658</v>
      </c>
      <c r="DG32" s="10">
        <v>327.11489992587104</v>
      </c>
      <c r="DH32" s="10">
        <v>147.96600186847559</v>
      </c>
      <c r="DI32" s="10">
        <v>124.43325753268903</v>
      </c>
      <c r="DJ32" s="10">
        <v>264.95763759408879</v>
      </c>
      <c r="DK32" s="23">
        <v>67.1344064386318</v>
      </c>
    </row>
    <row r="33" spans="1:115">
      <c r="A33" s="2">
        <v>42614</v>
      </c>
      <c r="B33" s="10">
        <v>48.386806144468125</v>
      </c>
      <c r="C33" s="10">
        <v>1352.7338999656745</v>
      </c>
      <c r="D33" s="10">
        <v>50.576816743690969</v>
      </c>
      <c r="E33" s="10">
        <v>5073.3690926347699</v>
      </c>
      <c r="F33" s="10">
        <v>93.237781282228497</v>
      </c>
      <c r="G33" s="10">
        <v>73.134709547504116</v>
      </c>
      <c r="H33" s="10">
        <v>231.67908894600862</v>
      </c>
      <c r="I33" s="10">
        <v>77.670433976497833</v>
      </c>
      <c r="J33" s="10">
        <v>1469.0417892866974</v>
      </c>
      <c r="K33" s="10">
        <v>185.87105084606134</v>
      </c>
      <c r="L33" s="10">
        <v>166.69176767395501</v>
      </c>
      <c r="M33" s="10">
        <v>612.44586560152391</v>
      </c>
      <c r="N33" s="10">
        <v>151.18884405813759</v>
      </c>
      <c r="O33" s="10">
        <v>274.52102650470357</v>
      </c>
      <c r="P33" s="10">
        <v>175.30165177031645</v>
      </c>
      <c r="Q33" s="10">
        <v>148.66375782317832</v>
      </c>
      <c r="R33" s="10">
        <v>48.928589798542646</v>
      </c>
      <c r="S33" s="10">
        <v>326.83728763913297</v>
      </c>
      <c r="T33" s="10">
        <v>141.73347503072418</v>
      </c>
      <c r="U33" s="10">
        <v>127.5999045606509</v>
      </c>
      <c r="V33" s="10">
        <v>168.2417677998848</v>
      </c>
      <c r="W33" s="10">
        <v>19.378099686706474</v>
      </c>
      <c r="Y33" s="10">
        <v>167.07931615155255</v>
      </c>
      <c r="Z33" s="10">
        <v>51.892297572053693</v>
      </c>
      <c r="AA33" s="10">
        <v>5.2602444637651127</v>
      </c>
      <c r="AB33" s="10">
        <v>43.060431843236273</v>
      </c>
      <c r="AC33" s="10">
        <v>41.113633479951069</v>
      </c>
      <c r="AD33" s="10">
        <v>1.0111162236807646E-2</v>
      </c>
      <c r="AE33" s="10">
        <v>3.3056950643073306</v>
      </c>
      <c r="AF33" s="10">
        <v>19.321912667496054</v>
      </c>
      <c r="AG33" s="10">
        <v>32.309502143287553</v>
      </c>
      <c r="AH33" s="10">
        <v>68.977282916216751</v>
      </c>
      <c r="AI33" s="10">
        <v>28.569509427739504</v>
      </c>
      <c r="AJ33" s="10">
        <v>5.2008861586845265</v>
      </c>
      <c r="AK33" s="10">
        <v>4.0635983492921524</v>
      </c>
      <c r="AL33" s="10">
        <v>50.082668075022781</v>
      </c>
      <c r="AM33" s="10">
        <v>17.51058064798924</v>
      </c>
      <c r="AN33" s="10">
        <v>59.786514875653417</v>
      </c>
      <c r="AO33" s="10">
        <v>23.871410201457355</v>
      </c>
      <c r="AP33" s="10">
        <v>0</v>
      </c>
      <c r="AQ33" s="10">
        <v>16.096245710084474</v>
      </c>
      <c r="AR33" s="10">
        <v>1.3639282923750247</v>
      </c>
      <c r="AS33" s="10">
        <v>57.32613120497593</v>
      </c>
      <c r="AT33" s="10">
        <v>34.655830978476928</v>
      </c>
      <c r="AV33" s="10">
        <v>37.606106511436636</v>
      </c>
      <c r="AW33" s="10">
        <v>9.9608199304625273</v>
      </c>
      <c r="AX33" s="10">
        <v>3.7138294279751296</v>
      </c>
      <c r="AY33" s="10">
        <v>7.471344466188945E-2</v>
      </c>
      <c r="AZ33" s="10">
        <v>1.9149468632426994</v>
      </c>
      <c r="BA33" s="10">
        <v>10.405455107364917</v>
      </c>
      <c r="BB33" s="10">
        <v>0</v>
      </c>
      <c r="BC33" s="10">
        <v>8.3841249285634074</v>
      </c>
      <c r="BD33" s="10">
        <v>0.23673965936764138</v>
      </c>
      <c r="BE33" s="10">
        <v>7.3362307163782008</v>
      </c>
      <c r="BF33" s="10">
        <v>4.9072433109911797</v>
      </c>
      <c r="BG33" s="10">
        <v>1.5441921251133095</v>
      </c>
      <c r="BH33" s="10">
        <v>0</v>
      </c>
      <c r="BI33" s="10">
        <v>12.055124499643407</v>
      </c>
      <c r="BJ33" s="10">
        <v>67.802915118481792</v>
      </c>
      <c r="BK33" s="10">
        <v>1.2777197014216068</v>
      </c>
      <c r="BL33" s="10">
        <v>0</v>
      </c>
      <c r="BM33" s="10">
        <v>0</v>
      </c>
      <c r="BN33" s="10">
        <v>2.2990694925000601</v>
      </c>
      <c r="BO33" s="10">
        <v>0</v>
      </c>
      <c r="BP33" s="10">
        <v>24.16235259776829</v>
      </c>
      <c r="BQ33" s="10">
        <v>3.6720237097053099</v>
      </c>
      <c r="BS33" s="10">
        <v>13.728221968450313</v>
      </c>
      <c r="BT33" s="10">
        <v>1.7763568394002505E-13</v>
      </c>
      <c r="BU33" s="10">
        <v>0</v>
      </c>
      <c r="BV33" s="10">
        <v>7.5950357114606959E-13</v>
      </c>
      <c r="BW33" s="10">
        <v>0.72047390991690263</v>
      </c>
      <c r="BX33" s="10">
        <v>0.47487907756577563</v>
      </c>
      <c r="BY33" s="10">
        <v>0</v>
      </c>
      <c r="BZ33" s="10">
        <v>1.6718005461327703</v>
      </c>
      <c r="CA33" s="10">
        <v>0.26150386414273363</v>
      </c>
      <c r="CB33" s="10">
        <v>3.9230029932624531</v>
      </c>
      <c r="CC33" s="10">
        <v>0.19865928731428273</v>
      </c>
      <c r="CD33" s="10">
        <v>0.56770498419622784</v>
      </c>
      <c r="CE33" s="10">
        <v>1.1546319456101628E-14</v>
      </c>
      <c r="CF33" s="10">
        <v>23.964251453240102</v>
      </c>
      <c r="CG33" s="10">
        <v>8.4182566854232306</v>
      </c>
      <c r="CH33" s="10">
        <v>0</v>
      </c>
      <c r="CI33" s="10">
        <v>1.0658141036401503E-14</v>
      </c>
      <c r="CJ33" s="10">
        <v>0</v>
      </c>
      <c r="CK33" s="10">
        <v>1.5184475488426794</v>
      </c>
      <c r="CL33" s="10">
        <v>1.1102230246251565E-14</v>
      </c>
      <c r="CM33" s="10">
        <v>9.2735368319737503</v>
      </c>
      <c r="CN33" s="10">
        <v>10.917357087866979</v>
      </c>
      <c r="CP33" s="10">
        <v>266.80045077590762</v>
      </c>
      <c r="CQ33" s="10">
        <v>1414.5870174681909</v>
      </c>
      <c r="CR33" s="10">
        <v>59.550890635431202</v>
      </c>
      <c r="CS33" s="10">
        <v>5116.5042379226688</v>
      </c>
      <c r="CT33" s="10">
        <v>136.98683553533917</v>
      </c>
      <c r="CU33" s="10">
        <v>84.025154894671616</v>
      </c>
      <c r="CV33" s="10">
        <v>234.98478401031593</v>
      </c>
      <c r="CW33" s="10">
        <v>107.04827211869006</v>
      </c>
      <c r="CX33" s="10">
        <v>1501.8495349534953</v>
      </c>
      <c r="CY33" s="10">
        <v>266.10756747191874</v>
      </c>
      <c r="CZ33" s="10">
        <v>200.36717969999998</v>
      </c>
      <c r="DA33" s="10">
        <v>619.75864886951797</v>
      </c>
      <c r="DB33" s="10">
        <v>155.25244240742975</v>
      </c>
      <c r="DC33" s="10">
        <v>360.62307053260986</v>
      </c>
      <c r="DD33" s="10">
        <v>269.03340422221072</v>
      </c>
      <c r="DE33" s="10">
        <v>209.72799240025333</v>
      </c>
      <c r="DF33" s="10">
        <v>72.800000000000011</v>
      </c>
      <c r="DG33" s="10">
        <v>326.83728763913297</v>
      </c>
      <c r="DH33" s="10">
        <v>161.64723778215139</v>
      </c>
      <c r="DI33" s="10">
        <v>128.96383285302593</v>
      </c>
      <c r="DJ33" s="10">
        <v>259.00378843460277</v>
      </c>
      <c r="DK33" s="23">
        <v>68.623311462755694</v>
      </c>
    </row>
    <row r="34" spans="1:115">
      <c r="A34" s="2">
        <v>42705</v>
      </c>
      <c r="B34" s="10">
        <v>46.93992229567035</v>
      </c>
      <c r="C34" s="10">
        <v>1429.3296595681736</v>
      </c>
      <c r="D34" s="10">
        <v>48.271999840657827</v>
      </c>
      <c r="E34" s="10">
        <v>5144.3593669341244</v>
      </c>
      <c r="F34" s="10">
        <v>95.140939934503479</v>
      </c>
      <c r="G34" s="10">
        <v>66.790667068297907</v>
      </c>
      <c r="H34" s="10">
        <v>230.45076345243589</v>
      </c>
      <c r="I34" s="10">
        <v>75.060277948682611</v>
      </c>
      <c r="J34" s="10">
        <v>1483.1201876706912</v>
      </c>
      <c r="K34" s="10">
        <v>183.20868013645307</v>
      </c>
      <c r="L34" s="10">
        <v>163.53816437679788</v>
      </c>
      <c r="M34" s="10">
        <v>537.33787627737092</v>
      </c>
      <c r="N34" s="10">
        <v>140.7159675286984</v>
      </c>
      <c r="O34" s="10">
        <v>284.36081036516771</v>
      </c>
      <c r="P34" s="10">
        <v>164.3733496194192</v>
      </c>
      <c r="Q34" s="10">
        <v>164.24054350104061</v>
      </c>
      <c r="R34" s="10">
        <v>54.92246677566763</v>
      </c>
      <c r="S34" s="10">
        <v>320.24199681947039</v>
      </c>
      <c r="T34" s="10">
        <v>149.69402247973005</v>
      </c>
      <c r="U34" s="10">
        <v>123.23527246973372</v>
      </c>
      <c r="V34" s="10">
        <v>143.4350585860825</v>
      </c>
      <c r="W34" s="10">
        <v>19.159168892304056</v>
      </c>
      <c r="Y34" s="10">
        <v>163.30576901268213</v>
      </c>
      <c r="Z34" s="10">
        <v>50.767409853802327</v>
      </c>
      <c r="AA34" s="10">
        <v>6.4777506325911745</v>
      </c>
      <c r="AB34" s="10">
        <v>42.910505801299024</v>
      </c>
      <c r="AC34" s="10">
        <v>39.258565950020099</v>
      </c>
      <c r="AD34" s="10">
        <v>9.3279797588489109E-3</v>
      </c>
      <c r="AE34" s="10">
        <v>3.1696905068109391</v>
      </c>
      <c r="AF34" s="10">
        <v>17.811441728033387</v>
      </c>
      <c r="AG34" s="10">
        <v>31.702598898472012</v>
      </c>
      <c r="AH34" s="10">
        <v>66.624764959326981</v>
      </c>
      <c r="AI34" s="10">
        <v>27.492259993517738</v>
      </c>
      <c r="AJ34" s="10">
        <v>4.3804718174785675</v>
      </c>
      <c r="AK34" s="10">
        <v>3.839315574288666</v>
      </c>
      <c r="AL34" s="10">
        <v>54.074403558711865</v>
      </c>
      <c r="AM34" s="10">
        <v>16.551033365058409</v>
      </c>
      <c r="AN34" s="10">
        <v>62.401703192616488</v>
      </c>
      <c r="AO34" s="10">
        <v>29.498866557665696</v>
      </c>
      <c r="AP34" s="10">
        <v>0</v>
      </c>
      <c r="AQ34" s="10">
        <v>17.150016790631842</v>
      </c>
      <c r="AR34" s="10">
        <v>1.2898593993182186</v>
      </c>
      <c r="AS34" s="10">
        <v>58.699292206734469</v>
      </c>
      <c r="AT34" s="10">
        <v>36.079702559534645</v>
      </c>
      <c r="AV34" s="10">
        <v>34.121861520451745</v>
      </c>
      <c r="AW34" s="10">
        <v>9.3622407535493455</v>
      </c>
      <c r="AX34" s="10">
        <v>4.655232367794623</v>
      </c>
      <c r="AY34" s="10">
        <v>7.3935827355242761E-2</v>
      </c>
      <c r="AZ34" s="10">
        <v>2.5658251290998999</v>
      </c>
      <c r="BA34" s="10">
        <v>9.5296973211340195</v>
      </c>
      <c r="BB34" s="10">
        <v>0</v>
      </c>
      <c r="BC34" s="10">
        <v>6.5588289869161871</v>
      </c>
      <c r="BD34" s="10">
        <v>0.31849989808757218</v>
      </c>
      <c r="BE34" s="10">
        <v>8.0045047310285913</v>
      </c>
      <c r="BF34" s="10">
        <v>4.7439741830001161</v>
      </c>
      <c r="BG34" s="10">
        <v>1.3332359095761692</v>
      </c>
      <c r="BH34" s="10">
        <v>0</v>
      </c>
      <c r="BI34" s="10">
        <v>13.718163561149806</v>
      </c>
      <c r="BJ34" s="10">
        <v>62.945498847707285</v>
      </c>
      <c r="BK34" s="10">
        <v>1.3053299631184123</v>
      </c>
      <c r="BL34" s="10">
        <v>0</v>
      </c>
      <c r="BM34" s="10">
        <v>0</v>
      </c>
      <c r="BN34" s="10">
        <v>1.9831025466393226</v>
      </c>
      <c r="BO34" s="10">
        <v>0</v>
      </c>
      <c r="BP34" s="10">
        <v>22.82238876961404</v>
      </c>
      <c r="BQ34" s="10">
        <v>3.7560220451567274</v>
      </c>
      <c r="BS34" s="10">
        <v>11.965860393614577</v>
      </c>
      <c r="BT34" s="10">
        <v>0</v>
      </c>
      <c r="BU34" s="10">
        <v>1.7763568394002505E-15</v>
      </c>
      <c r="BV34" s="10">
        <v>0</v>
      </c>
      <c r="BW34" s="10">
        <v>0.69551158696103865</v>
      </c>
      <c r="BX34" s="10">
        <v>0.29966134975302872</v>
      </c>
      <c r="BY34" s="10">
        <v>4.0856207306205761E-14</v>
      </c>
      <c r="BZ34" s="10">
        <v>1.2663085667808316</v>
      </c>
      <c r="CA34" s="10">
        <v>0.25412225911228004</v>
      </c>
      <c r="CB34" s="10">
        <v>4.0016443976629841</v>
      </c>
      <c r="CC34" s="10">
        <v>0.1844212466842805</v>
      </c>
      <c r="CD34" s="10">
        <v>0.48522149362848932</v>
      </c>
      <c r="CE34" s="10">
        <v>0</v>
      </c>
      <c r="CF34" s="10">
        <v>7.1066338986687203</v>
      </c>
      <c r="CG34" s="10">
        <v>7.7681915293829036</v>
      </c>
      <c r="CH34" s="10">
        <v>5.1070259132757201E-15</v>
      </c>
      <c r="CI34" s="10">
        <v>0</v>
      </c>
      <c r="CJ34" s="10">
        <v>0</v>
      </c>
      <c r="CK34" s="10">
        <v>1.4813399701463263</v>
      </c>
      <c r="CL34" s="10">
        <v>0</v>
      </c>
      <c r="CM34" s="10">
        <v>7.8554499708080492</v>
      </c>
      <c r="CN34" s="10">
        <v>11.980097308447744</v>
      </c>
      <c r="CP34" s="10">
        <v>256.33341322241881</v>
      </c>
      <c r="CQ34" s="10">
        <v>1489.4593101755249</v>
      </c>
      <c r="CR34" s="10">
        <v>59.404982841043626</v>
      </c>
      <c r="CS34" s="10">
        <v>5187.3438085627786</v>
      </c>
      <c r="CT34" s="10">
        <v>137.66084260058452</v>
      </c>
      <c r="CU34" s="10">
        <v>76.629353718943804</v>
      </c>
      <c r="CV34" s="10">
        <v>233.62045395924687</v>
      </c>
      <c r="CW34" s="10">
        <v>100.69685723041302</v>
      </c>
      <c r="CX34" s="10">
        <v>1515.395408726363</v>
      </c>
      <c r="CY34" s="10">
        <v>261.83959422447163</v>
      </c>
      <c r="CZ34" s="10">
        <v>195.95881980000001</v>
      </c>
      <c r="DA34" s="10">
        <v>543.53680549805415</v>
      </c>
      <c r="DB34" s="10">
        <v>144.55528310298706</v>
      </c>
      <c r="DC34" s="10">
        <v>359.2600113836981</v>
      </c>
      <c r="DD34" s="10">
        <v>251.63807336156779</v>
      </c>
      <c r="DE34" s="10">
        <v>227.94757665677551</v>
      </c>
      <c r="DF34" s="10">
        <v>84.421333333333322</v>
      </c>
      <c r="DG34" s="10">
        <v>320.24199681947039</v>
      </c>
      <c r="DH34" s="10">
        <v>170.30848178714754</v>
      </c>
      <c r="DI34" s="10">
        <v>124.52513186905193</v>
      </c>
      <c r="DJ34" s="10">
        <v>232.81218953323906</v>
      </c>
      <c r="DK34" s="23">
        <v>70.97499080544317</v>
      </c>
    </row>
    <row r="35" spans="1:115">
      <c r="A35" s="2">
        <v>42795</v>
      </c>
      <c r="B35" s="10">
        <v>48.463503898264577</v>
      </c>
      <c r="C35" s="10">
        <v>1538.5037260008673</v>
      </c>
      <c r="D35" s="10">
        <v>48.999857679147489</v>
      </c>
      <c r="E35" s="10">
        <v>5421.0530504254939</v>
      </c>
      <c r="F35" s="10">
        <v>101.70687450435173</v>
      </c>
      <c r="G35" s="10">
        <v>73.772818606686087</v>
      </c>
      <c r="H35" s="10">
        <v>230.04032931065547</v>
      </c>
      <c r="I35" s="10">
        <v>77.625227769842297</v>
      </c>
      <c r="J35" s="10">
        <v>1594.4601378088535</v>
      </c>
      <c r="K35" s="10">
        <v>193.57160461718703</v>
      </c>
      <c r="L35" s="10">
        <v>172.2961622925838</v>
      </c>
      <c r="M35" s="10">
        <v>599.00179835932636</v>
      </c>
      <c r="N35" s="10">
        <v>146.27213594221431</v>
      </c>
      <c r="O35" s="10">
        <v>322.08748402785568</v>
      </c>
      <c r="P35" s="10">
        <v>181.12776808227744</v>
      </c>
      <c r="Q35" s="10">
        <v>183.77135616965393</v>
      </c>
      <c r="R35" s="10">
        <v>70.320181038261964</v>
      </c>
      <c r="S35" s="10">
        <v>342.84375447131214</v>
      </c>
      <c r="T35" s="10">
        <v>154.2700514074387</v>
      </c>
      <c r="U35" s="10">
        <v>136.03899336287398</v>
      </c>
      <c r="V35" s="10">
        <v>146.77656796538463</v>
      </c>
      <c r="W35" s="10">
        <v>19.601803104635838</v>
      </c>
      <c r="Y35" s="10">
        <v>159.89347958065815</v>
      </c>
      <c r="Z35" s="10">
        <v>47.021833374953964</v>
      </c>
      <c r="AA35" s="10">
        <v>6.9681652170637651</v>
      </c>
      <c r="AB35" s="10">
        <v>44.616313533637118</v>
      </c>
      <c r="AC35" s="10">
        <v>43.160245883208063</v>
      </c>
      <c r="AD35" s="10">
        <v>8.3457460808830843E-3</v>
      </c>
      <c r="AE35" s="10">
        <v>4.7262086558825249</v>
      </c>
      <c r="AF35" s="10">
        <v>18.277459886608362</v>
      </c>
      <c r="AG35" s="10">
        <v>37.276351884904784</v>
      </c>
      <c r="AH35" s="10">
        <v>68.390686412978468</v>
      </c>
      <c r="AI35" s="10">
        <v>27.568520043957299</v>
      </c>
      <c r="AJ35" s="10">
        <v>5.4623951984082399</v>
      </c>
      <c r="AK35" s="10">
        <v>3.8424015027196163</v>
      </c>
      <c r="AL35" s="10">
        <v>52.484995465925515</v>
      </c>
      <c r="AM35" s="10">
        <v>16.345988644323867</v>
      </c>
      <c r="AN35" s="10">
        <v>59.507326993015241</v>
      </c>
      <c r="AO35" s="10">
        <v>22.545952295071352</v>
      </c>
      <c r="AP35" s="10">
        <v>0</v>
      </c>
      <c r="AQ35" s="10">
        <v>16.968487092010928</v>
      </c>
      <c r="AR35" s="10">
        <v>1.2967395834250095</v>
      </c>
      <c r="AS35" s="10">
        <v>63.464665739508611</v>
      </c>
      <c r="AT35" s="10">
        <v>36.607565380685145</v>
      </c>
      <c r="AV35" s="10">
        <v>32.689627953430993</v>
      </c>
      <c r="AW35" s="10">
        <v>9.2394417289416371</v>
      </c>
      <c r="AX35" s="10">
        <v>5.0787069501654694</v>
      </c>
      <c r="AY35" s="10">
        <v>8.0639664426035859E-2</v>
      </c>
      <c r="AZ35" s="10">
        <v>2.6197307715574798</v>
      </c>
      <c r="BA35" s="10">
        <v>9.8837478586458243</v>
      </c>
      <c r="BB35" s="10">
        <v>0</v>
      </c>
      <c r="BC35" s="10">
        <v>6.8277254629644624</v>
      </c>
      <c r="BD35" s="10">
        <v>0.37845017860079805</v>
      </c>
      <c r="BE35" s="10">
        <v>7.9284714586354559</v>
      </c>
      <c r="BF35" s="10">
        <v>8.3817254174239864</v>
      </c>
      <c r="BG35" s="10">
        <v>1.3410737599357367</v>
      </c>
      <c r="BH35" s="10">
        <v>0</v>
      </c>
      <c r="BI35" s="10">
        <v>13.098044641146517</v>
      </c>
      <c r="BJ35" s="10">
        <v>62.124232783876685</v>
      </c>
      <c r="BK35" s="10">
        <v>1.283927692243906</v>
      </c>
      <c r="BL35" s="10">
        <v>0</v>
      </c>
      <c r="BM35" s="10">
        <v>0</v>
      </c>
      <c r="BN35" s="10">
        <v>1.9903192519653752</v>
      </c>
      <c r="BO35" s="10">
        <v>0</v>
      </c>
      <c r="BP35" s="10">
        <v>22.315688096216796</v>
      </c>
      <c r="BQ35" s="10">
        <v>3.8642552810927895</v>
      </c>
      <c r="BS35" s="10">
        <v>12.219215758336738</v>
      </c>
      <c r="BT35" s="10">
        <v>1.4033219031261979E-13</v>
      </c>
      <c r="BU35" s="10">
        <v>4.4408920985006262E-15</v>
      </c>
      <c r="BV35" s="10">
        <v>0</v>
      </c>
      <c r="BW35" s="10">
        <v>0.73294406628061459</v>
      </c>
      <c r="BX35" s="10">
        <v>7.2727215847695703E-2</v>
      </c>
      <c r="BY35" s="10">
        <v>1.9539925233402755E-14</v>
      </c>
      <c r="BZ35" s="10">
        <v>1.3287609382345487</v>
      </c>
      <c r="CA35" s="10">
        <v>0.29919359669488005</v>
      </c>
      <c r="CB35" s="10">
        <v>4.1226139093673462</v>
      </c>
      <c r="CC35" s="10">
        <v>0.18652584603489686</v>
      </c>
      <c r="CD35" s="10">
        <v>0.48604169520522378</v>
      </c>
      <c r="CE35" s="10">
        <v>0</v>
      </c>
      <c r="CF35" s="10">
        <v>6.9504060481741927</v>
      </c>
      <c r="CG35" s="10">
        <v>7.9242510167048792</v>
      </c>
      <c r="CH35" s="10">
        <v>0</v>
      </c>
      <c r="CI35" s="10">
        <v>7.1054273576010019E-15</v>
      </c>
      <c r="CJ35" s="10">
        <v>0</v>
      </c>
      <c r="CK35" s="10">
        <v>1.5085356235134411</v>
      </c>
      <c r="CL35" s="10">
        <v>0</v>
      </c>
      <c r="CM35" s="10">
        <v>8.3285335930523559</v>
      </c>
      <c r="CN35" s="10">
        <v>12.270705366277118</v>
      </c>
      <c r="CP35" s="10">
        <v>253.26582719069046</v>
      </c>
      <c r="CQ35" s="10">
        <v>1594.7650011047631</v>
      </c>
      <c r="CR35" s="10">
        <v>61.046729846376728</v>
      </c>
      <c r="CS35" s="10">
        <v>5465.7500036235569</v>
      </c>
      <c r="CT35" s="10">
        <v>148.21979522539789</v>
      </c>
      <c r="CU35" s="10">
        <v>83.73763942726049</v>
      </c>
      <c r="CV35" s="10">
        <v>234.76653796653801</v>
      </c>
      <c r="CW35" s="10">
        <v>104.05917405764967</v>
      </c>
      <c r="CX35" s="10">
        <v>1632.4141334690539</v>
      </c>
      <c r="CY35" s="10">
        <v>274.0133763981683</v>
      </c>
      <c r="CZ35" s="10">
        <v>208.43293359999998</v>
      </c>
      <c r="DA35" s="10">
        <v>606.29130901287556</v>
      </c>
      <c r="DB35" s="10">
        <v>150.11453744493392</v>
      </c>
      <c r="DC35" s="10">
        <v>394.6209301831019</v>
      </c>
      <c r="DD35" s="10">
        <v>267.52224052718287</v>
      </c>
      <c r="DE35" s="10">
        <v>244.56261085491306</v>
      </c>
      <c r="DF35" s="10">
        <v>92.866133333333323</v>
      </c>
      <c r="DG35" s="10">
        <v>342.84375447131214</v>
      </c>
      <c r="DH35" s="10">
        <v>174.73739337492844</v>
      </c>
      <c r="DI35" s="10">
        <v>137.33573294629898</v>
      </c>
      <c r="DJ35" s="10">
        <v>240.88545539416239</v>
      </c>
      <c r="DK35" s="23">
        <v>72.344329132690888</v>
      </c>
    </row>
    <row r="36" spans="1:115">
      <c r="A36" s="2">
        <v>42887</v>
      </c>
      <c r="B36" s="10">
        <v>55.879594038008108</v>
      </c>
      <c r="C36" s="10">
        <v>1507.8905959187562</v>
      </c>
      <c r="D36" s="10">
        <v>52.166033314663757</v>
      </c>
      <c r="E36" s="10">
        <v>5772.6864240769855</v>
      </c>
      <c r="F36" s="10">
        <v>99.006554201982013</v>
      </c>
      <c r="G36" s="10">
        <v>80.949019764993366</v>
      </c>
      <c r="H36" s="10">
        <v>231.98449683978575</v>
      </c>
      <c r="I36" s="10">
        <v>85.341258005034177</v>
      </c>
      <c r="J36" s="10">
        <v>1645.6481038328579</v>
      </c>
      <c r="K36" s="10">
        <v>197.73037027564661</v>
      </c>
      <c r="L36" s="10">
        <v>182.45365902584408</v>
      </c>
      <c r="M36" s="10">
        <v>589.13363136242913</v>
      </c>
      <c r="N36" s="10">
        <v>155.67796364558635</v>
      </c>
      <c r="O36" s="10">
        <v>341.06787299986746</v>
      </c>
      <c r="P36" s="10">
        <v>196.72999690947768</v>
      </c>
      <c r="Q36" s="10">
        <v>176.77935354739745</v>
      </c>
      <c r="R36" s="10">
        <v>68.180952256376727</v>
      </c>
      <c r="S36" s="10">
        <v>350.94460175706098</v>
      </c>
      <c r="T36" s="10">
        <v>163.23601837622849</v>
      </c>
      <c r="U36" s="10">
        <v>138.78538635852951</v>
      </c>
      <c r="V36" s="10">
        <v>158.56071226896944</v>
      </c>
      <c r="W36" s="10">
        <v>19.866844131040317</v>
      </c>
      <c r="Y36" s="10">
        <v>172.62047109607229</v>
      </c>
      <c r="Z36" s="10">
        <v>47.625466572514085</v>
      </c>
      <c r="AA36" s="10">
        <v>8.6906064086597041</v>
      </c>
      <c r="AB36" s="10">
        <v>48.422776023762829</v>
      </c>
      <c r="AC36" s="10">
        <v>41.626741679747489</v>
      </c>
      <c r="AD36" s="10">
        <v>8.281834819569624E-3</v>
      </c>
      <c r="AE36" s="10">
        <v>4.7673924903026208</v>
      </c>
      <c r="AF36" s="10">
        <v>17.615177560257049</v>
      </c>
      <c r="AG36" s="10">
        <v>39.078505961793724</v>
      </c>
      <c r="AH36" s="10">
        <v>67.191881952652267</v>
      </c>
      <c r="AI36" s="10">
        <v>27.54300853184608</v>
      </c>
      <c r="AJ36" s="10">
        <v>5.3650969473330266</v>
      </c>
      <c r="AK36" s="10">
        <v>3.8602291816144199</v>
      </c>
      <c r="AL36" s="10">
        <v>52.044019476910492</v>
      </c>
      <c r="AM36" s="10">
        <v>16.397136904939249</v>
      </c>
      <c r="AN36" s="10">
        <v>60.413527397491208</v>
      </c>
      <c r="AO36" s="10">
        <v>33.129714410289942</v>
      </c>
      <c r="AP36" s="10">
        <v>0</v>
      </c>
      <c r="AQ36" s="10">
        <v>16.576737001254575</v>
      </c>
      <c r="AR36" s="10">
        <v>1.328677382973112</v>
      </c>
      <c r="AS36" s="10">
        <v>67.654775002768616</v>
      </c>
      <c r="AT36" s="10">
        <v>36.203043683665889</v>
      </c>
      <c r="AV36" s="10">
        <v>38.261425686862978</v>
      </c>
      <c r="AW36" s="10">
        <v>9.3042162354144526</v>
      </c>
      <c r="AX36" s="10">
        <v>6.5337011943345953</v>
      </c>
      <c r="AY36" s="10">
        <v>8.4411141576790708E-2</v>
      </c>
      <c r="AZ36" s="10">
        <v>2.6963770041400119</v>
      </c>
      <c r="BA36" s="10">
        <v>10.465872973416129</v>
      </c>
      <c r="BB36" s="10">
        <v>0</v>
      </c>
      <c r="BC36" s="10">
        <v>7.3111849695918867</v>
      </c>
      <c r="BD36" s="10">
        <v>0.38456416865441001</v>
      </c>
      <c r="BE36" s="10">
        <v>8.412060369709172</v>
      </c>
      <c r="BF36" s="10">
        <v>8.9987844668932251</v>
      </c>
      <c r="BG36" s="10">
        <v>1.4058743837501237</v>
      </c>
      <c r="BH36" s="10">
        <v>0</v>
      </c>
      <c r="BI36" s="10">
        <v>14.241857201766715</v>
      </c>
      <c r="BJ36" s="10">
        <v>66.419098249941968</v>
      </c>
      <c r="BK36" s="10">
        <v>1.356112116543045</v>
      </c>
      <c r="BL36" s="10">
        <v>0</v>
      </c>
      <c r="BM36" s="10">
        <v>0</v>
      </c>
      <c r="BN36" s="10">
        <v>2.0951802774441108</v>
      </c>
      <c r="BO36" s="10">
        <v>0</v>
      </c>
      <c r="BP36" s="10">
        <v>25.237402894072201</v>
      </c>
      <c r="BQ36" s="10">
        <v>4.0974059449497391</v>
      </c>
      <c r="BS36" s="10">
        <v>14.182218419599323</v>
      </c>
      <c r="BT36" s="10">
        <v>0</v>
      </c>
      <c r="BU36" s="10">
        <v>0</v>
      </c>
      <c r="BV36" s="10">
        <v>0</v>
      </c>
      <c r="BW36" s="10">
        <v>0.70165293878011337</v>
      </c>
      <c r="BX36" s="10">
        <v>7.0987155596323959E-2</v>
      </c>
      <c r="BY36" s="10">
        <v>5.3290705182007514E-15</v>
      </c>
      <c r="BZ36" s="10">
        <v>0.4765371791494406</v>
      </c>
      <c r="CA36" s="10">
        <v>0.28276777106932782</v>
      </c>
      <c r="CB36" s="10">
        <v>5.1313924849561321</v>
      </c>
      <c r="CC36" s="10">
        <v>0.19523397541653331</v>
      </c>
      <c r="CD36" s="10">
        <v>0.48504856074874714</v>
      </c>
      <c r="CE36" s="10">
        <v>0</v>
      </c>
      <c r="CF36" s="10">
        <v>6.6544526760003944</v>
      </c>
      <c r="CG36" s="10">
        <v>7.4987196381935632</v>
      </c>
      <c r="CH36" s="10">
        <v>0</v>
      </c>
      <c r="CI36" s="10">
        <v>0</v>
      </c>
      <c r="CJ36" s="10">
        <v>0</v>
      </c>
      <c r="CK36" s="10">
        <v>1.5343885303215363</v>
      </c>
      <c r="CL36" s="10">
        <v>0</v>
      </c>
      <c r="CM36" s="10">
        <v>8.3903483038361948</v>
      </c>
      <c r="CN36" s="10">
        <v>14.844966776742513</v>
      </c>
      <c r="CP36" s="10">
        <v>280.94370924054272</v>
      </c>
      <c r="CQ36" s="10">
        <v>1564.8202787266846</v>
      </c>
      <c r="CR36" s="10">
        <v>67.390340917658051</v>
      </c>
      <c r="CS36" s="10">
        <v>5821.1936112423236</v>
      </c>
      <c r="CT36" s="10">
        <v>144.03132582464963</v>
      </c>
      <c r="CU36" s="10">
        <v>91.494161728825389</v>
      </c>
      <c r="CV36" s="10">
        <v>236.75188933008837</v>
      </c>
      <c r="CW36" s="10">
        <v>110.74415771403255</v>
      </c>
      <c r="CX36" s="10">
        <v>1685.3939417343754</v>
      </c>
      <c r="CY36" s="10">
        <v>278.46570508296418</v>
      </c>
      <c r="CZ36" s="10">
        <v>219.19068599999991</v>
      </c>
      <c r="DA36" s="10">
        <v>596.38965125426103</v>
      </c>
      <c r="DB36" s="10">
        <v>159.53819282720076</v>
      </c>
      <c r="DC36" s="10">
        <v>414.00820235454506</v>
      </c>
      <c r="DD36" s="10">
        <v>287.04495170255245</v>
      </c>
      <c r="DE36" s="10">
        <v>238.5489930614317</v>
      </c>
      <c r="DF36" s="10">
        <v>101.31066666666666</v>
      </c>
      <c r="DG36" s="10">
        <v>350.94460175706092</v>
      </c>
      <c r="DH36" s="10">
        <v>183.44232418524871</v>
      </c>
      <c r="DI36" s="10">
        <v>140.1140637415026</v>
      </c>
      <c r="DJ36" s="10">
        <v>259.84323846964645</v>
      </c>
      <c r="DK36" s="23">
        <v>75.012260536398458</v>
      </c>
    </row>
    <row r="37" spans="1:115">
      <c r="A37" s="2">
        <v>42979</v>
      </c>
      <c r="B37" s="10">
        <v>51.988677396989949</v>
      </c>
      <c r="C37" s="10">
        <v>1615.5745165299961</v>
      </c>
      <c r="D37" s="10">
        <v>55.278525124539989</v>
      </c>
      <c r="E37" s="10">
        <v>6154.2055392643342</v>
      </c>
      <c r="F37" s="10">
        <v>107.16225350638442</v>
      </c>
      <c r="G37" s="10">
        <v>75.195090524980131</v>
      </c>
      <c r="H37" s="10">
        <v>233.56453810225634</v>
      </c>
      <c r="I37" s="10">
        <v>89.453583804142312</v>
      </c>
      <c r="J37" s="10">
        <v>1678.6591555927578</v>
      </c>
      <c r="K37" s="10">
        <v>201.89523183929592</v>
      </c>
      <c r="L37" s="10">
        <v>180.60652975857087</v>
      </c>
      <c r="M37" s="10">
        <v>575.10883408499581</v>
      </c>
      <c r="N37" s="10">
        <v>158.77923340263447</v>
      </c>
      <c r="O37" s="10">
        <v>348.8672600384125</v>
      </c>
      <c r="P37" s="10">
        <v>196.01923462153965</v>
      </c>
      <c r="Q37" s="10">
        <v>188.146094264471</v>
      </c>
      <c r="R37" s="10">
        <v>77.512737536259195</v>
      </c>
      <c r="S37" s="10">
        <v>365.15606595995291</v>
      </c>
      <c r="T37" s="10">
        <v>162.29344394457135</v>
      </c>
      <c r="U37" s="10">
        <v>147.29737160068646</v>
      </c>
      <c r="V37" s="10">
        <v>163.52564239065964</v>
      </c>
      <c r="W37" s="10">
        <v>19.472261143616645</v>
      </c>
      <c r="Y37" s="10">
        <v>174.94454538270543</v>
      </c>
      <c r="Z37" s="10">
        <v>45.536349117564221</v>
      </c>
      <c r="AA37" s="10">
        <v>7.7744656955972404</v>
      </c>
      <c r="AB37" s="10">
        <v>47.536087097369816</v>
      </c>
      <c r="AC37" s="10">
        <v>43.341851029604442</v>
      </c>
      <c r="AD37" s="10">
        <v>8.226905388706976E-3</v>
      </c>
      <c r="AE37" s="10">
        <v>4.5911597210471182</v>
      </c>
      <c r="AF37" s="10">
        <v>17.741170363423493</v>
      </c>
      <c r="AG37" s="10">
        <v>40.087863771429816</v>
      </c>
      <c r="AH37" s="10">
        <v>68.771323550491331</v>
      </c>
      <c r="AI37" s="10">
        <v>27.440474387321466</v>
      </c>
      <c r="AJ37" s="10">
        <v>5.2321644102214995</v>
      </c>
      <c r="AK37" s="10">
        <v>3.8301101810438012</v>
      </c>
      <c r="AL37" s="10">
        <v>51.454740212661228</v>
      </c>
      <c r="AM37" s="10">
        <v>16.229405594492583</v>
      </c>
      <c r="AN37" s="10">
        <v>59.04772228437762</v>
      </c>
      <c r="AO37" s="10">
        <v>32.242729130407476</v>
      </c>
      <c r="AP37" s="10">
        <v>0</v>
      </c>
      <c r="AQ37" s="10">
        <v>19.666520430357043</v>
      </c>
      <c r="AR37" s="10">
        <v>1.3430623480068968</v>
      </c>
      <c r="AS37" s="10">
        <v>65.952693237313653</v>
      </c>
      <c r="AT37" s="10">
        <v>38.445987251613857</v>
      </c>
      <c r="AV37" s="10">
        <v>36.817056729772759</v>
      </c>
      <c r="AW37" s="10">
        <v>9.3740287553188804</v>
      </c>
      <c r="AX37" s="10">
        <v>6.0674771079463037</v>
      </c>
      <c r="AY37" s="10">
        <v>0</v>
      </c>
      <c r="AZ37" s="10">
        <v>2.740911817791182</v>
      </c>
      <c r="BA37" s="10">
        <v>10.75139007084163</v>
      </c>
      <c r="BB37" s="10">
        <v>0</v>
      </c>
      <c r="BC37" s="10">
        <v>6.455333244384077</v>
      </c>
      <c r="BD37" s="10">
        <v>0.40471479692687523</v>
      </c>
      <c r="BE37" s="10">
        <v>10.126668176738901</v>
      </c>
      <c r="BF37" s="10">
        <v>9.4033487570227052</v>
      </c>
      <c r="BG37" s="10">
        <v>1.4180233340355413</v>
      </c>
      <c r="BH37" s="10">
        <v>0</v>
      </c>
      <c r="BI37" s="10">
        <v>14.566249904069867</v>
      </c>
      <c r="BJ37" s="10">
        <v>68.479799211739603</v>
      </c>
      <c r="BK37" s="10">
        <v>1.3494443956533038</v>
      </c>
      <c r="BL37" s="10">
        <v>0</v>
      </c>
      <c r="BM37" s="10">
        <v>0</v>
      </c>
      <c r="BN37" s="10">
        <v>2.2008687939938598</v>
      </c>
      <c r="BO37" s="10">
        <v>0</v>
      </c>
      <c r="BP37" s="10">
        <v>25.386684882984564</v>
      </c>
      <c r="BQ37" s="10">
        <v>4.2892825706124942</v>
      </c>
      <c r="BS37" s="10">
        <v>13.554915238096868</v>
      </c>
      <c r="BT37" s="10">
        <v>4.4408920985006262E-14</v>
      </c>
      <c r="BU37" s="10">
        <v>8.8817841970012523E-15</v>
      </c>
      <c r="BV37" s="10">
        <v>1.0942358130705543E-12</v>
      </c>
      <c r="BW37" s="10">
        <v>0.68823900007311511</v>
      </c>
      <c r="BX37" s="10">
        <v>7.0516331903217377E-2</v>
      </c>
      <c r="BY37" s="10">
        <v>3.0198066269804258E-14</v>
      </c>
      <c r="BZ37" s="10">
        <v>0.6778746733581773</v>
      </c>
      <c r="CA37" s="10">
        <v>0.2877119409432109</v>
      </c>
      <c r="CB37" s="10">
        <v>5.05804570415272</v>
      </c>
      <c r="CC37" s="10">
        <v>0.20339769708489541</v>
      </c>
      <c r="CD37" s="10">
        <v>0.48264047212654582</v>
      </c>
      <c r="CE37" s="10">
        <v>5.773159728050814E-15</v>
      </c>
      <c r="CF37" s="10">
        <v>6.6260907163402045</v>
      </c>
      <c r="CG37" s="10">
        <v>7.445387894991697</v>
      </c>
      <c r="CH37" s="10">
        <v>0</v>
      </c>
      <c r="CI37" s="10">
        <v>7.1054273576010019E-15</v>
      </c>
      <c r="CJ37" s="10">
        <v>0</v>
      </c>
      <c r="CK37" s="10">
        <v>1.5893279529303035</v>
      </c>
      <c r="CL37" s="10">
        <v>0</v>
      </c>
      <c r="CM37" s="10">
        <v>8.2932727313782131</v>
      </c>
      <c r="CN37" s="10">
        <v>14.838472050748257</v>
      </c>
      <c r="CP37" s="10">
        <v>277.305194747565</v>
      </c>
      <c r="CQ37" s="10">
        <v>1670.4848944028793</v>
      </c>
      <c r="CR37" s="10">
        <v>69.120467928083542</v>
      </c>
      <c r="CS37" s="10">
        <v>6201.7416263617051</v>
      </c>
      <c r="CT37" s="10">
        <v>153.93325535385316</v>
      </c>
      <c r="CU37" s="10">
        <v>86.025223833113685</v>
      </c>
      <c r="CV37" s="10">
        <v>238.15569782330348</v>
      </c>
      <c r="CW37" s="10">
        <v>114.32796208530806</v>
      </c>
      <c r="CX37" s="10">
        <v>1719.4394461020577</v>
      </c>
      <c r="CY37" s="10">
        <v>285.85126927067887</v>
      </c>
      <c r="CZ37" s="10">
        <v>217.65375059999994</v>
      </c>
      <c r="DA37" s="10">
        <v>582.24166230137939</v>
      </c>
      <c r="DB37" s="10">
        <v>162.60934358367828</v>
      </c>
      <c r="DC37" s="10">
        <v>421.5143408714838</v>
      </c>
      <c r="DD37" s="10">
        <v>288.17382732276354</v>
      </c>
      <c r="DE37" s="10">
        <v>248.5432609445019</v>
      </c>
      <c r="DF37" s="10">
        <v>109.75546666666668</v>
      </c>
      <c r="DG37" s="10">
        <v>365.15606595995291</v>
      </c>
      <c r="DH37" s="10">
        <v>185.75016112185256</v>
      </c>
      <c r="DI37" s="10">
        <v>148.64043394869333</v>
      </c>
      <c r="DJ37" s="10">
        <v>263.15829324233607</v>
      </c>
      <c r="DK37" s="23">
        <v>77.046003016591257</v>
      </c>
    </row>
    <row r="38" spans="1:115">
      <c r="A38" s="2">
        <v>43070</v>
      </c>
      <c r="B38" s="10">
        <v>63.950583554311216</v>
      </c>
      <c r="C38" s="10">
        <v>1592.7670835465158</v>
      </c>
      <c r="D38" s="10">
        <v>59.558758093516914</v>
      </c>
      <c r="E38" s="10">
        <v>6509.4931394720552</v>
      </c>
      <c r="F38" s="10">
        <v>107.17279855955964</v>
      </c>
      <c r="G38" s="10">
        <v>77.016775720942547</v>
      </c>
      <c r="H38" s="10">
        <v>236.29061863073315</v>
      </c>
      <c r="I38" s="10">
        <v>92.818018053614608</v>
      </c>
      <c r="J38" s="10">
        <v>1765.9746783874682</v>
      </c>
      <c r="K38" s="10">
        <v>205.84926222143079</v>
      </c>
      <c r="L38" s="10">
        <v>182.00832794145219</v>
      </c>
      <c r="M38" s="10">
        <v>608.79576213759447</v>
      </c>
      <c r="N38" s="10">
        <v>165.25631516889524</v>
      </c>
      <c r="O38" s="10">
        <v>327.09861643296159</v>
      </c>
      <c r="P38" s="10">
        <v>208.14226692470095</v>
      </c>
      <c r="Q38" s="10">
        <v>189.43372325602979</v>
      </c>
      <c r="R38" s="10">
        <v>77.380610005297839</v>
      </c>
      <c r="S38" s="10">
        <v>375.59628909172528</v>
      </c>
      <c r="T38" s="10">
        <v>184.05467595456827</v>
      </c>
      <c r="U38" s="10">
        <v>152.50160516353696</v>
      </c>
      <c r="V38" s="10">
        <v>159.35473718287645</v>
      </c>
      <c r="W38" s="10">
        <v>18.202988433561973</v>
      </c>
      <c r="Y38" s="10">
        <v>187.89349881678186</v>
      </c>
      <c r="Z38" s="10">
        <v>45.02663186521373</v>
      </c>
      <c r="AA38" s="10">
        <v>7.4759795625525802</v>
      </c>
      <c r="AB38" s="10">
        <v>53.756225408115412</v>
      </c>
      <c r="AC38" s="10">
        <v>43.574194520551792</v>
      </c>
      <c r="AD38" s="10">
        <v>8.1115422121571072E-3</v>
      </c>
      <c r="AE38" s="10">
        <v>4.5213854644806126</v>
      </c>
      <c r="AF38" s="10">
        <v>16.121815487818925</v>
      </c>
      <c r="AG38" s="10">
        <v>42.237492596567819</v>
      </c>
      <c r="AH38" s="10">
        <v>73.483378893224739</v>
      </c>
      <c r="AI38" s="10">
        <v>27.655906951319182</v>
      </c>
      <c r="AJ38" s="10">
        <v>5.1634297230468817</v>
      </c>
      <c r="AK38" s="10">
        <v>3.8323111235715315</v>
      </c>
      <c r="AL38" s="10">
        <v>44.564422120502698</v>
      </c>
      <c r="AM38" s="10">
        <v>15.776172050895717</v>
      </c>
      <c r="AN38" s="10">
        <v>56.496809067753844</v>
      </c>
      <c r="AO38" s="10">
        <v>40.819389994702192</v>
      </c>
      <c r="AP38" s="10">
        <v>0</v>
      </c>
      <c r="AQ38" s="10">
        <v>19.613889736419466</v>
      </c>
      <c r="AR38" s="10">
        <v>1.3172498286603116</v>
      </c>
      <c r="AS38" s="10">
        <v>66.177952456568931</v>
      </c>
      <c r="AT38" s="10">
        <v>39.195666323266117</v>
      </c>
      <c r="AV38" s="10">
        <v>43.806217639834657</v>
      </c>
      <c r="AW38" s="10">
        <v>9.6201975791702168</v>
      </c>
      <c r="AX38" s="10">
        <v>5.9464446852067923</v>
      </c>
      <c r="AY38" s="10">
        <v>0</v>
      </c>
      <c r="AZ38" s="10">
        <v>2.8074997104746156</v>
      </c>
      <c r="BA38" s="10">
        <v>10.795303892636518</v>
      </c>
      <c r="BB38" s="10">
        <v>0</v>
      </c>
      <c r="BC38" s="10">
        <v>8.076327940454485</v>
      </c>
      <c r="BD38" s="10">
        <v>0.41757763867485542</v>
      </c>
      <c r="BE38" s="10">
        <v>10.331007254107769</v>
      </c>
      <c r="BF38" s="10">
        <v>9.7272712907415322</v>
      </c>
      <c r="BG38" s="10">
        <v>1.4257388602617203</v>
      </c>
      <c r="BH38" s="10">
        <v>0</v>
      </c>
      <c r="BI38" s="10">
        <v>12.852535221914831</v>
      </c>
      <c r="BJ38" s="10">
        <v>70.572092197457508</v>
      </c>
      <c r="BK38" s="10">
        <v>1.3451621206608055</v>
      </c>
      <c r="BL38" s="10">
        <v>0</v>
      </c>
      <c r="BM38" s="10">
        <v>0</v>
      </c>
      <c r="BN38" s="10">
        <v>2.2355640503115191</v>
      </c>
      <c r="BO38" s="10">
        <v>0</v>
      </c>
      <c r="BP38" s="10">
        <v>26.342079602064178</v>
      </c>
      <c r="BQ38" s="10">
        <v>4.5604539569831433</v>
      </c>
      <c r="BS38" s="10">
        <v>14.565033383983788</v>
      </c>
      <c r="BT38" s="10">
        <v>1.9184653865522705E-13</v>
      </c>
      <c r="BU38" s="10">
        <v>0</v>
      </c>
      <c r="BV38" s="10">
        <v>0</v>
      </c>
      <c r="BW38" s="10">
        <v>0.69192845606274789</v>
      </c>
      <c r="BX38" s="10">
        <v>6.9527504675631846E-2</v>
      </c>
      <c r="BY38" s="10">
        <v>0</v>
      </c>
      <c r="BZ38" s="10">
        <v>0.39578504465552733</v>
      </c>
      <c r="CA38" s="10">
        <v>0.29133323628454499</v>
      </c>
      <c r="CB38" s="10">
        <v>5.0689961544135738</v>
      </c>
      <c r="CC38" s="10">
        <v>0.20807821648711844</v>
      </c>
      <c r="CD38" s="10">
        <v>0.48578389843362779</v>
      </c>
      <c r="CE38" s="10">
        <v>0</v>
      </c>
      <c r="CF38" s="10">
        <v>5.755921724123116</v>
      </c>
      <c r="CG38" s="10">
        <v>6.8894131006366734</v>
      </c>
      <c r="CH38" s="10">
        <v>0</v>
      </c>
      <c r="CI38" s="10">
        <v>0</v>
      </c>
      <c r="CJ38" s="10">
        <v>0</v>
      </c>
      <c r="CK38" s="10">
        <v>1.582819932747062</v>
      </c>
      <c r="CL38" s="10">
        <v>1.1324274851176597E-14</v>
      </c>
      <c r="CM38" s="10">
        <v>8.9606254384070887</v>
      </c>
      <c r="CN38" s="10">
        <v>14.339074399833226</v>
      </c>
      <c r="CP38" s="10">
        <v>310.21533339491151</v>
      </c>
      <c r="CQ38" s="10">
        <v>1647.4139129908999</v>
      </c>
      <c r="CR38" s="10">
        <v>72.981182341276281</v>
      </c>
      <c r="CS38" s="10">
        <v>6563.2493648801701</v>
      </c>
      <c r="CT38" s="10">
        <v>154.24642124664879</v>
      </c>
      <c r="CU38" s="10">
        <v>87.889718660466855</v>
      </c>
      <c r="CV38" s="10">
        <v>240.81200409521372</v>
      </c>
      <c r="CW38" s="10">
        <v>117.41194652654355</v>
      </c>
      <c r="CX38" s="10">
        <v>1808.9210818589954</v>
      </c>
      <c r="CY38" s="10">
        <v>294.73264452317687</v>
      </c>
      <c r="CZ38" s="10">
        <v>219.59958440000003</v>
      </c>
      <c r="DA38" s="10">
        <v>615.8707146193367</v>
      </c>
      <c r="DB38" s="10">
        <v>169.08862629246676</v>
      </c>
      <c r="DC38" s="10">
        <v>390.27149549950224</v>
      </c>
      <c r="DD38" s="10">
        <v>301.37994427369085</v>
      </c>
      <c r="DE38" s="10">
        <v>247.27569444444441</v>
      </c>
      <c r="DF38" s="10">
        <v>118.20000000000002</v>
      </c>
      <c r="DG38" s="10">
        <v>375.59628909172523</v>
      </c>
      <c r="DH38" s="10">
        <v>207.48694967404631</v>
      </c>
      <c r="DI38" s="10">
        <v>153.81885499219729</v>
      </c>
      <c r="DJ38" s="10">
        <v>260.83539467991665</v>
      </c>
      <c r="DK38" s="23">
        <v>76.298183113644455</v>
      </c>
    </row>
    <row r="39" spans="1:115">
      <c r="A39" s="2">
        <v>43160</v>
      </c>
      <c r="B39" s="10">
        <v>63.501825535393408</v>
      </c>
      <c r="C39" s="10">
        <v>1627.0854024209777</v>
      </c>
      <c r="D39" s="10">
        <v>58.632945649518263</v>
      </c>
      <c r="E39" s="10">
        <v>7019.533296519362</v>
      </c>
      <c r="F39" s="10">
        <v>117.70507654231265</v>
      </c>
      <c r="G39" s="10">
        <v>83.344256975751918</v>
      </c>
      <c r="H39" s="10">
        <v>239.10478840936037</v>
      </c>
      <c r="I39" s="10">
        <v>97.491692487382466</v>
      </c>
      <c r="J39" s="10">
        <v>1781.5401770995916</v>
      </c>
      <c r="K39" s="10">
        <v>209.69012289099555</v>
      </c>
      <c r="L39" s="10">
        <v>181.16585516263231</v>
      </c>
      <c r="M39" s="10">
        <v>626.22898755981214</v>
      </c>
      <c r="N39" s="10">
        <v>178.71261256270247</v>
      </c>
      <c r="O39" s="10">
        <v>362.85027506250316</v>
      </c>
      <c r="P39" s="10">
        <v>216.25129134880095</v>
      </c>
      <c r="Q39" s="10">
        <v>189.28552749677041</v>
      </c>
      <c r="R39" s="10">
        <v>84.101776810391002</v>
      </c>
      <c r="S39" s="10">
        <v>394.21514065716241</v>
      </c>
      <c r="T39" s="10">
        <v>194.03269809378028</v>
      </c>
      <c r="U39" s="10">
        <v>163.30958510656185</v>
      </c>
      <c r="V39" s="10">
        <v>153.07396891506352</v>
      </c>
      <c r="W39" s="10">
        <v>19.485787160403671</v>
      </c>
      <c r="Y39" s="10">
        <v>186.21371399728937</v>
      </c>
      <c r="Z39" s="10">
        <v>46.243332584275258</v>
      </c>
      <c r="AA39" s="10">
        <v>8.6224568872608867</v>
      </c>
      <c r="AB39" s="10">
        <v>55.987926107505494</v>
      </c>
      <c r="AC39" s="10">
        <v>44.064184967614665</v>
      </c>
      <c r="AD39" s="10">
        <v>6.8809414901410629E-3</v>
      </c>
      <c r="AE39" s="10">
        <v>4.6126278220066812</v>
      </c>
      <c r="AF39" s="10">
        <v>15.116848411079005</v>
      </c>
      <c r="AG39" s="10">
        <v>45.758486325791708</v>
      </c>
      <c r="AH39" s="10">
        <v>74.961306309725188</v>
      </c>
      <c r="AI39" s="10">
        <v>29.66229944930139</v>
      </c>
      <c r="AJ39" s="10">
        <v>5.108779577420437</v>
      </c>
      <c r="AK39" s="10">
        <v>3.8389151431493862</v>
      </c>
      <c r="AL39" s="10">
        <v>46.867987861461913</v>
      </c>
      <c r="AM39" s="10">
        <v>15.717307083466071</v>
      </c>
      <c r="AN39" s="10">
        <v>58.006615919145105</v>
      </c>
      <c r="AO39" s="10">
        <v>41.880356522942364</v>
      </c>
      <c r="AP39" s="10">
        <v>0</v>
      </c>
      <c r="AQ39" s="10">
        <v>19.369980786185305</v>
      </c>
      <c r="AR39" s="10">
        <v>1.3565265737660581</v>
      </c>
      <c r="AS39" s="10">
        <v>65.12718415241396</v>
      </c>
      <c r="AT39" s="10">
        <v>39.1111858971869</v>
      </c>
      <c r="AV39" s="10">
        <v>42.132448409987937</v>
      </c>
      <c r="AW39" s="10">
        <v>9.695486448034023</v>
      </c>
      <c r="AX39" s="10">
        <v>7.2206061206573295</v>
      </c>
      <c r="AY39" s="10">
        <v>0</v>
      </c>
      <c r="AZ39" s="10">
        <v>2.9020437817099141</v>
      </c>
      <c r="BA39" s="10">
        <v>10.923494615598935</v>
      </c>
      <c r="BB39" s="10">
        <v>0</v>
      </c>
      <c r="BC39" s="10">
        <v>8.0071998235574924</v>
      </c>
      <c r="BD39" s="10">
        <v>0.44603678752607756</v>
      </c>
      <c r="BE39" s="10">
        <v>10.43611900713206</v>
      </c>
      <c r="BF39" s="10">
        <v>9.9284555878949892</v>
      </c>
      <c r="BG39" s="10">
        <v>1.4419269705249929</v>
      </c>
      <c r="BH39" s="10">
        <v>0</v>
      </c>
      <c r="BI39" s="10">
        <v>14.748389791982499</v>
      </c>
      <c r="BJ39" s="10">
        <v>73.286485649949142</v>
      </c>
      <c r="BK39" s="10">
        <v>1.3678286413670531</v>
      </c>
      <c r="BL39" s="10">
        <v>0</v>
      </c>
      <c r="BM39" s="10">
        <v>0</v>
      </c>
      <c r="BN39" s="10">
        <v>2.2578641817670881</v>
      </c>
      <c r="BO39" s="10">
        <v>0</v>
      </c>
      <c r="BP39" s="10">
        <v>26.563819553178302</v>
      </c>
      <c r="BQ39" s="10">
        <v>4.8253984340261482</v>
      </c>
      <c r="BS39" s="10">
        <v>14.035631763419936</v>
      </c>
      <c r="BT39" s="10">
        <v>0</v>
      </c>
      <c r="BU39" s="10">
        <v>0</v>
      </c>
      <c r="BV39" s="10">
        <v>2.0605739337042905E-13</v>
      </c>
      <c r="BW39" s="10">
        <v>0.73994244705442425</v>
      </c>
      <c r="BX39" s="10">
        <v>7.2249885646472833E-2</v>
      </c>
      <c r="BY39" s="10">
        <v>5.3290705182007514E-15</v>
      </c>
      <c r="BZ39" s="10">
        <v>0.39477357269631597</v>
      </c>
      <c r="CA39" s="10">
        <v>0.30754134665030186</v>
      </c>
      <c r="CB39" s="10">
        <v>5.3472484626909313</v>
      </c>
      <c r="CC39" s="10">
        <v>0.2153678001713164</v>
      </c>
      <c r="CD39" s="10">
        <v>0.49628144466361723</v>
      </c>
      <c r="CE39" s="10">
        <v>3.5083047578154947E-14</v>
      </c>
      <c r="CF39" s="10">
        <v>6.0623539846221401</v>
      </c>
      <c r="CG39" s="10">
        <v>7.1284719541570354</v>
      </c>
      <c r="CH39" s="10">
        <v>1.7763568394002505E-15</v>
      </c>
      <c r="CI39" s="10">
        <v>0</v>
      </c>
      <c r="CJ39" s="10">
        <v>0</v>
      </c>
      <c r="CK39" s="10">
        <v>1.5876303368835689</v>
      </c>
      <c r="CL39" s="10">
        <v>0</v>
      </c>
      <c r="CM39" s="10">
        <v>9.1707507756178508</v>
      </c>
      <c r="CN39" s="10">
        <v>13.96233084447973</v>
      </c>
      <c r="CP39" s="10">
        <v>305.88361970609066</v>
      </c>
      <c r="CQ39" s="10">
        <v>1683.0242214532868</v>
      </c>
      <c r="CR39" s="10">
        <v>74.476008657436466</v>
      </c>
      <c r="CS39" s="10">
        <v>7075.5212226268677</v>
      </c>
      <c r="CT39" s="10">
        <v>165.41124773869166</v>
      </c>
      <c r="CU39" s="10">
        <v>94.346882418487468</v>
      </c>
      <c r="CV39" s="10">
        <v>243.71741623136705</v>
      </c>
      <c r="CW39" s="10">
        <v>121.01051429471528</v>
      </c>
      <c r="CX39" s="10">
        <v>1828.0522415595597</v>
      </c>
      <c r="CY39" s="10">
        <v>300.43479667054373</v>
      </c>
      <c r="CZ39" s="10">
        <v>220.97197800000001</v>
      </c>
      <c r="DA39" s="10">
        <v>633.27597555242119</v>
      </c>
      <c r="DB39" s="10">
        <v>182.5515277058519</v>
      </c>
      <c r="DC39" s="10">
        <v>430.52900670056971</v>
      </c>
      <c r="DD39" s="10">
        <v>312.38355603637319</v>
      </c>
      <c r="DE39" s="10">
        <v>248.65997205728257</v>
      </c>
      <c r="DF39" s="10">
        <v>125.98213333333335</v>
      </c>
      <c r="DG39" s="10">
        <v>394.21514065716241</v>
      </c>
      <c r="DH39" s="10">
        <v>217.24817339861625</v>
      </c>
      <c r="DI39" s="10">
        <v>164.66611168032787</v>
      </c>
      <c r="DJ39" s="10">
        <v>253.93572339627363</v>
      </c>
      <c r="DK39" s="23">
        <v>77.384702336096453</v>
      </c>
    </row>
    <row r="40" spans="1:115">
      <c r="A40" s="2">
        <v>43252</v>
      </c>
      <c r="B40" s="10">
        <v>62.3366929248077</v>
      </c>
      <c r="C40" s="10">
        <v>1442.8337322315774</v>
      </c>
      <c r="D40" s="10">
        <v>57.60349292305041</v>
      </c>
      <c r="E40" s="10">
        <v>6911.3032136877919</v>
      </c>
      <c r="F40" s="10">
        <v>115.86003362372325</v>
      </c>
      <c r="G40" s="10">
        <v>77.328669497318145</v>
      </c>
      <c r="H40" s="10">
        <v>229.53419092403689</v>
      </c>
      <c r="I40" s="10">
        <v>87.832717191507072</v>
      </c>
      <c r="J40" s="10">
        <v>1737.4320330971666</v>
      </c>
      <c r="K40" s="10">
        <v>199.08387139907737</v>
      </c>
      <c r="L40" s="10">
        <v>174.72388880177294</v>
      </c>
      <c r="M40" s="10">
        <v>614.81434948041931</v>
      </c>
      <c r="N40" s="10">
        <v>175.75745318743171</v>
      </c>
      <c r="O40" s="10">
        <v>335.4409899000662</v>
      </c>
      <c r="P40" s="10">
        <v>197.54431909619913</v>
      </c>
      <c r="Q40" s="10">
        <v>175.02117253157269</v>
      </c>
      <c r="R40" s="10">
        <v>84.711785727178736</v>
      </c>
      <c r="S40" s="10">
        <v>386.79926739926742</v>
      </c>
      <c r="T40" s="10">
        <v>170.43599993714486</v>
      </c>
      <c r="U40" s="10">
        <v>156.33312335741195</v>
      </c>
      <c r="V40" s="10">
        <v>130.87466661549178</v>
      </c>
      <c r="W40" s="10">
        <v>31.673971946787596</v>
      </c>
      <c r="Y40" s="10">
        <v>244.20380760553707</v>
      </c>
      <c r="Z40" s="10">
        <v>49.337741421676064</v>
      </c>
      <c r="AA40" s="10">
        <v>8.4677237148682156</v>
      </c>
      <c r="AB40" s="10">
        <v>55.655509255231394</v>
      </c>
      <c r="AC40" s="10">
        <v>42.998867476983776</v>
      </c>
      <c r="AD40" s="10">
        <v>6.3952968585854501E-3</v>
      </c>
      <c r="AE40" s="10">
        <v>4.6558422138677606</v>
      </c>
      <c r="AF40" s="10">
        <v>15.250263164693582</v>
      </c>
      <c r="AG40" s="10">
        <v>48.24831945393629</v>
      </c>
      <c r="AH40" s="10">
        <v>74.814721412375036</v>
      </c>
      <c r="AI40" s="10">
        <v>29.734725966721893</v>
      </c>
      <c r="AJ40" s="10">
        <v>5.1219292476484677</v>
      </c>
      <c r="AK40" s="10">
        <v>3.8248174576098255</v>
      </c>
      <c r="AL40" s="10">
        <v>47.119293154873084</v>
      </c>
      <c r="AM40" s="10">
        <v>15.855064547289441</v>
      </c>
      <c r="AN40" s="10">
        <v>56.882364528301508</v>
      </c>
      <c r="AO40" s="10">
        <v>49.052214272821239</v>
      </c>
      <c r="AP40" s="10">
        <v>0</v>
      </c>
      <c r="AQ40" s="10">
        <v>21.659212298945786</v>
      </c>
      <c r="AR40" s="10">
        <v>1.302508445283546</v>
      </c>
      <c r="AS40" s="10">
        <v>62.555633552304506</v>
      </c>
      <c r="AT40" s="10">
        <v>39.274706085649242</v>
      </c>
      <c r="AV40" s="10">
        <v>31.990900004126345</v>
      </c>
      <c r="AW40" s="10">
        <v>9.7667963506373763</v>
      </c>
      <c r="AX40" s="10">
        <v>6.7391360127488573</v>
      </c>
      <c r="AY40" s="10">
        <v>0</v>
      </c>
      <c r="AZ40" s="10">
        <v>2.6908269005987595</v>
      </c>
      <c r="BA40" s="10">
        <v>7.9283201283565043</v>
      </c>
      <c r="BB40" s="10">
        <v>0</v>
      </c>
      <c r="BC40" s="10">
        <v>5.7098860406231271</v>
      </c>
      <c r="BD40" s="10">
        <v>0.42234721952198773</v>
      </c>
      <c r="BE40" s="10">
        <v>11.10254915016494</v>
      </c>
      <c r="BF40" s="10">
        <v>9.5198318678007681</v>
      </c>
      <c r="BG40" s="10">
        <v>1.3731604857732662</v>
      </c>
      <c r="BH40" s="10">
        <v>0</v>
      </c>
      <c r="BI40" s="10">
        <v>14.217957245007225</v>
      </c>
      <c r="BJ40" s="10">
        <v>67.373229010233899</v>
      </c>
      <c r="BK40" s="10">
        <v>1.283684100100376</v>
      </c>
      <c r="BL40" s="10">
        <v>0</v>
      </c>
      <c r="BM40" s="10">
        <v>0</v>
      </c>
      <c r="BN40" s="10">
        <v>2.1503668017417361</v>
      </c>
      <c r="BO40" s="10">
        <v>0</v>
      </c>
      <c r="BP40" s="10">
        <v>24.242718741283831</v>
      </c>
      <c r="BQ40" s="10">
        <v>5.2906948888409646</v>
      </c>
      <c r="BS40" s="10">
        <v>24.161328813856514</v>
      </c>
      <c r="BT40" s="10">
        <v>0</v>
      </c>
      <c r="BU40" s="10">
        <v>0</v>
      </c>
      <c r="BV40" s="10">
        <v>8.9377855628924863E-4</v>
      </c>
      <c r="BW40" s="10">
        <v>0.69338855390097898</v>
      </c>
      <c r="BX40" s="10">
        <v>0.3197766510844664</v>
      </c>
      <c r="BY40" s="10">
        <v>1.0658141036401503E-14</v>
      </c>
      <c r="BZ40" s="10">
        <v>0.71730874321734639</v>
      </c>
      <c r="CA40" s="10">
        <v>0.3053935578475595</v>
      </c>
      <c r="CB40" s="10">
        <v>6.0985236173884871</v>
      </c>
      <c r="CC40" s="10">
        <v>0.20488736370439753</v>
      </c>
      <c r="CD40" s="10">
        <v>0.47342305623524994</v>
      </c>
      <c r="CE40" s="10">
        <v>0</v>
      </c>
      <c r="CF40" s="10">
        <v>6.9417239987675945</v>
      </c>
      <c r="CG40" s="10">
        <v>5.6707634146536208</v>
      </c>
      <c r="CH40" s="10">
        <v>0</v>
      </c>
      <c r="CI40" s="10">
        <v>7.1054273576010019E-15</v>
      </c>
      <c r="CJ40" s="10">
        <v>0</v>
      </c>
      <c r="CK40" s="10">
        <v>1.5019406088897611</v>
      </c>
      <c r="CL40" s="10">
        <v>0</v>
      </c>
      <c r="CM40" s="10">
        <v>8.478345333350731</v>
      </c>
      <c r="CN40" s="10">
        <v>6.608717799672359E-2</v>
      </c>
      <c r="CP40" s="23">
        <v>362.69272934832765</v>
      </c>
      <c r="CQ40" s="23">
        <v>1501.9382700038907</v>
      </c>
      <c r="CR40" s="23">
        <v>72.810352650667468</v>
      </c>
      <c r="CS40" s="23">
        <v>6966.9596167215796</v>
      </c>
      <c r="CT40" s="23">
        <v>162.24311655520677</v>
      </c>
      <c r="CU40" s="23">
        <v>85.583161573617701</v>
      </c>
      <c r="CV40" s="23">
        <v>234.19003313790466</v>
      </c>
      <c r="CW40" s="23">
        <v>109.51017514004113</v>
      </c>
      <c r="CX40" s="23">
        <v>1786.4080933284724</v>
      </c>
      <c r="CY40" s="23">
        <v>291.09966557900583</v>
      </c>
      <c r="CZ40" s="23">
        <v>214.183334</v>
      </c>
      <c r="DA40" s="23">
        <v>621.78286227007629</v>
      </c>
      <c r="DB40" s="23">
        <v>179.58227064504152</v>
      </c>
      <c r="DC40" s="23">
        <v>403.7199642987141</v>
      </c>
      <c r="DD40" s="23">
        <v>286.4433760683761</v>
      </c>
      <c r="DE40" s="23">
        <v>233.18722115997454</v>
      </c>
      <c r="DF40" s="23">
        <v>133.76399999999998</v>
      </c>
      <c r="DG40" s="23">
        <v>386.79926739926742</v>
      </c>
      <c r="DH40" s="23">
        <v>195.74751964672214</v>
      </c>
      <c r="DI40" s="23">
        <v>157.63563180269546</v>
      </c>
      <c r="DJ40" s="23">
        <v>226.15136424243084</v>
      </c>
      <c r="DK40" s="23">
        <v>76.305460099274526</v>
      </c>
    </row>
    <row r="41" spans="1:115">
      <c r="A41" s="2">
        <v>43344</v>
      </c>
      <c r="B41" s="10">
        <v>55.853373725618155</v>
      </c>
      <c r="C41" s="10">
        <v>1396.4575908076481</v>
      </c>
      <c r="D41" s="10">
        <v>59.087919969366176</v>
      </c>
      <c r="E41" s="10">
        <v>6880.1764104705935</v>
      </c>
      <c r="F41" s="10">
        <v>118.49018389695246</v>
      </c>
      <c r="G41" s="10">
        <v>75.979934610209398</v>
      </c>
      <c r="H41" s="10">
        <v>233.93165523536757</v>
      </c>
      <c r="I41" s="10">
        <v>87.245994665166776</v>
      </c>
      <c r="J41" s="10">
        <v>1688.8675345983377</v>
      </c>
      <c r="K41" s="10">
        <v>201.47656186564919</v>
      </c>
      <c r="L41" s="10">
        <v>179.72925032936044</v>
      </c>
      <c r="M41" s="10">
        <v>617.5267221123222</v>
      </c>
      <c r="N41" s="10">
        <v>172.88234916025471</v>
      </c>
      <c r="O41" s="10">
        <v>359.28646708392</v>
      </c>
      <c r="P41" s="10">
        <v>201.15051079514723</v>
      </c>
      <c r="Q41" s="10">
        <v>168.41881726957544</v>
      </c>
      <c r="R41" s="10">
        <v>90.626451300234507</v>
      </c>
      <c r="S41" s="10">
        <v>391.94572452636953</v>
      </c>
      <c r="T41" s="10">
        <v>171.07323809115368</v>
      </c>
      <c r="U41" s="10">
        <v>166.80910527149911</v>
      </c>
      <c r="V41" s="10">
        <v>101.77824273588959</v>
      </c>
      <c r="W41" s="10">
        <v>28.628942258431124</v>
      </c>
      <c r="Y41" s="10">
        <v>242.73088479354612</v>
      </c>
      <c r="Z41" s="10">
        <v>50.195094289379313</v>
      </c>
      <c r="AA41" s="10">
        <v>8.6477591500515523</v>
      </c>
      <c r="AB41" s="10">
        <v>54.289810759362837</v>
      </c>
      <c r="AC41" s="10">
        <v>41.467386807168069</v>
      </c>
      <c r="AD41" s="10">
        <v>5.8965142158493777E-3</v>
      </c>
      <c r="AE41" s="10">
        <v>4.4024019950872599</v>
      </c>
      <c r="AF41" s="10">
        <v>17.387183865610979</v>
      </c>
      <c r="AG41" s="10">
        <v>48.65692190137468</v>
      </c>
      <c r="AH41" s="10">
        <v>76.841879927634423</v>
      </c>
      <c r="AI41" s="10">
        <v>29.417751483727042</v>
      </c>
      <c r="AJ41" s="10">
        <v>6.2250203064138203</v>
      </c>
      <c r="AK41" s="10">
        <v>3.6987400801751589</v>
      </c>
      <c r="AL41" s="10">
        <v>52.672349317082165</v>
      </c>
      <c r="AM41" s="10">
        <v>15.752035324562021</v>
      </c>
      <c r="AN41" s="10">
        <v>51.57248059190033</v>
      </c>
      <c r="AO41" s="10">
        <v>50.919682033098823</v>
      </c>
      <c r="AP41" s="10">
        <v>0</v>
      </c>
      <c r="AQ41" s="10">
        <v>21.735025261198107</v>
      </c>
      <c r="AR41" s="10">
        <v>1.338362868100389</v>
      </c>
      <c r="AS41" s="10">
        <v>60.861534839705044</v>
      </c>
      <c r="AT41" s="10">
        <v>40.44339647547379</v>
      </c>
      <c r="AV41" s="10">
        <v>31.660466930043537</v>
      </c>
      <c r="AW41" s="10">
        <v>9.649642807858493</v>
      </c>
      <c r="AX41" s="10">
        <v>6.8461379629707562</v>
      </c>
      <c r="AY41" s="10">
        <v>0</v>
      </c>
      <c r="AZ41" s="10">
        <v>2.5809878076556374</v>
      </c>
      <c r="BA41" s="10">
        <v>7.6848588522937034</v>
      </c>
      <c r="BB41" s="10">
        <v>0</v>
      </c>
      <c r="BC41" s="10">
        <v>6.4054273854034376</v>
      </c>
      <c r="BD41" s="10">
        <v>0.39624993802018516</v>
      </c>
      <c r="BE41" s="10">
        <v>11.171356985096542</v>
      </c>
      <c r="BF41" s="10">
        <v>9.9493581145270369</v>
      </c>
      <c r="BG41" s="10">
        <v>1.3785518486190909</v>
      </c>
      <c r="BH41" s="10">
        <v>0</v>
      </c>
      <c r="BI41" s="10">
        <v>13.919736744174681</v>
      </c>
      <c r="BJ41" s="10">
        <v>66.528229878532656</v>
      </c>
      <c r="BK41" s="10">
        <v>2.9475647700228533</v>
      </c>
      <c r="BL41" s="10">
        <v>0</v>
      </c>
      <c r="BM41" s="10">
        <v>0</v>
      </c>
      <c r="BN41" s="10">
        <v>2.1462513293895409</v>
      </c>
      <c r="BO41" s="10">
        <v>0</v>
      </c>
      <c r="BP41" s="10">
        <v>23.68883943075307</v>
      </c>
      <c r="BQ41" s="10">
        <v>5.5252549641112205</v>
      </c>
      <c r="BS41" s="10">
        <v>23.822616468890988</v>
      </c>
      <c r="BT41" s="10">
        <v>3.3750779948604759E-14</v>
      </c>
      <c r="BU41" s="10">
        <v>2.6645352591003757E-14</v>
      </c>
      <c r="BV41" s="10">
        <v>8.6796646243669784E-4</v>
      </c>
      <c r="BW41" s="10">
        <v>0.65269168168452429</v>
      </c>
      <c r="BX41" s="10">
        <v>0.30418142128715076</v>
      </c>
      <c r="BY41" s="10">
        <v>0</v>
      </c>
      <c r="BZ41" s="10">
        <v>0.65123480702157099</v>
      </c>
      <c r="CA41" s="10">
        <v>0.29093567014284183</v>
      </c>
      <c r="CB41" s="10">
        <v>5.790242215658262</v>
      </c>
      <c r="CC41" s="10">
        <v>0.20313967238550035</v>
      </c>
      <c r="CD41" s="10">
        <v>0.46079921502109356</v>
      </c>
      <c r="CE41" s="10">
        <v>0</v>
      </c>
      <c r="CF41" s="10">
        <v>6.8348224487825213</v>
      </c>
      <c r="CG41" s="10">
        <v>5.5521918419931069</v>
      </c>
      <c r="CH41" s="10">
        <v>3.9968028886505635E-14</v>
      </c>
      <c r="CI41" s="10">
        <v>0</v>
      </c>
      <c r="CJ41" s="10">
        <v>1.1368683772161603E-13</v>
      </c>
      <c r="CK41" s="10">
        <v>1.4986449126798487</v>
      </c>
      <c r="CL41" s="10">
        <v>0</v>
      </c>
      <c r="CM41" s="10">
        <v>8.0686694902727893</v>
      </c>
      <c r="CN41" s="10">
        <v>6.5303828485631321E-2</v>
      </c>
      <c r="CP41" s="23">
        <v>354.0673419180988</v>
      </c>
      <c r="CQ41" s="23">
        <v>1456.3023279048859</v>
      </c>
      <c r="CR41" s="23">
        <v>74.581817082388511</v>
      </c>
      <c r="CS41" s="23">
        <v>6934.4670891964188</v>
      </c>
      <c r="CT41" s="23">
        <v>163.19125019346069</v>
      </c>
      <c r="CU41" s="23">
        <v>83.974871398006101</v>
      </c>
      <c r="CV41" s="23">
        <v>238.33405723045479</v>
      </c>
      <c r="CW41" s="23">
        <v>111.68984072320276</v>
      </c>
      <c r="CX41" s="23">
        <v>1738.2116421078754</v>
      </c>
      <c r="CY41" s="23">
        <v>295.28004099403842</v>
      </c>
      <c r="CZ41" s="23">
        <v>219.29949960000002</v>
      </c>
      <c r="DA41" s="23">
        <v>625.59109348237621</v>
      </c>
      <c r="DB41" s="23">
        <v>176.58108924042986</v>
      </c>
      <c r="DC41" s="23">
        <v>432.71337559395937</v>
      </c>
      <c r="DD41" s="23">
        <v>288.98296784023501</v>
      </c>
      <c r="DE41" s="23">
        <v>222.93886263149867</v>
      </c>
      <c r="DF41" s="23">
        <v>141.54613333333333</v>
      </c>
      <c r="DG41" s="23">
        <v>391.94572452636964</v>
      </c>
      <c r="DH41" s="23">
        <v>196.45315959442118</v>
      </c>
      <c r="DI41" s="23">
        <v>168.14746813959945</v>
      </c>
      <c r="DJ41" s="23">
        <v>194.3972864966205</v>
      </c>
      <c r="DK41" s="23">
        <v>74.662897526501766</v>
      </c>
    </row>
    <row r="42" spans="1:115">
      <c r="A42" s="2">
        <v>43435</v>
      </c>
      <c r="B42" s="10">
        <v>59.881177023712347</v>
      </c>
      <c r="C42" s="10">
        <v>1464.1823030355308</v>
      </c>
      <c r="D42" s="10">
        <v>63.196213941632202</v>
      </c>
      <c r="E42" s="10">
        <v>7065.7788222365671</v>
      </c>
      <c r="F42" s="10">
        <v>105.57096669702325</v>
      </c>
      <c r="G42" s="10">
        <v>71.156286479360077</v>
      </c>
      <c r="H42" s="10">
        <v>233.84427833579116</v>
      </c>
      <c r="I42" s="10">
        <v>85.690624088512436</v>
      </c>
      <c r="J42" s="10">
        <v>1807.5846021405098</v>
      </c>
      <c r="K42" s="10">
        <v>207.19910403293818</v>
      </c>
      <c r="L42" s="10">
        <v>180.4592736396763</v>
      </c>
      <c r="M42" s="10">
        <v>618.28772045358312</v>
      </c>
      <c r="N42" s="10">
        <v>174.80593926761009</v>
      </c>
      <c r="O42" s="10">
        <v>347.43598224262541</v>
      </c>
      <c r="P42" s="10">
        <v>194.82617984669221</v>
      </c>
      <c r="Q42" s="10">
        <v>169.87377982654289</v>
      </c>
      <c r="R42" s="10">
        <v>96.011159560759268</v>
      </c>
      <c r="S42" s="10">
        <v>400.57151230949597</v>
      </c>
      <c r="T42" s="10">
        <v>173.21772306626161</v>
      </c>
      <c r="U42" s="10">
        <v>170.35124087465908</v>
      </c>
      <c r="V42" s="10">
        <v>123.45949931876117</v>
      </c>
      <c r="W42" s="10">
        <v>29.320503052640024</v>
      </c>
      <c r="Y42" s="10">
        <v>197.42891747132649</v>
      </c>
      <c r="Z42" s="10">
        <v>58.239017205938097</v>
      </c>
      <c r="AA42" s="10">
        <v>6.6692391101163082</v>
      </c>
      <c r="AB42" s="10">
        <v>92.316790522860302</v>
      </c>
      <c r="AC42" s="10">
        <v>43.809300482039241</v>
      </c>
      <c r="AD42" s="10">
        <v>5.7113517650121204E-3</v>
      </c>
      <c r="AE42" s="10">
        <v>6.1617301434710567</v>
      </c>
      <c r="AF42" s="10">
        <v>17.334127863369492</v>
      </c>
      <c r="AG42" s="10">
        <v>50.124580485924113</v>
      </c>
      <c r="AH42" s="10">
        <v>80.52426732906801</v>
      </c>
      <c r="AI42" s="10">
        <v>22.907647606440786</v>
      </c>
      <c r="AJ42" s="10">
        <v>4.9010046305472761</v>
      </c>
      <c r="AK42" s="10">
        <v>4.2565229771646633</v>
      </c>
      <c r="AL42" s="10">
        <v>55.166088817817347</v>
      </c>
      <c r="AM42" s="10">
        <v>14.835187810549568</v>
      </c>
      <c r="AN42" s="10">
        <v>45.861756590926397</v>
      </c>
      <c r="AO42" s="10">
        <v>53.316840439240735</v>
      </c>
      <c r="AP42" s="10">
        <v>0</v>
      </c>
      <c r="AQ42" s="10">
        <v>21.55606073614862</v>
      </c>
      <c r="AR42" s="10">
        <v>0.71507653680452232</v>
      </c>
      <c r="AS42" s="10">
        <v>66.138537928567388</v>
      </c>
      <c r="AT42" s="10">
        <v>43.146541751822554</v>
      </c>
      <c r="AV42" s="10">
        <v>26.777804662567011</v>
      </c>
      <c r="AW42" s="10">
        <v>10.138752138895324</v>
      </c>
      <c r="AX42" s="10">
        <v>5.2138394415463161</v>
      </c>
      <c r="AY42" s="10">
        <v>21.567318453934053</v>
      </c>
      <c r="AZ42" s="10">
        <v>2.5893313964305764</v>
      </c>
      <c r="BA42" s="10">
        <v>9.088801315314365</v>
      </c>
      <c r="BB42" s="10">
        <v>0.46830376862964246</v>
      </c>
      <c r="BC42" s="10">
        <v>7.3080325392394396</v>
      </c>
      <c r="BD42" s="10">
        <v>0.39518896368817186</v>
      </c>
      <c r="BE42" s="10">
        <v>10.28605692135206</v>
      </c>
      <c r="BF42" s="10">
        <v>10.925738009510766</v>
      </c>
      <c r="BG42" s="10">
        <v>1.0715599356516998</v>
      </c>
      <c r="BH42" s="10">
        <v>0</v>
      </c>
      <c r="BI42" s="10">
        <v>13.065316366972706</v>
      </c>
      <c r="BJ42" s="10">
        <v>72.106339104357957</v>
      </c>
      <c r="BK42" s="10">
        <v>2.6074176932020161</v>
      </c>
      <c r="BL42" s="10">
        <v>0</v>
      </c>
      <c r="BM42" s="10">
        <v>0</v>
      </c>
      <c r="BN42" s="10">
        <v>2.0504569740197365</v>
      </c>
      <c r="BO42" s="10">
        <v>0</v>
      </c>
      <c r="BP42" s="10">
        <v>28.086443034667237</v>
      </c>
      <c r="BQ42" s="10">
        <v>5.776804534269937</v>
      </c>
      <c r="BS42" s="10">
        <v>20.340769509709187</v>
      </c>
      <c r="BT42" s="10">
        <v>0</v>
      </c>
      <c r="BU42" s="10">
        <v>7.6754140820867178E-9</v>
      </c>
      <c r="BV42" s="10">
        <v>4.9719329899266675</v>
      </c>
      <c r="BW42" s="10">
        <v>0.68470714033123814</v>
      </c>
      <c r="BX42" s="10">
        <v>0.30417281118540451</v>
      </c>
      <c r="BY42" s="10">
        <v>0.28136811973645665</v>
      </c>
      <c r="BZ42" s="10">
        <v>0.9316847905757637</v>
      </c>
      <c r="CA42" s="10">
        <v>0.29121816228467717</v>
      </c>
      <c r="CB42" s="10">
        <v>5.6148879931420304</v>
      </c>
      <c r="CC42" s="10">
        <v>0.15984674437214963</v>
      </c>
      <c r="CD42" s="10">
        <v>3.073459708957671E-9</v>
      </c>
      <c r="CE42" s="10">
        <v>0</v>
      </c>
      <c r="CF42" s="10">
        <v>6.8244201822354249</v>
      </c>
      <c r="CG42" s="10">
        <v>4.8892073538882102</v>
      </c>
      <c r="CH42" s="10">
        <v>1.4034517513508593E-2</v>
      </c>
      <c r="CI42" s="10">
        <v>0</v>
      </c>
      <c r="CJ42" s="10">
        <v>0</v>
      </c>
      <c r="CK42" s="10">
        <v>1.4522809627004616</v>
      </c>
      <c r="CL42" s="10">
        <v>0</v>
      </c>
      <c r="CM42" s="10">
        <v>8.7940779206952335</v>
      </c>
      <c r="CN42" s="10">
        <v>6.7815522228121594E-2</v>
      </c>
      <c r="CP42" s="23">
        <v>304.42866866731504</v>
      </c>
      <c r="CQ42" s="23">
        <v>1532.5600722673896</v>
      </c>
      <c r="CR42" s="23">
        <v>75.07929250097024</v>
      </c>
      <c r="CS42" s="23">
        <v>7184.6348642032881</v>
      </c>
      <c r="CT42" s="23">
        <v>152.65430571582431</v>
      </c>
      <c r="CU42" s="23">
        <v>80.554971957624858</v>
      </c>
      <c r="CV42" s="23">
        <v>240.75568036762832</v>
      </c>
      <c r="CW42" s="23">
        <v>111.26446928169713</v>
      </c>
      <c r="CX42" s="23">
        <v>1858.3955897524067</v>
      </c>
      <c r="CY42" s="23">
        <v>303.62431627650028</v>
      </c>
      <c r="CZ42" s="23">
        <v>214.452506</v>
      </c>
      <c r="DA42" s="23">
        <v>624.26028502285556</v>
      </c>
      <c r="DB42" s="23">
        <v>179.06246224477471</v>
      </c>
      <c r="DC42" s="23">
        <v>422.49180760965089</v>
      </c>
      <c r="DD42" s="23">
        <v>286.65691411548795</v>
      </c>
      <c r="DE42" s="23">
        <v>218.35698862818481</v>
      </c>
      <c r="DF42" s="23">
        <v>149.328</v>
      </c>
      <c r="DG42" s="23">
        <v>400.57151230949597</v>
      </c>
      <c r="DH42" s="23">
        <v>198.27652173913043</v>
      </c>
      <c r="DI42" s="23">
        <v>171.06631741140211</v>
      </c>
      <c r="DJ42" s="23">
        <v>226.47855820269103</v>
      </c>
      <c r="DK42" s="23">
        <v>78.311664860960633</v>
      </c>
    </row>
    <row r="43" spans="1:115">
      <c r="A43" s="2">
        <v>43525</v>
      </c>
      <c r="B43" s="10">
        <v>71.337300000000027</v>
      </c>
      <c r="C43" s="10">
        <v>1482.9401999500833</v>
      </c>
      <c r="D43" s="10">
        <v>64.279238299692366</v>
      </c>
      <c r="E43" s="10">
        <v>7533.1880539487711</v>
      </c>
      <c r="F43" s="10">
        <v>127.27240248306168</v>
      </c>
      <c r="G43" s="10">
        <v>75.145907110253276</v>
      </c>
      <c r="H43" s="10">
        <v>226.71723364967261</v>
      </c>
      <c r="I43" s="10">
        <v>91.534427211555283</v>
      </c>
      <c r="J43" s="10">
        <v>1871.3419147499424</v>
      </c>
      <c r="K43" s="10">
        <v>226.48444965394501</v>
      </c>
      <c r="L43" s="10">
        <v>182.20770042916138</v>
      </c>
      <c r="M43" s="10">
        <v>651.47537114136696</v>
      </c>
      <c r="N43" s="10">
        <v>184.70653574075158</v>
      </c>
      <c r="O43" s="10">
        <v>359.81923291751997</v>
      </c>
      <c r="P43" s="10">
        <v>200.86690698119324</v>
      </c>
      <c r="Q43" s="10">
        <v>175.26358849414319</v>
      </c>
      <c r="R43" s="10">
        <v>97.958241519503972</v>
      </c>
      <c r="S43" s="10">
        <v>414.21122501659408</v>
      </c>
      <c r="T43" s="10">
        <v>173.25775566801403</v>
      </c>
      <c r="U43" s="10">
        <v>176.08856340406774</v>
      </c>
      <c r="V43" s="10">
        <v>115.30252067772705</v>
      </c>
      <c r="W43" s="10">
        <v>29.937589468401015</v>
      </c>
      <c r="Y43" s="10">
        <v>204.5858817430076</v>
      </c>
      <c r="Z43" s="10">
        <v>50.089462061021862</v>
      </c>
      <c r="AA43" s="10">
        <v>9.1070548021500262</v>
      </c>
      <c r="AB43" s="10">
        <v>64.687899958807606</v>
      </c>
      <c r="AC43" s="10">
        <v>33.938455882658189</v>
      </c>
      <c r="AD43" s="10">
        <v>5.3307870390962124E-3</v>
      </c>
      <c r="AE43" s="10">
        <v>4.3259565656415013</v>
      </c>
      <c r="AF43" s="10">
        <v>14.323984309741954</v>
      </c>
      <c r="AG43" s="10">
        <v>55.042652344793758</v>
      </c>
      <c r="AH43" s="10">
        <v>77.456448094969943</v>
      </c>
      <c r="AI43" s="10">
        <v>26.994844893254648</v>
      </c>
      <c r="AJ43" s="10">
        <v>6.4678431466598258</v>
      </c>
      <c r="AK43" s="10">
        <v>3.8263720219515864</v>
      </c>
      <c r="AL43" s="10">
        <v>54.48592982587823</v>
      </c>
      <c r="AM43" s="10">
        <v>15.518355622231551</v>
      </c>
      <c r="AN43" s="10">
        <v>56.503516651966493</v>
      </c>
      <c r="AO43" s="10">
        <v>59.233225147162692</v>
      </c>
      <c r="AP43" s="10">
        <v>0</v>
      </c>
      <c r="AQ43" s="10">
        <v>21.633614556216095</v>
      </c>
      <c r="AR43" s="10">
        <v>1.3287005214948382</v>
      </c>
      <c r="AS43" s="10">
        <v>68.626524768463298</v>
      </c>
      <c r="AT43" s="10">
        <v>41.66401289452876</v>
      </c>
      <c r="AV43" s="10">
        <v>27.602209928873471</v>
      </c>
      <c r="AW43" s="10">
        <v>8.8856957550379772</v>
      </c>
      <c r="AX43" s="10">
        <v>6.9656104644997887</v>
      </c>
      <c r="AY43" s="10">
        <v>0</v>
      </c>
      <c r="AZ43" s="10">
        <v>1.9189186730432299</v>
      </c>
      <c r="BA43" s="10">
        <v>8.1694318697604356</v>
      </c>
      <c r="BB43" s="10">
        <v>0</v>
      </c>
      <c r="BC43" s="10">
        <v>5.1861812797180766</v>
      </c>
      <c r="BD43" s="10">
        <v>0.41490741582136714</v>
      </c>
      <c r="BE43" s="10">
        <v>10.695578010640107</v>
      </c>
      <c r="BF43" s="10">
        <v>13.929713201763679</v>
      </c>
      <c r="BG43" s="10">
        <v>1.3833648679948585</v>
      </c>
      <c r="BH43" s="10">
        <v>0</v>
      </c>
      <c r="BI43" s="10">
        <v>13.57271159451434</v>
      </c>
      <c r="BJ43" s="10">
        <v>64.371572926239793</v>
      </c>
      <c r="BK43" s="10">
        <v>3.9823155243676172</v>
      </c>
      <c r="BL43" s="10">
        <v>0</v>
      </c>
      <c r="BM43" s="10">
        <v>0</v>
      </c>
      <c r="BN43" s="10">
        <v>2.0632146971493093</v>
      </c>
      <c r="BO43" s="10">
        <v>0</v>
      </c>
      <c r="BP43" s="10">
        <v>32.169540370775124</v>
      </c>
      <c r="BQ43" s="10">
        <v>7.1229415372308882</v>
      </c>
      <c r="BS43" s="10">
        <v>21.372608328118979</v>
      </c>
      <c r="BT43" s="10">
        <v>5.1514348342607263E-14</v>
      </c>
      <c r="BU43" s="10">
        <v>0</v>
      </c>
      <c r="BV43" s="10">
        <v>9.3032795885505948E-4</v>
      </c>
      <c r="BW43" s="10">
        <v>0.52171518591948263</v>
      </c>
      <c r="BX43" s="10">
        <v>0.30824872824498861</v>
      </c>
      <c r="BY43" s="10">
        <v>0</v>
      </c>
      <c r="BZ43" s="10">
        <v>1.0643398892761544</v>
      </c>
      <c r="CA43" s="10">
        <v>0.31232089503170435</v>
      </c>
      <c r="CB43" s="10">
        <v>5.9214720079259262</v>
      </c>
      <c r="CC43" s="10">
        <v>0.20238877582029602</v>
      </c>
      <c r="CD43" s="10">
        <v>0</v>
      </c>
      <c r="CE43" s="10">
        <v>1.8167614360226008</v>
      </c>
      <c r="CF43" s="10">
        <v>6.7572465983144578</v>
      </c>
      <c r="CG43" s="10">
        <v>5.0912030471631908</v>
      </c>
      <c r="CH43" s="10">
        <v>1.8207657603852567E-14</v>
      </c>
      <c r="CI43" s="10">
        <v>0</v>
      </c>
      <c r="CJ43" s="10">
        <v>5.6843418860808015E-14</v>
      </c>
      <c r="CK43" s="10">
        <v>1.4730693655182456</v>
      </c>
      <c r="CL43" s="10">
        <v>4.241051954068098E-14</v>
      </c>
      <c r="CM43" s="10">
        <v>10.00293924928296</v>
      </c>
      <c r="CN43" s="10">
        <v>6.5180870481531983E-2</v>
      </c>
      <c r="CP43" s="23">
        <v>324.89800000000008</v>
      </c>
      <c r="CQ43" s="23">
        <v>1541.9153577661432</v>
      </c>
      <c r="CR43" s="23">
        <v>80.351903566342173</v>
      </c>
      <c r="CS43" s="23">
        <v>7597.8768842355375</v>
      </c>
      <c r="CT43" s="23">
        <v>163.65149222468258</v>
      </c>
      <c r="CU43" s="23">
        <v>83.628918495297796</v>
      </c>
      <c r="CV43" s="23">
        <v>231.0431902153141</v>
      </c>
      <c r="CW43" s="23">
        <v>112.10893269029147</v>
      </c>
      <c r="CX43" s="23">
        <v>1927.1117954055892</v>
      </c>
      <c r="CY43" s="23">
        <v>320.55794776748098</v>
      </c>
      <c r="CZ43" s="23">
        <v>223.3346473</v>
      </c>
      <c r="DA43" s="23">
        <v>659.32657915602158</v>
      </c>
      <c r="DB43" s="23">
        <v>190.34966919872576</v>
      </c>
      <c r="DC43" s="23">
        <v>434.635120936227</v>
      </c>
      <c r="DD43" s="23">
        <v>285.84803857682778</v>
      </c>
      <c r="DE43" s="23">
        <v>235.74942067047732</v>
      </c>
      <c r="DF43" s="23">
        <v>157.19146666666663</v>
      </c>
      <c r="DG43" s="23">
        <v>414.21122501659414</v>
      </c>
      <c r="DH43" s="23">
        <v>198.42765428689768</v>
      </c>
      <c r="DI43" s="23">
        <v>177.41726392556262</v>
      </c>
      <c r="DJ43" s="23">
        <v>226.10152506624843</v>
      </c>
      <c r="DK43" s="23">
        <v>78.789724770642195</v>
      </c>
    </row>
    <row r="44" spans="1:115">
      <c r="A44" s="2">
        <v>43617</v>
      </c>
      <c r="B44" s="10">
        <v>78.341376771704077</v>
      </c>
      <c r="C44" s="10">
        <v>1528.9285593084267</v>
      </c>
      <c r="D44" s="10">
        <v>78.250581067897144</v>
      </c>
      <c r="E44" s="10">
        <v>7645.6674711569294</v>
      </c>
      <c r="F44" s="10">
        <v>130.27328508195376</v>
      </c>
      <c r="G44" s="10">
        <v>77.258028201467653</v>
      </c>
      <c r="H44" s="10">
        <v>230.30366884785926</v>
      </c>
      <c r="I44" s="10">
        <v>92.40509844147887</v>
      </c>
      <c r="J44" s="10">
        <v>1942.8628437858224</v>
      </c>
      <c r="K44" s="10">
        <v>226.50576351648513</v>
      </c>
      <c r="L44" s="10">
        <v>191.58253247247038</v>
      </c>
      <c r="M44" s="10">
        <v>662.24416988570169</v>
      </c>
      <c r="N44" s="10">
        <v>185.95888146420214</v>
      </c>
      <c r="O44" s="10">
        <v>366.25398270289736</v>
      </c>
      <c r="P44" s="10">
        <v>208.36265003412987</v>
      </c>
      <c r="Q44" s="10">
        <v>194.06165172559832</v>
      </c>
      <c r="R44" s="10">
        <v>104.76293093972245</v>
      </c>
      <c r="S44" s="10">
        <v>421.63502031769502</v>
      </c>
      <c r="T44" s="10">
        <v>187.34597377740968</v>
      </c>
      <c r="U44" s="10">
        <v>183.16329206839794</v>
      </c>
      <c r="V44" s="10">
        <v>111.60637229442663</v>
      </c>
      <c r="W44" s="10">
        <v>32.262696670939192</v>
      </c>
      <c r="Y44" s="10">
        <v>209.35051756665732</v>
      </c>
      <c r="Z44" s="10">
        <v>48.645486862201658</v>
      </c>
      <c r="AA44" s="10">
        <v>6.149535582747939</v>
      </c>
      <c r="AB44" s="10">
        <v>65.362035788700609</v>
      </c>
      <c r="AC44" s="10">
        <v>34.86528693270251</v>
      </c>
      <c r="AD44" s="10">
        <v>5.4883488333326317E-3</v>
      </c>
      <c r="AE44" s="10">
        <v>1.4518355044192577</v>
      </c>
      <c r="AF44" s="10">
        <v>14.99505250211819</v>
      </c>
      <c r="AG44" s="10">
        <v>55.527845347843275</v>
      </c>
      <c r="AH44" s="10">
        <v>78.22877809923412</v>
      </c>
      <c r="AI44" s="10">
        <v>24.397637015142458</v>
      </c>
      <c r="AJ44" s="10">
        <v>5.2078953971359372</v>
      </c>
      <c r="AK44" s="10">
        <v>5.1378352019411242</v>
      </c>
      <c r="AL44" s="10">
        <v>53.661522935460177</v>
      </c>
      <c r="AM44" s="10">
        <v>15.6148520029399</v>
      </c>
      <c r="AN44" s="10">
        <v>54.478787918106725</v>
      </c>
      <c r="AO44" s="10">
        <v>60.291735726944225</v>
      </c>
      <c r="AP44" s="10">
        <v>0</v>
      </c>
      <c r="AQ44" s="10">
        <v>19.800260351408454</v>
      </c>
      <c r="AR44" s="10">
        <v>0.72868685431872138</v>
      </c>
      <c r="AS44" s="10">
        <v>65.862548027702744</v>
      </c>
      <c r="AT44" s="10">
        <v>39.324065150544655</v>
      </c>
      <c r="AV44" s="10">
        <v>27.914755146255835</v>
      </c>
      <c r="AW44" s="10">
        <v>8.7705870400515149</v>
      </c>
      <c r="AX44" s="10">
        <v>5.1930701819381353</v>
      </c>
      <c r="AY44" s="10">
        <v>0</v>
      </c>
      <c r="AZ44" s="10">
        <v>1.9676874949483769</v>
      </c>
      <c r="BA44" s="10">
        <v>8.3953850758948061</v>
      </c>
      <c r="BB44" s="10">
        <v>0</v>
      </c>
      <c r="BC44" s="10">
        <v>5.7649458870011543</v>
      </c>
      <c r="BD44" s="10">
        <v>0.48708319174843046</v>
      </c>
      <c r="BE44" s="10">
        <v>11.281818974767404</v>
      </c>
      <c r="BF44" s="10">
        <v>14.231907071229516</v>
      </c>
      <c r="BG44" s="10">
        <v>1.1287782262991477</v>
      </c>
      <c r="BH44" s="10">
        <v>0</v>
      </c>
      <c r="BI44" s="10">
        <v>15.990253518247632</v>
      </c>
      <c r="BJ44" s="10">
        <v>66.048062633809039</v>
      </c>
      <c r="BK44" s="10">
        <v>4.0058507811522484</v>
      </c>
      <c r="BL44" s="10">
        <v>0</v>
      </c>
      <c r="BM44" s="10">
        <v>0</v>
      </c>
      <c r="BN44" s="10">
        <v>2.1031368267530679</v>
      </c>
      <c r="BO44" s="10">
        <v>0</v>
      </c>
      <c r="BP44" s="10">
        <v>35.269692239016742</v>
      </c>
      <c r="BQ44" s="10">
        <v>8.7115842066043623</v>
      </c>
      <c r="BS44" s="10">
        <v>21.660350515382724</v>
      </c>
      <c r="BT44" s="10">
        <v>0</v>
      </c>
      <c r="BU44" s="10">
        <v>0</v>
      </c>
      <c r="BV44" s="10">
        <v>9.3801924015224358E-4</v>
      </c>
      <c r="BW44" s="10">
        <v>0.53482020228083571</v>
      </c>
      <c r="BX44" s="10">
        <v>0.31668304491274313</v>
      </c>
      <c r="BY44" s="10">
        <v>2.1094237467877974E-14</v>
      </c>
      <c r="BZ44" s="10">
        <v>0.91924560815144396</v>
      </c>
      <c r="CA44" s="10">
        <v>0.30821682110759435</v>
      </c>
      <c r="CB44" s="10">
        <v>6.9864951481456643</v>
      </c>
      <c r="CC44" s="10">
        <v>0.18699544115761135</v>
      </c>
      <c r="CD44" s="10">
        <v>0</v>
      </c>
      <c r="CE44" s="10">
        <v>1.8315788432724727</v>
      </c>
      <c r="CF44" s="10">
        <v>7.6990402082154521</v>
      </c>
      <c r="CG44" s="10">
        <v>3.9928090167149861</v>
      </c>
      <c r="CH44" s="10">
        <v>2.042810365310288E-14</v>
      </c>
      <c r="CI44" s="10">
        <v>0</v>
      </c>
      <c r="CJ44" s="10">
        <v>0</v>
      </c>
      <c r="CK44" s="10">
        <v>1.4955336288912848</v>
      </c>
      <c r="CL44" s="10">
        <v>0</v>
      </c>
      <c r="CM44" s="10">
        <v>10.248564527060147</v>
      </c>
      <c r="CN44" s="10">
        <v>6.5811404086042913E-2</v>
      </c>
      <c r="CP44" s="23">
        <v>337.26699999999994</v>
      </c>
      <c r="CQ44" s="23">
        <v>1586.3446332106789</v>
      </c>
      <c r="CR44" s="23">
        <v>89.593186832583186</v>
      </c>
      <c r="CS44" s="23">
        <v>7711.0304449648702</v>
      </c>
      <c r="CT44" s="23">
        <v>167.64107971188548</v>
      </c>
      <c r="CU44" s="23">
        <v>85.975584671108535</v>
      </c>
      <c r="CV44" s="23">
        <v>231.75550435227854</v>
      </c>
      <c r="CW44" s="23">
        <v>114.08434243874966</v>
      </c>
      <c r="CX44" s="23">
        <v>1999.1859891465217</v>
      </c>
      <c r="CY44" s="23">
        <v>323.00285573863232</v>
      </c>
      <c r="CZ44" s="23">
        <v>230.39907199999996</v>
      </c>
      <c r="DA44" s="23">
        <v>668.58084350913657</v>
      </c>
      <c r="DB44" s="23">
        <v>192.92829550941573</v>
      </c>
      <c r="DC44" s="23">
        <v>443.60479936482062</v>
      </c>
      <c r="DD44" s="23">
        <v>294.01837368759379</v>
      </c>
      <c r="DE44" s="23">
        <v>252.54629042485732</v>
      </c>
      <c r="DF44" s="23">
        <v>165.05466666666666</v>
      </c>
      <c r="DG44" s="23">
        <v>421.63502031769497</v>
      </c>
      <c r="DH44" s="23">
        <v>210.74490458446249</v>
      </c>
      <c r="DI44" s="23">
        <v>183.89197892271665</v>
      </c>
      <c r="DJ44" s="23">
        <v>222.98717708820627</v>
      </c>
      <c r="DK44" s="23">
        <v>80.364157432174252</v>
      </c>
    </row>
    <row r="45" spans="1:115">
      <c r="A45" s="2">
        <v>43709</v>
      </c>
      <c r="B45" s="10">
        <v>61.349780289290564</v>
      </c>
      <c r="C45" s="10">
        <v>1494.2270690337807</v>
      </c>
      <c r="D45" s="10">
        <v>73.045076908788403</v>
      </c>
      <c r="E45" s="10">
        <v>7691.1235424389088</v>
      </c>
      <c r="F45" s="10">
        <v>110.8649410450287</v>
      </c>
      <c r="G45" s="10">
        <v>71.383695063598822</v>
      </c>
      <c r="H45" s="10">
        <v>239.64191269324448</v>
      </c>
      <c r="I45" s="10">
        <v>85.602685963734331</v>
      </c>
      <c r="J45" s="10">
        <v>1956.8403893620718</v>
      </c>
      <c r="K45" s="10">
        <v>234.8768333521123</v>
      </c>
      <c r="L45" s="10">
        <v>209.81469424511252</v>
      </c>
      <c r="M45" s="10">
        <v>649.1413185800626</v>
      </c>
      <c r="N45" s="10">
        <v>184.83230739506701</v>
      </c>
      <c r="O45" s="10">
        <v>358.71555566153967</v>
      </c>
      <c r="P45" s="10">
        <v>190.07666486848368</v>
      </c>
      <c r="Q45" s="10">
        <v>199.41255872676317</v>
      </c>
      <c r="R45" s="10">
        <v>109.06453085833853</v>
      </c>
      <c r="S45" s="10">
        <v>443.76384565264595</v>
      </c>
      <c r="T45" s="10">
        <v>182.53922160329665</v>
      </c>
      <c r="U45" s="10">
        <v>184.29311356888346</v>
      </c>
      <c r="V45" s="10">
        <v>121.85748379789651</v>
      </c>
      <c r="W45" s="10">
        <v>35.713106903902315</v>
      </c>
      <c r="X45" s="34"/>
      <c r="Y45" s="10">
        <v>194.33826321824355</v>
      </c>
      <c r="Z45" s="10">
        <v>9.4102490789394313</v>
      </c>
      <c r="AA45" s="10">
        <v>9.8703480086734618</v>
      </c>
      <c r="AB45" s="10">
        <v>64.871311507324222</v>
      </c>
      <c r="AC45" s="10">
        <v>46.83243409029167</v>
      </c>
      <c r="AD45" s="10">
        <v>5.1923334866152623E-3</v>
      </c>
      <c r="AE45" s="10">
        <v>6.215660168132592</v>
      </c>
      <c r="AF45" s="10">
        <v>15.827095345149889</v>
      </c>
      <c r="AG45" s="10">
        <v>54.989628817619447</v>
      </c>
      <c r="AH45" s="10">
        <v>79.987687679002605</v>
      </c>
      <c r="AI45" s="10">
        <v>19.210773762562322</v>
      </c>
      <c r="AJ45" s="10">
        <v>5.2749424688021112</v>
      </c>
      <c r="AK45" s="10">
        <v>5.5772650465981828</v>
      </c>
      <c r="AL45" s="10">
        <v>62.626941160950672</v>
      </c>
      <c r="AM45" s="10">
        <v>12.387626426862983</v>
      </c>
      <c r="AN45" s="10">
        <v>53.623731784598796</v>
      </c>
      <c r="AO45" s="10">
        <v>63.853602474994794</v>
      </c>
      <c r="AP45" s="10">
        <v>0</v>
      </c>
      <c r="AQ45" s="10">
        <v>22.946761119463112</v>
      </c>
      <c r="AR45" s="10">
        <v>0.74833517588637644</v>
      </c>
      <c r="AS45" s="10">
        <v>70.6433019553766</v>
      </c>
      <c r="AT45" s="10">
        <v>38.913810217749678</v>
      </c>
      <c r="AU45" s="34"/>
      <c r="AV45" s="10">
        <v>25.024625802417756</v>
      </c>
      <c r="AW45" s="10">
        <v>1.6308070523813112</v>
      </c>
      <c r="AX45" s="10">
        <v>8.0127169632568993</v>
      </c>
      <c r="AY45" s="10">
        <v>0.61591261333689062</v>
      </c>
      <c r="AZ45" s="10">
        <v>2.5405336327931751</v>
      </c>
      <c r="BA45" s="10">
        <v>8.5059349356867848</v>
      </c>
      <c r="BB45" s="10">
        <v>0</v>
      </c>
      <c r="BC45" s="10">
        <v>7.7882220731342429</v>
      </c>
      <c r="BD45" s="10">
        <v>0.45507863860425218</v>
      </c>
      <c r="BE45" s="10">
        <v>10.67384339174507</v>
      </c>
      <c r="BF45" s="10">
        <v>11.082724559324749</v>
      </c>
      <c r="BG45" s="10">
        <v>1.0989537981508197</v>
      </c>
      <c r="BH45" s="10">
        <v>0</v>
      </c>
      <c r="BI45" s="10">
        <v>17.899145586991498</v>
      </c>
      <c r="BJ45" s="10">
        <v>72.568581293842598</v>
      </c>
      <c r="BK45" s="10">
        <v>3.7937312210190783</v>
      </c>
      <c r="BL45" s="10">
        <v>0</v>
      </c>
      <c r="BM45" s="10">
        <v>0</v>
      </c>
      <c r="BN45" s="10">
        <v>1.8256187108678699</v>
      </c>
      <c r="BO45" s="10">
        <v>0</v>
      </c>
      <c r="BP45" s="10">
        <v>34.534589185193461</v>
      </c>
      <c r="BQ45" s="10">
        <v>8.2801338783149951</v>
      </c>
      <c r="BR45" s="34"/>
      <c r="BS45" s="10">
        <v>30.538330690048173</v>
      </c>
      <c r="BT45" s="10">
        <v>8.659739592076221E-14</v>
      </c>
      <c r="BU45" s="10">
        <v>0</v>
      </c>
      <c r="BV45" s="10">
        <v>9.4857849323459753E-4</v>
      </c>
      <c r="BW45" s="10">
        <v>0.71892497875601702</v>
      </c>
      <c r="BX45" s="10">
        <v>0.32093672573370213</v>
      </c>
      <c r="BY45" s="10">
        <v>0.88190686318301381</v>
      </c>
      <c r="BZ45" s="10">
        <v>0.85662250832981002</v>
      </c>
      <c r="CA45" s="10">
        <v>0.29960997946873774</v>
      </c>
      <c r="CB45" s="10">
        <v>6.5658566156613283</v>
      </c>
      <c r="CC45" s="10">
        <v>0.31324583300038</v>
      </c>
      <c r="CD45" s="10">
        <v>8.0158102377936302E-14</v>
      </c>
      <c r="CE45" s="10">
        <v>1.8151708112605318</v>
      </c>
      <c r="CF45" s="10">
        <v>8.4475862130181874</v>
      </c>
      <c r="CG45" s="10">
        <v>3.2921274108107355</v>
      </c>
      <c r="CH45" s="10">
        <v>1.8607337892717624E-13</v>
      </c>
      <c r="CI45" s="10">
        <v>0</v>
      </c>
      <c r="CJ45" s="10">
        <v>5.6843418860808015E-14</v>
      </c>
      <c r="CK45" s="10">
        <v>1.314800013026991</v>
      </c>
      <c r="CL45" s="10">
        <v>3.3861802251067274E-14</v>
      </c>
      <c r="CM45" s="10">
        <v>11.722359604805227</v>
      </c>
      <c r="CN45" s="10">
        <v>6.5125079767238248E-2</v>
      </c>
      <c r="CO45" s="34"/>
      <c r="CP45" s="10">
        <v>311.25100000000003</v>
      </c>
      <c r="CQ45" s="10">
        <v>1505.2681251651015</v>
      </c>
      <c r="CR45" s="10">
        <v>90.928141880718755</v>
      </c>
      <c r="CS45" s="10">
        <v>7756.6117151380631</v>
      </c>
      <c r="CT45" s="10">
        <v>160.95683374686956</v>
      </c>
      <c r="CU45" s="10">
        <v>80.215759058505924</v>
      </c>
      <c r="CV45" s="10">
        <v>246.73947972456008</v>
      </c>
      <c r="CW45" s="10">
        <v>110.07462589034827</v>
      </c>
      <c r="CX45" s="10">
        <v>2012.5847067977643</v>
      </c>
      <c r="CY45" s="10">
        <v>332.1042210385213</v>
      </c>
      <c r="CZ45" s="10">
        <v>240.42143839999997</v>
      </c>
      <c r="DA45" s="10">
        <v>655.51521484701561</v>
      </c>
      <c r="DB45" s="10">
        <v>192.22474325292572</v>
      </c>
      <c r="DC45" s="10">
        <v>447.68922862250002</v>
      </c>
      <c r="DD45" s="10">
        <v>278.32499999999999</v>
      </c>
      <c r="DE45" s="10">
        <v>256.83002173238123</v>
      </c>
      <c r="DF45" s="10">
        <v>172.91813333333332</v>
      </c>
      <c r="DG45" s="10">
        <v>443.76384565264601</v>
      </c>
      <c r="DH45" s="10">
        <v>208.62640144665463</v>
      </c>
      <c r="DI45" s="10">
        <v>185.04144874476987</v>
      </c>
      <c r="DJ45" s="10">
        <v>238.75773454327179</v>
      </c>
      <c r="DK45" s="23">
        <v>82.972176079734226</v>
      </c>
    </row>
    <row r="46" spans="1:115">
      <c r="A46" s="2">
        <v>43800</v>
      </c>
      <c r="B46" s="10">
        <v>71.644933059786226</v>
      </c>
      <c r="C46" s="10">
        <v>1523.3056793043897</v>
      </c>
      <c r="D46" s="10">
        <v>69.63876702375471</v>
      </c>
      <c r="E46" s="10">
        <v>7979.0117681914016</v>
      </c>
      <c r="F46" s="10">
        <v>118.17889785329453</v>
      </c>
      <c r="G46" s="10">
        <v>70.68009609811061</v>
      </c>
      <c r="H46" s="10">
        <v>237.83061322580753</v>
      </c>
      <c r="I46" s="10">
        <v>89.147369708817408</v>
      </c>
      <c r="J46" s="10">
        <v>2002.1800825271462</v>
      </c>
      <c r="K46" s="10">
        <v>245.00666781502062</v>
      </c>
      <c r="L46" s="10">
        <v>209.80047390697862</v>
      </c>
      <c r="M46" s="10">
        <v>640.18974146718153</v>
      </c>
      <c r="N46" s="10">
        <v>186.80715041755084</v>
      </c>
      <c r="O46" s="10">
        <v>379.52130783182884</v>
      </c>
      <c r="P46" s="10">
        <v>198.06390568558524</v>
      </c>
      <c r="Q46" s="10">
        <v>206.68987619023201</v>
      </c>
      <c r="R46" s="10">
        <v>115.10330031684217</v>
      </c>
      <c r="S46" s="10">
        <v>475.87143705463183</v>
      </c>
      <c r="T46" s="10">
        <v>205.11925109076003</v>
      </c>
      <c r="U46" s="10">
        <v>189.57439959321817</v>
      </c>
      <c r="V46" s="10">
        <v>126.13650759512298</v>
      </c>
      <c r="W46" s="10">
        <v>38.217830582784288</v>
      </c>
      <c r="X46" s="34"/>
      <c r="Y46" s="10">
        <v>195.39984200261563</v>
      </c>
      <c r="Z46" s="10">
        <v>64.913851156113608</v>
      </c>
      <c r="AA46" s="10">
        <v>9.4613669588633105</v>
      </c>
      <c r="AB46" s="10">
        <v>108.44162940235461</v>
      </c>
      <c r="AC46" s="10">
        <v>48.818957039453473</v>
      </c>
      <c r="AD46" s="10">
        <v>5.0647396857729796E-3</v>
      </c>
      <c r="AE46" s="10">
        <v>5.7891627200389246</v>
      </c>
      <c r="AF46" s="10">
        <v>14.991795489941374</v>
      </c>
      <c r="AG46" s="10">
        <v>55.86368018625123</v>
      </c>
      <c r="AH46" s="10">
        <v>79.125802835689484</v>
      </c>
      <c r="AI46" s="10">
        <v>20.240783738155756</v>
      </c>
      <c r="AJ46" s="10">
        <v>11.371847327887469</v>
      </c>
      <c r="AK46" s="10">
        <v>5.2018956572287642</v>
      </c>
      <c r="AL46" s="10">
        <v>64.214799330329612</v>
      </c>
      <c r="AM46" s="10">
        <v>12.017921077881367</v>
      </c>
      <c r="AN46" s="10">
        <v>48.936981234048154</v>
      </c>
      <c r="AO46" s="10">
        <v>65.67803301649117</v>
      </c>
      <c r="AP46" s="10">
        <v>0</v>
      </c>
      <c r="AQ46" s="10">
        <v>22.89924375805608</v>
      </c>
      <c r="AR46" s="10">
        <v>0.69345873403524194</v>
      </c>
      <c r="AS46" s="10">
        <v>73.415889178778244</v>
      </c>
      <c r="AT46" s="10">
        <v>39.346432088676671</v>
      </c>
      <c r="AU46" s="34"/>
      <c r="AV46" s="10">
        <v>25.410029538978321</v>
      </c>
      <c r="AW46" s="10">
        <v>8.9666049106761179</v>
      </c>
      <c r="AX46" s="10">
        <v>7.7689791220527766</v>
      </c>
      <c r="AY46" s="10">
        <v>29.915340695427126</v>
      </c>
      <c r="AZ46" s="10">
        <v>2.7008992038118076</v>
      </c>
      <c r="BA46" s="10">
        <v>9.8721316456287465</v>
      </c>
      <c r="BB46" s="10">
        <v>0</v>
      </c>
      <c r="BC46" s="10">
        <v>7.9105420258789296</v>
      </c>
      <c r="BD46" s="10">
        <v>0.46296326892189738</v>
      </c>
      <c r="BE46" s="10">
        <v>12.601267618678802</v>
      </c>
      <c r="BF46" s="10">
        <v>12.054006195399904</v>
      </c>
      <c r="BG46" s="10">
        <v>2.0695250349992782</v>
      </c>
      <c r="BH46" s="10">
        <v>0</v>
      </c>
      <c r="BI46" s="10">
        <v>17.574551936718539</v>
      </c>
      <c r="BJ46" s="10">
        <v>73.510414279476862</v>
      </c>
      <c r="BK46" s="10">
        <v>3.5259728666184151</v>
      </c>
      <c r="BL46" s="10">
        <v>0</v>
      </c>
      <c r="BM46" s="10">
        <v>0</v>
      </c>
      <c r="BN46" s="10">
        <v>1.8316621971987124</v>
      </c>
      <c r="BO46" s="10">
        <v>0</v>
      </c>
      <c r="BP46" s="10">
        <v>37.799858153650554</v>
      </c>
      <c r="BQ46" s="10">
        <v>8.1714320201967912</v>
      </c>
      <c r="BR46" s="34"/>
      <c r="BS46" s="10">
        <v>30.610195398619751</v>
      </c>
      <c r="BT46" s="10">
        <v>0</v>
      </c>
      <c r="BU46" s="10">
        <v>3.3750779948604759E-14</v>
      </c>
      <c r="BV46" s="10">
        <v>12.050859772800003</v>
      </c>
      <c r="BW46" s="10">
        <v>4.4408920985006262E-16</v>
      </c>
      <c r="BX46" s="10">
        <v>0.3082749097051618</v>
      </c>
      <c r="BY46" s="10">
        <v>0.87258311412531153</v>
      </c>
      <c r="BZ46" s="10">
        <v>0.87951853365773314</v>
      </c>
      <c r="CA46" s="10">
        <v>0.29732598614074762</v>
      </c>
      <c r="CB46" s="10">
        <v>6.5680814558107574</v>
      </c>
      <c r="CC46" s="10">
        <v>0.33974655946569854</v>
      </c>
      <c r="CD46" s="10">
        <v>0.77886541586740643</v>
      </c>
      <c r="CE46" s="10">
        <v>1.7597993742124878</v>
      </c>
      <c r="CF46" s="10">
        <v>7.3429503082928953</v>
      </c>
      <c r="CG46" s="10">
        <v>3.2487416571118786</v>
      </c>
      <c r="CH46" s="10">
        <v>0.25291999176982438</v>
      </c>
      <c r="CI46" s="10">
        <v>0</v>
      </c>
      <c r="CJ46" s="10">
        <v>5.6843418860808015E-14</v>
      </c>
      <c r="CK46" s="10">
        <v>1.3081760496239718</v>
      </c>
      <c r="CL46" s="10">
        <v>1.8762769116165146E-14</v>
      </c>
      <c r="CM46" s="10">
        <v>13.335380362707404</v>
      </c>
      <c r="CN46" s="10">
        <v>6.507817223232415E-2</v>
      </c>
      <c r="CO46" s="34"/>
      <c r="CP46" s="10">
        <v>323.06499999999994</v>
      </c>
      <c r="CQ46" s="10">
        <v>1597.1861353711793</v>
      </c>
      <c r="CR46" s="10">
        <v>86.869113104670831</v>
      </c>
      <c r="CS46" s="10">
        <v>8129.4195980619834</v>
      </c>
      <c r="CT46" s="10">
        <v>169.69875409655981</v>
      </c>
      <c r="CU46" s="10">
        <v>80.865567393130291</v>
      </c>
      <c r="CV46" s="10">
        <v>244.49235905997176</v>
      </c>
      <c r="CW46" s="10">
        <v>112.92922575829544</v>
      </c>
      <c r="CX46" s="10">
        <v>2058.80405196846</v>
      </c>
      <c r="CY46" s="10">
        <v>343.30181972519966</v>
      </c>
      <c r="CZ46" s="10">
        <v>242.43501039999998</v>
      </c>
      <c r="DA46" s="10">
        <v>654.40997924593569</v>
      </c>
      <c r="DB46" s="10">
        <v>193.7688454489921</v>
      </c>
      <c r="DC46" s="10">
        <v>468.65360940716988</v>
      </c>
      <c r="DD46" s="10">
        <v>286.84098270005535</v>
      </c>
      <c r="DE46" s="10">
        <v>259.40575028266841</v>
      </c>
      <c r="DF46" s="10">
        <v>180.78133333333332</v>
      </c>
      <c r="DG46" s="10">
        <v>475.87143705463188</v>
      </c>
      <c r="DH46" s="10">
        <v>231.1583330956388</v>
      </c>
      <c r="DI46" s="10">
        <v>190.26785832725344</v>
      </c>
      <c r="DJ46" s="10">
        <v>250.68763529025918</v>
      </c>
      <c r="DK46" s="23">
        <v>85.800772863890074</v>
      </c>
    </row>
    <row r="47" spans="1:115">
      <c r="A47" s="2">
        <v>43891</v>
      </c>
      <c r="B47" s="10">
        <v>70.841956186692371</v>
      </c>
      <c r="C47" s="10">
        <v>1161.8490971050314</v>
      </c>
      <c r="D47" s="10">
        <v>56.265849151767853</v>
      </c>
      <c r="E47" s="10">
        <v>8317.8198652615083</v>
      </c>
      <c r="F47" s="10">
        <v>98.65600542993478</v>
      </c>
      <c r="G47" s="10">
        <v>72.370569017186028</v>
      </c>
      <c r="H47" s="10">
        <v>232.38589946420626</v>
      </c>
      <c r="I47" s="10">
        <v>83.766213522265971</v>
      </c>
      <c r="J47" s="10">
        <v>1946.8573795540497</v>
      </c>
      <c r="K47" s="10">
        <v>215.92671197697717</v>
      </c>
      <c r="L47" s="10">
        <v>198.32264173505354</v>
      </c>
      <c r="M47" s="10">
        <v>662.41257942750121</v>
      </c>
      <c r="N47" s="10">
        <v>183.84173495608536</v>
      </c>
      <c r="O47" s="10">
        <v>307.01308511838675</v>
      </c>
      <c r="P47" s="10">
        <v>189.81157943451274</v>
      </c>
      <c r="Q47" s="10">
        <v>163.77027740781548</v>
      </c>
      <c r="R47" s="10">
        <v>120.65955938161272</v>
      </c>
      <c r="S47" s="10">
        <v>460.62890433073625</v>
      </c>
      <c r="T47" s="10">
        <v>165.09714187100633</v>
      </c>
      <c r="U47" s="10">
        <v>177.06200361149746</v>
      </c>
      <c r="V47" s="10">
        <v>113.96709683810246</v>
      </c>
      <c r="W47" s="10">
        <v>31.446422548769618</v>
      </c>
      <c r="X47" s="34"/>
      <c r="Y47" s="10">
        <v>177.18537834202695</v>
      </c>
      <c r="Z47" s="10">
        <v>64.40318110771166</v>
      </c>
      <c r="AA47" s="10">
        <v>12.041767121667528</v>
      </c>
      <c r="AB47" s="10">
        <v>112.37812237858265</v>
      </c>
      <c r="AC47" s="10">
        <v>51.241422313503136</v>
      </c>
      <c r="AD47" s="10">
        <v>4.68713884909552E-3</v>
      </c>
      <c r="AE47" s="10">
        <v>5.9338907575707456</v>
      </c>
      <c r="AF47" s="10">
        <v>11.196311154075049</v>
      </c>
      <c r="AG47" s="10">
        <v>58.28763440517141</v>
      </c>
      <c r="AH47" s="10">
        <v>79.805641175789475</v>
      </c>
      <c r="AI47" s="10">
        <v>29.576345154736327</v>
      </c>
      <c r="AJ47" s="10">
        <v>11.697721334641125</v>
      </c>
      <c r="AK47" s="10">
        <v>5.8489102947840035</v>
      </c>
      <c r="AL47" s="10">
        <v>69.050100861485802</v>
      </c>
      <c r="AM47" s="10">
        <v>12.152498824052056</v>
      </c>
      <c r="AN47" s="10">
        <v>50.607906792400129</v>
      </c>
      <c r="AO47" s="10">
        <v>71.827907285053954</v>
      </c>
      <c r="AP47" s="10">
        <v>0</v>
      </c>
      <c r="AQ47" s="10">
        <v>20.945274988591951</v>
      </c>
      <c r="AR47" s="10">
        <v>0.73126870952116818</v>
      </c>
      <c r="AS47" s="10">
        <v>76.535901123314005</v>
      </c>
      <c r="AT47" s="10">
        <v>38.848524938044832</v>
      </c>
      <c r="AU47" s="34"/>
      <c r="AV47" s="10">
        <v>22.955194142716355</v>
      </c>
      <c r="AW47" s="10">
        <v>8.7609951021227896</v>
      </c>
      <c r="AX47" s="10">
        <v>10.136389398312245</v>
      </c>
      <c r="AY47" s="10">
        <v>25.751122770915039</v>
      </c>
      <c r="AZ47" s="10">
        <v>2.7398915900610903</v>
      </c>
      <c r="BA47" s="10">
        <v>7.8519596520441146</v>
      </c>
      <c r="BB47" s="10">
        <v>0</v>
      </c>
      <c r="BC47" s="10">
        <v>6.2294028087015496</v>
      </c>
      <c r="BD47" s="10">
        <v>0.4734568565087286</v>
      </c>
      <c r="BE47" s="10">
        <v>13.722029429632919</v>
      </c>
      <c r="BF47" s="10">
        <v>10.568037533763949</v>
      </c>
      <c r="BG47" s="10">
        <v>3.0454725051704803</v>
      </c>
      <c r="BH47" s="10">
        <v>0</v>
      </c>
      <c r="BI47" s="10">
        <v>18.371648355216703</v>
      </c>
      <c r="BJ47" s="10">
        <v>75.263153333844883</v>
      </c>
      <c r="BK47" s="10">
        <v>3.5935957752830614</v>
      </c>
      <c r="BL47" s="10">
        <v>0</v>
      </c>
      <c r="BM47" s="10">
        <v>0</v>
      </c>
      <c r="BN47" s="10">
        <v>0.55938225654902263</v>
      </c>
      <c r="BO47" s="10">
        <v>0</v>
      </c>
      <c r="BP47" s="10">
        <v>36.574880365006095</v>
      </c>
      <c r="BQ47" s="10">
        <v>9.9588933848398842</v>
      </c>
      <c r="BR47" s="34"/>
      <c r="BS47" s="10">
        <v>52.398471328564256</v>
      </c>
      <c r="BT47" s="10">
        <v>0</v>
      </c>
      <c r="BU47" s="10">
        <v>0</v>
      </c>
      <c r="BV47" s="10">
        <v>10.559336893902262</v>
      </c>
      <c r="BW47" s="10">
        <v>0</v>
      </c>
      <c r="BX47" s="10">
        <v>0.28944217211561085</v>
      </c>
      <c r="BY47" s="10">
        <v>0.66202796004122</v>
      </c>
      <c r="BZ47" s="10">
        <v>0.82378780526226958</v>
      </c>
      <c r="CA47" s="10">
        <v>0.30902235276333279</v>
      </c>
      <c r="CB47" s="10">
        <v>6.6986016541741051</v>
      </c>
      <c r="CC47" s="10">
        <v>0.32739407644622176</v>
      </c>
      <c r="CD47" s="10">
        <v>0.54358602297795278</v>
      </c>
      <c r="CE47" s="10">
        <v>1.7771060565100516</v>
      </c>
      <c r="CF47" s="10">
        <v>7.6061911750713769</v>
      </c>
      <c r="CG47" s="10">
        <v>3.3325040946591571</v>
      </c>
      <c r="CH47" s="10">
        <v>0.22852878559739231</v>
      </c>
      <c r="CI47" s="10">
        <v>0</v>
      </c>
      <c r="CJ47" s="10">
        <v>0</v>
      </c>
      <c r="CK47" s="10">
        <v>0.55315975793638705</v>
      </c>
      <c r="CL47" s="10">
        <v>6.106226635438361E-15</v>
      </c>
      <c r="CM47" s="10">
        <v>16.296072316416513</v>
      </c>
      <c r="CN47" s="10">
        <v>0.1292667548602946</v>
      </c>
      <c r="CO47" s="34"/>
      <c r="CP47" s="23">
        <v>323.38099999999991</v>
      </c>
      <c r="CQ47" s="23">
        <v>1235.0132733148657</v>
      </c>
      <c r="CR47" s="23">
        <v>78.44400567174759</v>
      </c>
      <c r="CS47" s="23">
        <v>8466.5084473049083</v>
      </c>
      <c r="CT47" s="23">
        <v>152.63731933349899</v>
      </c>
      <c r="CU47" s="23">
        <v>80.51665798019485</v>
      </c>
      <c r="CV47" s="10">
        <v>238.98181818181823</v>
      </c>
      <c r="CW47" s="10">
        <v>102.01571529030484</v>
      </c>
      <c r="CX47" s="10">
        <v>2005.9274931684931</v>
      </c>
      <c r="CY47" s="10">
        <v>316.15298423657367</v>
      </c>
      <c r="CZ47" s="10">
        <v>238.79441850000003</v>
      </c>
      <c r="DA47" s="10">
        <v>677.69935929029077</v>
      </c>
      <c r="DB47" s="10">
        <v>191.46775130737942</v>
      </c>
      <c r="DC47" s="10">
        <v>402.04102551016064</v>
      </c>
      <c r="DD47" s="10">
        <v>280.55973568706884</v>
      </c>
      <c r="DE47" s="10">
        <v>218.20030876109607</v>
      </c>
      <c r="DF47" s="10">
        <v>192.48746666666668</v>
      </c>
      <c r="DG47" s="10">
        <v>460.62890433073625</v>
      </c>
      <c r="DH47" s="10">
        <v>187.15495887408369</v>
      </c>
      <c r="DI47" s="10">
        <v>177.79327232101863</v>
      </c>
      <c r="DJ47" s="10">
        <v>243.37395064283908</v>
      </c>
      <c r="DK47" s="23">
        <v>80.383107626514629</v>
      </c>
    </row>
    <row r="48" spans="1:115">
      <c r="A48" s="2">
        <v>43983</v>
      </c>
      <c r="B48" s="10">
        <v>71.862511431744167</v>
      </c>
      <c r="C48" s="10">
        <v>1162.3957937875025</v>
      </c>
      <c r="D48" s="10">
        <v>64.052931267876929</v>
      </c>
      <c r="E48" s="10">
        <v>8846.0324950619142</v>
      </c>
      <c r="F48" s="10">
        <v>111.82795739241473</v>
      </c>
      <c r="G48" s="10">
        <v>93.608641203081248</v>
      </c>
      <c r="H48" s="10">
        <v>249.09937283296421</v>
      </c>
      <c r="I48" s="10">
        <v>90.30753999368882</v>
      </c>
      <c r="J48" s="10">
        <v>2024.5542822535647</v>
      </c>
      <c r="K48" s="10">
        <v>267.55575010711567</v>
      </c>
      <c r="L48" s="10">
        <v>213.49511204158352</v>
      </c>
      <c r="M48" s="10">
        <v>706.32912847041166</v>
      </c>
      <c r="N48" s="10">
        <v>192.58775238736001</v>
      </c>
      <c r="O48" s="10">
        <v>322.92156745812116</v>
      </c>
      <c r="P48" s="10">
        <v>251.82203304039129</v>
      </c>
      <c r="Q48" s="10">
        <v>195.36965375806386</v>
      </c>
      <c r="R48" s="10">
        <v>129.45535697413885</v>
      </c>
      <c r="S48" s="10">
        <v>491.50445018662072</v>
      </c>
      <c r="T48" s="10">
        <v>182.08584093211869</v>
      </c>
      <c r="U48" s="10">
        <v>204.78422578236183</v>
      </c>
      <c r="V48" s="10">
        <v>136.0463849880538</v>
      </c>
      <c r="W48" s="10">
        <v>36.396915580399508</v>
      </c>
      <c r="X48" s="34"/>
      <c r="Y48" s="10">
        <v>175.2049269064243</v>
      </c>
      <c r="Z48" s="10">
        <v>59.402381195711079</v>
      </c>
      <c r="AA48" s="10">
        <v>16.174331520542736</v>
      </c>
      <c r="AB48" s="10">
        <v>61.790016438896991</v>
      </c>
      <c r="AC48" s="10">
        <v>53.714740097657888</v>
      </c>
      <c r="AD48" s="10">
        <v>4.9239497639147114E-3</v>
      </c>
      <c r="AE48" s="10">
        <v>4.6451698589949606</v>
      </c>
      <c r="AF48" s="10">
        <v>10.684673593335953</v>
      </c>
      <c r="AG48" s="10">
        <v>62.339888230526213</v>
      </c>
      <c r="AH48" s="10">
        <v>84.306779476939866</v>
      </c>
      <c r="AI48" s="10">
        <v>36.98332811543299</v>
      </c>
      <c r="AJ48" s="10">
        <v>11.882010295662651</v>
      </c>
      <c r="AK48" s="10">
        <v>5.1813935292578348</v>
      </c>
      <c r="AL48" s="10">
        <v>75.070769205554456</v>
      </c>
      <c r="AM48" s="10">
        <v>12.476974617882451</v>
      </c>
      <c r="AN48" s="10">
        <v>49.540065389343411</v>
      </c>
      <c r="AO48" s="10">
        <v>74.737976359194491</v>
      </c>
      <c r="AP48" s="10">
        <v>0</v>
      </c>
      <c r="AQ48" s="10">
        <v>20.715856799050648</v>
      </c>
      <c r="AR48" s="10">
        <v>0.75505750403229155</v>
      </c>
      <c r="AS48" s="10">
        <v>79.004619234405169</v>
      </c>
      <c r="AT48" s="10">
        <v>37.89969180752567</v>
      </c>
      <c r="AU48" s="34"/>
      <c r="AV48" s="10">
        <v>23.855335899346425</v>
      </c>
      <c r="AW48" s="10">
        <v>1.7263059050747152</v>
      </c>
      <c r="AX48" s="10">
        <v>12.889783612677919</v>
      </c>
      <c r="AY48" s="10">
        <v>24.548375404988182</v>
      </c>
      <c r="AZ48" s="10">
        <v>2.804466448409566</v>
      </c>
      <c r="BA48" s="10">
        <v>8.2249884606384338</v>
      </c>
      <c r="BB48" s="10">
        <v>0</v>
      </c>
      <c r="BC48" s="10">
        <v>8.686679509861877</v>
      </c>
      <c r="BD48" s="10">
        <v>0.46313721463326607</v>
      </c>
      <c r="BE48" s="10">
        <v>13.644219073979572</v>
      </c>
      <c r="BF48" s="10">
        <v>12.570419454711441</v>
      </c>
      <c r="BG48" s="10">
        <v>3.647188214949292</v>
      </c>
      <c r="BH48" s="10">
        <v>0</v>
      </c>
      <c r="BI48" s="10">
        <v>18.526040774143258</v>
      </c>
      <c r="BJ48" s="10">
        <v>74.637478978183594</v>
      </c>
      <c r="BK48" s="10">
        <v>3.9033887200557018</v>
      </c>
      <c r="BL48" s="10">
        <v>0</v>
      </c>
      <c r="BM48" s="10">
        <v>0</v>
      </c>
      <c r="BN48" s="10">
        <v>0.57818209397157905</v>
      </c>
      <c r="BO48" s="10">
        <v>0</v>
      </c>
      <c r="BP48" s="10">
        <v>36.776644586952337</v>
      </c>
      <c r="BQ48" s="10">
        <v>10.657009070929202</v>
      </c>
      <c r="BR48" s="34"/>
      <c r="BS48" s="10">
        <v>53.62922576248512</v>
      </c>
      <c r="BT48" s="10">
        <v>2.1538326677728037E-13</v>
      </c>
      <c r="BU48" s="10">
        <v>0</v>
      </c>
      <c r="BV48" s="10">
        <v>3.2405263295983708</v>
      </c>
      <c r="BW48" s="10">
        <v>0</v>
      </c>
      <c r="BX48" s="10">
        <v>0.30429156428765225</v>
      </c>
      <c r="BY48" s="10">
        <v>0.654967111962379</v>
      </c>
      <c r="BZ48" s="10">
        <v>0.86479377974551497</v>
      </c>
      <c r="CA48" s="10">
        <v>0.29631286081112529</v>
      </c>
      <c r="CB48" s="10">
        <v>6.4432131654860552</v>
      </c>
      <c r="CC48" s="10">
        <v>0.33981188827203113</v>
      </c>
      <c r="CD48" s="10">
        <v>0.5584643739223818</v>
      </c>
      <c r="CE48" s="10">
        <v>1.7796858590830569</v>
      </c>
      <c r="CF48" s="10">
        <v>7.5210627380512101</v>
      </c>
      <c r="CG48" s="10">
        <v>3.4320005262819251</v>
      </c>
      <c r="CH48" s="10">
        <v>0.22048755784086893</v>
      </c>
      <c r="CI48" s="10">
        <v>1.4210854715202004E-14</v>
      </c>
      <c r="CJ48" s="10">
        <v>5.6843418860808015E-14</v>
      </c>
      <c r="CK48" s="10">
        <v>0.28041305368019731</v>
      </c>
      <c r="CL48" s="10">
        <v>2.4424906541753444E-15</v>
      </c>
      <c r="CM48" s="10">
        <v>19.51825494842813</v>
      </c>
      <c r="CN48" s="10">
        <v>6.661583788596559E-2</v>
      </c>
      <c r="CO48" s="34"/>
      <c r="CP48" s="23">
        <v>324.55200000000002</v>
      </c>
      <c r="CQ48" s="23">
        <v>1223.5244808882885</v>
      </c>
      <c r="CR48" s="23">
        <v>93.117046401097568</v>
      </c>
      <c r="CS48" s="23">
        <v>8935.6114132353978</v>
      </c>
      <c r="CT48" s="23">
        <v>168.34716393848217</v>
      </c>
      <c r="CU48" s="23">
        <v>102.14284517777125</v>
      </c>
      <c r="CV48" s="10">
        <v>254.39950980392155</v>
      </c>
      <c r="CW48" s="10">
        <v>110.54368687663217</v>
      </c>
      <c r="CX48" s="10">
        <v>2087.6536205595353</v>
      </c>
      <c r="CY48" s="10">
        <v>371.94996182352116</v>
      </c>
      <c r="CZ48" s="10">
        <v>263.38867149999999</v>
      </c>
      <c r="DA48" s="10">
        <v>722.41679135494599</v>
      </c>
      <c r="DB48" s="10">
        <v>199.5488317757009</v>
      </c>
      <c r="DC48" s="10">
        <v>424.03944017587008</v>
      </c>
      <c r="DD48" s="10">
        <v>342.36848716273926</v>
      </c>
      <c r="DE48" s="10">
        <v>249.03359542530384</v>
      </c>
      <c r="DF48" s="10">
        <v>204.19333333333336</v>
      </c>
      <c r="DG48" s="10">
        <v>491.50445018662077</v>
      </c>
      <c r="DH48" s="10">
        <v>203.66029287882111</v>
      </c>
      <c r="DI48" s="10">
        <v>205.53928328639412</v>
      </c>
      <c r="DJ48" s="10">
        <v>271.34590375783944</v>
      </c>
      <c r="DK48" s="23">
        <v>85.020232296740346</v>
      </c>
    </row>
    <row r="49" spans="1:115">
      <c r="A49" s="2">
        <v>44075</v>
      </c>
      <c r="B49" s="10">
        <v>79.155419120986593</v>
      </c>
      <c r="C49" s="10">
        <v>1125.3732422324117</v>
      </c>
      <c r="D49" s="10">
        <v>69.369772019350691</v>
      </c>
      <c r="E49" s="10">
        <v>9647.1415047230039</v>
      </c>
      <c r="F49" s="10">
        <v>113.12242023865761</v>
      </c>
      <c r="G49" s="10">
        <v>91.578526074854977</v>
      </c>
      <c r="H49" s="10">
        <v>264.30847377689219</v>
      </c>
      <c r="I49" s="10">
        <v>97.682396356699243</v>
      </c>
      <c r="J49" s="10">
        <v>2159.9551720145419</v>
      </c>
      <c r="K49" s="10">
        <v>278.36560374726764</v>
      </c>
      <c r="L49" s="10">
        <v>226.48218945309981</v>
      </c>
      <c r="M49" s="10">
        <v>736.59129420388012</v>
      </c>
      <c r="N49" s="10">
        <v>202.80922401094762</v>
      </c>
      <c r="O49" s="10">
        <v>353.69613187722803</v>
      </c>
      <c r="P49" s="10">
        <v>286.7168718660219</v>
      </c>
      <c r="Q49" s="10">
        <v>195.05238825373297</v>
      </c>
      <c r="R49" s="10">
        <v>136.57615135797604</v>
      </c>
      <c r="S49" s="10">
        <v>504.05273152205655</v>
      </c>
      <c r="T49" s="10">
        <v>204.48917298657554</v>
      </c>
      <c r="U49" s="10">
        <v>212.50957104049525</v>
      </c>
      <c r="V49" s="10">
        <v>116.46437811057413</v>
      </c>
      <c r="W49" s="10">
        <v>41.063805310547153</v>
      </c>
      <c r="X49" s="34"/>
      <c r="Y49" s="10">
        <v>186.94625472973217</v>
      </c>
      <c r="Z49" s="10">
        <v>68.165667223041297</v>
      </c>
      <c r="AA49" s="10">
        <v>14.880465644442562</v>
      </c>
      <c r="AB49" s="10">
        <v>92.390741490121655</v>
      </c>
      <c r="AC49" s="10">
        <v>54.772379804634554</v>
      </c>
      <c r="AD49" s="10">
        <v>4.1009960308786061E-3</v>
      </c>
      <c r="AE49" s="10">
        <v>4.0887063563125841</v>
      </c>
      <c r="AF49" s="10">
        <v>9.462888333893515</v>
      </c>
      <c r="AG49" s="10">
        <v>63.318282445211644</v>
      </c>
      <c r="AH49" s="10">
        <v>83.883382567547486</v>
      </c>
      <c r="AI49" s="10">
        <v>36.339366655503866</v>
      </c>
      <c r="AJ49" s="10">
        <v>12.462458458272113</v>
      </c>
      <c r="AK49" s="10">
        <v>5.6065314463915579</v>
      </c>
      <c r="AL49" s="10">
        <v>55.448111037993023</v>
      </c>
      <c r="AM49" s="10">
        <v>13.956481316236475</v>
      </c>
      <c r="AN49" s="10">
        <v>40.536952284927217</v>
      </c>
      <c r="AO49" s="10">
        <v>79.32331530869061</v>
      </c>
      <c r="AP49" s="10">
        <v>0</v>
      </c>
      <c r="AQ49" s="10">
        <v>20.317737275187653</v>
      </c>
      <c r="AR49" s="10">
        <v>0</v>
      </c>
      <c r="AS49" s="10">
        <v>90.428464881486448</v>
      </c>
      <c r="AT49" s="10">
        <v>36.585600544698508</v>
      </c>
      <c r="AU49" s="34"/>
      <c r="AV49" s="10">
        <v>8.8350144047083354</v>
      </c>
      <c r="AW49" s="10">
        <v>9.2775574617872341</v>
      </c>
      <c r="AX49" s="10">
        <v>12.504164090279589</v>
      </c>
      <c r="AY49" s="10">
        <v>27.130674018262262</v>
      </c>
      <c r="AZ49" s="10">
        <v>2.7939203287682397</v>
      </c>
      <c r="BA49" s="10">
        <v>8.587853341989284</v>
      </c>
      <c r="BB49" s="10">
        <v>0</v>
      </c>
      <c r="BC49" s="10">
        <v>9.1062568365544152</v>
      </c>
      <c r="BD49" s="10">
        <v>0.47360815341743917</v>
      </c>
      <c r="BE49" s="10">
        <v>17.379955344393956</v>
      </c>
      <c r="BF49" s="10">
        <v>16.725438294449237</v>
      </c>
      <c r="BG49" s="10">
        <v>4.5319706966975843</v>
      </c>
      <c r="BH49" s="10">
        <v>0</v>
      </c>
      <c r="BI49" s="10">
        <v>21.040436130392504</v>
      </c>
      <c r="BJ49" s="10">
        <v>53.390348447440282</v>
      </c>
      <c r="BK49" s="10">
        <v>2.3652277344322128</v>
      </c>
      <c r="BL49" s="10">
        <v>0</v>
      </c>
      <c r="BM49" s="10">
        <v>0</v>
      </c>
      <c r="BN49" s="10">
        <v>0.59541129084937405</v>
      </c>
      <c r="BO49" s="10">
        <v>0</v>
      </c>
      <c r="BP49" s="10">
        <v>37.598148651365165</v>
      </c>
      <c r="BQ49" s="10">
        <v>5.2276259468745137</v>
      </c>
      <c r="BS49" s="10">
        <v>57.311311744572933</v>
      </c>
      <c r="BT49" s="10">
        <v>0</v>
      </c>
      <c r="BU49" s="10">
        <v>1.5987211554602254E-14</v>
      </c>
      <c r="BV49" s="10">
        <v>3.1294469878895583</v>
      </c>
      <c r="BW49" s="10">
        <v>2.6201263381153694E-14</v>
      </c>
      <c r="BX49" s="10">
        <v>0.3047121513488058</v>
      </c>
      <c r="BY49" s="10">
        <v>1.0006526841327039</v>
      </c>
      <c r="BZ49" s="10">
        <v>1.5079639320692966</v>
      </c>
      <c r="CA49" s="10">
        <v>0.291258208531259</v>
      </c>
      <c r="CB49" s="10">
        <v>6.9749226657674015</v>
      </c>
      <c r="CC49" s="10">
        <v>0.54113179694706659</v>
      </c>
      <c r="CD49" s="10">
        <v>0.62590554238998308</v>
      </c>
      <c r="CE49" s="10">
        <v>1.8225516245412896</v>
      </c>
      <c r="CF49" s="10">
        <v>8.0522862173521155</v>
      </c>
      <c r="CG49" s="10">
        <v>3.9268824667367213</v>
      </c>
      <c r="CH49" s="10">
        <v>0</v>
      </c>
      <c r="CI49" s="10">
        <v>2.8421709430404007E-14</v>
      </c>
      <c r="CJ49" s="10">
        <v>5.6843418860808015E-14</v>
      </c>
      <c r="CK49" s="10">
        <v>0.28879570809740618</v>
      </c>
      <c r="CL49" s="10">
        <v>0</v>
      </c>
      <c r="CM49" s="10">
        <v>20.749874377904845</v>
      </c>
      <c r="CN49" s="10">
        <v>0</v>
      </c>
      <c r="CP49" s="23">
        <v>332.24800000000005</v>
      </c>
      <c r="CQ49" s="23">
        <v>1202.8164669172399</v>
      </c>
      <c r="CR49" s="23">
        <v>96.754401754072859</v>
      </c>
      <c r="CS49" s="23">
        <v>9769.7923672192774</v>
      </c>
      <c r="CT49" s="23">
        <v>170.68872037206043</v>
      </c>
      <c r="CU49" s="23">
        <v>100.47519256422395</v>
      </c>
      <c r="CV49" s="10">
        <v>269.39783281733747</v>
      </c>
      <c r="CW49" s="10">
        <v>117.75950545921647</v>
      </c>
      <c r="CX49" s="10">
        <v>2224.0383208217022</v>
      </c>
      <c r="CY49" s="10">
        <v>386.60386432497648</v>
      </c>
      <c r="CZ49" s="10">
        <v>280.08812619999998</v>
      </c>
      <c r="DA49" s="10">
        <v>754.21162890123981</v>
      </c>
      <c r="DB49" s="10">
        <v>210.23830708188046</v>
      </c>
      <c r="DC49" s="10">
        <v>438.23696526296567</v>
      </c>
      <c r="DD49" s="10">
        <v>357.99058409643538</v>
      </c>
      <c r="DE49" s="10">
        <v>237.95456827309235</v>
      </c>
      <c r="DF49" s="10">
        <v>215.89946666666668</v>
      </c>
      <c r="DG49" s="10">
        <v>504.0527315220566</v>
      </c>
      <c r="DH49" s="10">
        <v>225.69111726070997</v>
      </c>
      <c r="DI49" s="10">
        <v>212.50957104049525</v>
      </c>
      <c r="DJ49" s="10">
        <v>265.24086602133059</v>
      </c>
      <c r="DK49" s="23">
        <v>82.877031802120158</v>
      </c>
    </row>
    <row r="50" spans="1:115">
      <c r="A50" s="2">
        <v>44166</v>
      </c>
      <c r="B50" s="10">
        <v>79.028752900481621</v>
      </c>
      <c r="C50" s="10">
        <v>1344.1576405928292</v>
      </c>
      <c r="D50" s="10">
        <v>86.471070972769013</v>
      </c>
      <c r="E50" s="10">
        <v>10545.027555424958</v>
      </c>
      <c r="F50" s="10">
        <v>131.65224606525152</v>
      </c>
      <c r="G50" s="10">
        <v>97.05835223742443</v>
      </c>
      <c r="H50" s="10">
        <v>285.48626660118993</v>
      </c>
      <c r="I50" s="10">
        <v>103.98027961739848</v>
      </c>
      <c r="J50" s="10">
        <v>2245.073488718529</v>
      </c>
      <c r="K50" s="10">
        <v>316.85131754164212</v>
      </c>
      <c r="L50" s="10">
        <v>254.42404654714184</v>
      </c>
      <c r="M50" s="10">
        <v>780.52936838580808</v>
      </c>
      <c r="N50" s="10">
        <v>210.51940727984754</v>
      </c>
      <c r="O50" s="10">
        <v>387.42144998467205</v>
      </c>
      <c r="P50" s="10">
        <v>274.0191847792658</v>
      </c>
      <c r="Q50" s="10">
        <v>239.41384916909163</v>
      </c>
      <c r="R50" s="10">
        <v>143.98118223797957</v>
      </c>
      <c r="S50" s="10">
        <v>533.03154073065571</v>
      </c>
      <c r="T50" s="10">
        <v>242.43620579519597</v>
      </c>
      <c r="U50" s="10">
        <v>234.52062456303892</v>
      </c>
      <c r="V50" s="10">
        <v>127.26555880523284</v>
      </c>
      <c r="W50" s="10">
        <v>46.345031068452464</v>
      </c>
      <c r="X50" s="34"/>
      <c r="Y50" s="10">
        <v>191.71410230540903</v>
      </c>
      <c r="Z50" s="10">
        <v>59.947729096877289</v>
      </c>
      <c r="AA50" s="10">
        <v>11.233916549614372</v>
      </c>
      <c r="AB50" s="10">
        <v>107.20681476912836</v>
      </c>
      <c r="AC50" s="10">
        <v>62.539493926745109</v>
      </c>
      <c r="AD50" s="10">
        <v>3.9408970849525628E-3</v>
      </c>
      <c r="AE50" s="10">
        <v>8.7554586453760308</v>
      </c>
      <c r="AF50" s="10">
        <v>10.354468730821029</v>
      </c>
      <c r="AG50" s="10">
        <v>84.75653634968026</v>
      </c>
      <c r="AH50" s="10">
        <v>86.913615414575688</v>
      </c>
      <c r="AI50" s="10">
        <v>36.218372042661919</v>
      </c>
      <c r="AJ50" s="10">
        <v>11.511964938575039</v>
      </c>
      <c r="AK50" s="10">
        <v>6.8836882718935613</v>
      </c>
      <c r="AL50" s="10">
        <v>73.494677586302828</v>
      </c>
      <c r="AM50" s="10">
        <v>12.178082271144481</v>
      </c>
      <c r="AN50" s="10">
        <v>48.7093316037585</v>
      </c>
      <c r="AO50" s="10">
        <v>83.624151095353753</v>
      </c>
      <c r="AP50" s="10">
        <v>0</v>
      </c>
      <c r="AQ50" s="10">
        <v>23.698081993954979</v>
      </c>
      <c r="AR50" s="10">
        <v>0</v>
      </c>
      <c r="AS50" s="10">
        <v>101.13319162720708</v>
      </c>
      <c r="AT50" s="10">
        <v>38.439284477964662</v>
      </c>
      <c r="AU50" s="34"/>
      <c r="AV50" s="10">
        <v>8.8350044146245743</v>
      </c>
      <c r="AW50" s="10">
        <v>1.8168072019866839</v>
      </c>
      <c r="AX50" s="10">
        <v>10.605273430318938</v>
      </c>
      <c r="AY50" s="10">
        <v>43.220696425436607</v>
      </c>
      <c r="AZ50" s="10">
        <v>1.5304700592178191</v>
      </c>
      <c r="BA50" s="10">
        <v>8.6470277239188089</v>
      </c>
      <c r="BB50" s="10">
        <v>0</v>
      </c>
      <c r="BC50" s="10">
        <v>18.702685060677183</v>
      </c>
      <c r="BD50" s="10">
        <v>2.1840242387383642</v>
      </c>
      <c r="BE50" s="10">
        <v>18.754904294710503</v>
      </c>
      <c r="BF50" s="10">
        <v>19.569081008846329</v>
      </c>
      <c r="BG50" s="10">
        <v>4.7206766000404237</v>
      </c>
      <c r="BH50" s="10">
        <v>0</v>
      </c>
      <c r="BI50" s="10">
        <v>19.022966827743517</v>
      </c>
      <c r="BJ50" s="10">
        <v>85.608694913266262</v>
      </c>
      <c r="BK50" s="10">
        <v>7.1181417033304486</v>
      </c>
      <c r="BL50" s="10">
        <v>0</v>
      </c>
      <c r="BM50" s="10">
        <v>0</v>
      </c>
      <c r="BN50" s="10">
        <v>0.62820260427029229</v>
      </c>
      <c r="BO50" s="10">
        <v>0</v>
      </c>
      <c r="BP50" s="10">
        <v>41.104023602563913</v>
      </c>
      <c r="BQ50" s="10">
        <v>5.4838132119839953</v>
      </c>
      <c r="BS50" s="10">
        <v>56.004140379484781</v>
      </c>
      <c r="BT50" s="10">
        <v>1.1228795671058833E-12</v>
      </c>
      <c r="BU50" s="10">
        <v>0</v>
      </c>
      <c r="BV50" s="10">
        <v>3.0791637901378763</v>
      </c>
      <c r="BW50" s="10">
        <v>1.6150587033376527</v>
      </c>
      <c r="BX50" s="10">
        <v>0.29928249875141866</v>
      </c>
      <c r="BY50" s="10">
        <v>1.0657686267733411</v>
      </c>
      <c r="BZ50" s="10">
        <v>1.5149609951926486</v>
      </c>
      <c r="CA50" s="10">
        <v>3.0387198774909718</v>
      </c>
      <c r="CB50" s="10">
        <v>6.4679633871433815</v>
      </c>
      <c r="CC50" s="10">
        <v>0.56706840134991765</v>
      </c>
      <c r="CD50" s="10">
        <v>0.64459966777017108</v>
      </c>
      <c r="CE50" s="10">
        <v>1.7745770124253397</v>
      </c>
      <c r="CF50" s="10">
        <v>6.4150539919035054</v>
      </c>
      <c r="CG50" s="10">
        <v>3.4039677936670216</v>
      </c>
      <c r="CH50" s="10">
        <v>0.15851509826450449</v>
      </c>
      <c r="CI50" s="10">
        <v>0</v>
      </c>
      <c r="CJ50" s="10">
        <v>1.1368683772161603E-13</v>
      </c>
      <c r="CK50" s="10">
        <v>0.291104146311426</v>
      </c>
      <c r="CL50" s="10">
        <v>0</v>
      </c>
      <c r="CM50" s="10">
        <v>20.777016630701027</v>
      </c>
      <c r="CN50" s="10">
        <v>1.1546319456101628E-14</v>
      </c>
      <c r="CP50" s="23">
        <v>335.58199999999999</v>
      </c>
      <c r="CQ50" s="23">
        <v>1405.9221768916943</v>
      </c>
      <c r="CR50" s="23">
        <v>108.31026095270231</v>
      </c>
      <c r="CS50" s="23">
        <v>10698.534230409661</v>
      </c>
      <c r="CT50" s="23">
        <v>197.3372687545521</v>
      </c>
      <c r="CU50" s="23">
        <v>106.00860335717961</v>
      </c>
      <c r="CV50" s="10">
        <v>295.3074938733393</v>
      </c>
      <c r="CW50" s="10">
        <v>134.55239440408934</v>
      </c>
      <c r="CX50" s="10">
        <v>2335.0527691844386</v>
      </c>
      <c r="CY50" s="10">
        <v>428.98780063807169</v>
      </c>
      <c r="CZ50" s="10">
        <v>310.77856800000001</v>
      </c>
      <c r="DA50" s="10">
        <v>797.40660959219372</v>
      </c>
      <c r="DB50" s="10">
        <v>219.17767256416644</v>
      </c>
      <c r="DC50" s="10">
        <v>486.3541483906219</v>
      </c>
      <c r="DD50" s="10">
        <v>375.20992975734356</v>
      </c>
      <c r="DE50" s="10">
        <v>295.39983757444509</v>
      </c>
      <c r="DF50" s="10">
        <v>227.60533333333328</v>
      </c>
      <c r="DG50" s="10">
        <v>533.03154073065582</v>
      </c>
      <c r="DH50" s="10">
        <v>267.05359453973267</v>
      </c>
      <c r="DI50" s="10">
        <v>234.52062456303892</v>
      </c>
      <c r="DJ50" s="10">
        <v>290.27979066570487</v>
      </c>
      <c r="DK50" s="23">
        <v>90.268128758401133</v>
      </c>
    </row>
    <row r="51" spans="1:115">
      <c r="A51" s="2">
        <v>44256</v>
      </c>
      <c r="B51" s="10">
        <v>80.614475975850254</v>
      </c>
      <c r="C51" s="10">
        <v>1241.67784485896</v>
      </c>
      <c r="D51" s="10">
        <v>75.369298462360348</v>
      </c>
      <c r="E51" s="10">
        <v>10962.939796836563</v>
      </c>
      <c r="F51" s="10">
        <v>127.35952272644968</v>
      </c>
      <c r="G51" s="10">
        <v>105.95979550874543</v>
      </c>
      <c r="H51" s="10">
        <v>276.59004469846883</v>
      </c>
      <c r="I51" s="10">
        <v>102.78052362647053</v>
      </c>
      <c r="J51" s="10">
        <v>2408.532283791083</v>
      </c>
      <c r="K51" s="10">
        <v>326.63622069386247</v>
      </c>
      <c r="L51" s="10">
        <v>257.42564692228586</v>
      </c>
      <c r="M51" s="10">
        <v>779.57234933098948</v>
      </c>
      <c r="N51" s="10">
        <v>212.38611317693869</v>
      </c>
      <c r="O51" s="10">
        <v>387.98961708955466</v>
      </c>
      <c r="P51" s="10">
        <v>272.01728857952202</v>
      </c>
      <c r="Q51" s="10">
        <v>241.98634429464246</v>
      </c>
      <c r="R51" s="10">
        <v>144.01796214496704</v>
      </c>
      <c r="S51" s="10">
        <v>540.94121140142511</v>
      </c>
      <c r="T51" s="10">
        <v>247.46608030795042</v>
      </c>
      <c r="U51" s="10">
        <v>233.32975805499711</v>
      </c>
      <c r="V51" s="10">
        <v>111.37787568623642</v>
      </c>
      <c r="W51" s="10">
        <v>37.55653553590458</v>
      </c>
      <c r="X51" s="34"/>
      <c r="Y51" s="10">
        <v>191.5084172450116</v>
      </c>
      <c r="Z51" s="10">
        <v>67.987665670775982</v>
      </c>
      <c r="AA51" s="10">
        <v>15.333337528980728</v>
      </c>
      <c r="AB51" s="10">
        <v>75.41634853297154</v>
      </c>
      <c r="AC51" s="10">
        <v>59.350079952430789</v>
      </c>
      <c r="AD51" s="10">
        <v>3.7083477884955625E-3</v>
      </c>
      <c r="AE51" s="10">
        <v>14.622732158343458</v>
      </c>
      <c r="AF51" s="10">
        <v>8.0785838432341901</v>
      </c>
      <c r="AG51" s="10">
        <v>1.5570096407994179E-2</v>
      </c>
      <c r="AH51" s="10">
        <v>89.329148363187272</v>
      </c>
      <c r="AI51" s="10">
        <v>35.779300197850219</v>
      </c>
      <c r="AJ51" s="10">
        <v>11.345178620013501</v>
      </c>
      <c r="AK51" s="10">
        <v>6.5695499402744897</v>
      </c>
      <c r="AL51" s="10">
        <v>75.193978727987655</v>
      </c>
      <c r="AM51" s="10">
        <v>12.266472718306677</v>
      </c>
      <c r="AN51" s="10">
        <v>47.766545258028998</v>
      </c>
      <c r="AO51" s="10">
        <v>89.22017118836628</v>
      </c>
      <c r="AP51" s="10">
        <v>0</v>
      </c>
      <c r="AQ51" s="10">
        <v>23.421320709492125</v>
      </c>
      <c r="AR51" s="10">
        <v>1.9686560615988253</v>
      </c>
      <c r="AS51" s="10">
        <v>97.698183015749564</v>
      </c>
      <c r="AT51" s="10">
        <v>38.118768770440404</v>
      </c>
      <c r="AU51" s="34"/>
      <c r="AV51" s="10">
        <v>8.4412791578154263</v>
      </c>
      <c r="AW51" s="10">
        <v>19.486148238036392</v>
      </c>
      <c r="AX51" s="10">
        <v>11.635106970782124</v>
      </c>
      <c r="AY51" s="10">
        <v>37.626904035332728</v>
      </c>
      <c r="AZ51" s="10">
        <v>2.9417218111394678</v>
      </c>
      <c r="BA51" s="10">
        <v>8.4927929657893131</v>
      </c>
      <c r="BB51" s="10">
        <v>0</v>
      </c>
      <c r="BC51" s="10">
        <v>17.667580164500045</v>
      </c>
      <c r="BD51" s="10">
        <v>0</v>
      </c>
      <c r="BE51" s="10">
        <v>18.876913493131944</v>
      </c>
      <c r="BF51" s="10">
        <v>18.627793742120762</v>
      </c>
      <c r="BG51" s="10">
        <v>4.4482322169293385</v>
      </c>
      <c r="BH51" s="10">
        <v>0</v>
      </c>
      <c r="BI51" s="10">
        <v>18.315629410893528</v>
      </c>
      <c r="BJ51" s="10">
        <v>81.493511183801814</v>
      </c>
      <c r="BK51" s="10">
        <v>7.0537387701959195</v>
      </c>
      <c r="BL51" s="10">
        <v>0</v>
      </c>
      <c r="BM51" s="10">
        <v>0</v>
      </c>
      <c r="BN51" s="10">
        <v>0.59363464395443766</v>
      </c>
      <c r="BO51" s="10">
        <v>0</v>
      </c>
      <c r="BP51" s="10">
        <v>35.153173435038454</v>
      </c>
      <c r="BQ51" s="10">
        <v>14.417440971066064</v>
      </c>
      <c r="BS51" s="10">
        <v>54.991827621322685</v>
      </c>
      <c r="BT51" s="10">
        <v>0</v>
      </c>
      <c r="BU51" s="10">
        <v>0</v>
      </c>
      <c r="BV51" s="10">
        <v>3.1766298062468934</v>
      </c>
      <c r="BW51" s="10">
        <v>0</v>
      </c>
      <c r="BX51" s="10">
        <v>0.29010371591401451</v>
      </c>
      <c r="BY51" s="10">
        <v>2.8368694454384897</v>
      </c>
      <c r="BZ51" s="10">
        <v>1.0661238364404824</v>
      </c>
      <c r="CA51" s="10">
        <v>0</v>
      </c>
      <c r="CB51" s="10">
        <v>6.0227574580531851</v>
      </c>
      <c r="CC51" s="10">
        <v>0.54129973774321272</v>
      </c>
      <c r="CD51" s="10">
        <v>0.59801435053383134</v>
      </c>
      <c r="CE51" s="10">
        <v>1.6466451299616356</v>
      </c>
      <c r="CF51" s="10">
        <v>6.057836995231618</v>
      </c>
      <c r="CG51" s="10">
        <v>2.6784690245697931</v>
      </c>
      <c r="CH51" s="10">
        <v>0.15228845388297518</v>
      </c>
      <c r="CI51" s="10">
        <v>0</v>
      </c>
      <c r="CJ51" s="10">
        <v>0</v>
      </c>
      <c r="CK51" s="10">
        <v>0.26856045046142574</v>
      </c>
      <c r="CL51" s="10">
        <v>1.021405182655144E-14</v>
      </c>
      <c r="CM51" s="10">
        <v>17.371251453303728</v>
      </c>
      <c r="CN51" s="10">
        <v>6.0714744102035922E-2</v>
      </c>
      <c r="CP51" s="23">
        <v>335.55599999999998</v>
      </c>
      <c r="CQ51" s="23">
        <v>1329.1516587677722</v>
      </c>
      <c r="CR51" s="23">
        <v>102.33774296212317</v>
      </c>
      <c r="CS51" s="23">
        <v>11079.159679211114</v>
      </c>
      <c r="CT51" s="23">
        <v>189.65132449001982</v>
      </c>
      <c r="CU51" s="23">
        <v>114.74640053823725</v>
      </c>
      <c r="CV51" s="10">
        <v>294.04964630225078</v>
      </c>
      <c r="CW51" s="10">
        <v>129.59281147064524</v>
      </c>
      <c r="CX51" s="10">
        <v>2408.5478538874909</v>
      </c>
      <c r="CY51" s="10">
        <v>440.86504000823487</v>
      </c>
      <c r="CZ51" s="10">
        <v>312.37404060000006</v>
      </c>
      <c r="DA51" s="10">
        <v>795.96377451846615</v>
      </c>
      <c r="DB51" s="10">
        <v>220.60230824717482</v>
      </c>
      <c r="DC51" s="10">
        <v>487.55706222366746</v>
      </c>
      <c r="DD51" s="10">
        <v>368.4557415062003</v>
      </c>
      <c r="DE51" s="10">
        <v>296.95891677675036</v>
      </c>
      <c r="DF51" s="10">
        <v>233.23813333333331</v>
      </c>
      <c r="DG51" s="10">
        <v>540.94121140142511</v>
      </c>
      <c r="DH51" s="10">
        <v>271.74959611185841</v>
      </c>
      <c r="DI51" s="10">
        <v>235.29841411659595</v>
      </c>
      <c r="DJ51" s="10">
        <v>261.60048359032817</v>
      </c>
      <c r="DK51" s="23">
        <v>90.153460021513084</v>
      </c>
    </row>
    <row r="52" spans="1:115">
      <c r="A52" s="2">
        <v>44348</v>
      </c>
      <c r="B52" s="10">
        <v>88.484325757829396</v>
      </c>
      <c r="C52" s="10">
        <v>1451.1911531400881</v>
      </c>
      <c r="D52" s="10">
        <v>72.994697513156098</v>
      </c>
      <c r="E52" s="10">
        <v>11583.193708529814</v>
      </c>
      <c r="F52" s="10">
        <v>131.28087089196524</v>
      </c>
      <c r="G52" s="10">
        <v>117.38958678172816</v>
      </c>
      <c r="H52" s="10">
        <v>277.81890851268139</v>
      </c>
      <c r="I52" s="10">
        <v>112.78120119690544</v>
      </c>
      <c r="J52" s="10">
        <v>2384.1869518828521</v>
      </c>
      <c r="K52" s="10">
        <v>337.21847293578082</v>
      </c>
      <c r="L52" s="10">
        <v>274.7611560297741</v>
      </c>
      <c r="M52" s="10">
        <v>799.17733707239324</v>
      </c>
      <c r="N52" s="10">
        <v>220.19875072138404</v>
      </c>
      <c r="O52" s="10">
        <v>409.0839148826355</v>
      </c>
      <c r="P52" s="10">
        <v>290.16510055212694</v>
      </c>
      <c r="Q52" s="10">
        <v>271.39240225807561</v>
      </c>
      <c r="R52" s="10">
        <v>147.69044036956754</v>
      </c>
      <c r="S52" s="10">
        <v>553.63135971437066</v>
      </c>
      <c r="T52" s="10">
        <v>264.80267846986101</v>
      </c>
      <c r="U52" s="10">
        <v>240.01412654800384</v>
      </c>
      <c r="V52" s="10">
        <v>111.63463538987078</v>
      </c>
      <c r="W52" s="10">
        <v>38.54600397413995</v>
      </c>
      <c r="X52" s="34"/>
      <c r="Y52" s="10">
        <v>191.30621155528806</v>
      </c>
      <c r="Z52" s="10">
        <v>74.066754319017221</v>
      </c>
      <c r="AA52" s="10">
        <v>16.718339277051708</v>
      </c>
      <c r="AB52" s="10">
        <v>107.2790145652388</v>
      </c>
      <c r="AC52" s="10">
        <v>63.65661040399543</v>
      </c>
      <c r="AD52" s="10">
        <v>1.3361330634484954E-3</v>
      </c>
      <c r="AE52" s="10">
        <v>13.474469403339979</v>
      </c>
      <c r="AF52" s="10">
        <v>8.2022232349704272</v>
      </c>
      <c r="AG52" s="10">
        <v>69.74063376467376</v>
      </c>
      <c r="AH52" s="10">
        <v>90.552932345544178</v>
      </c>
      <c r="AI52" s="10">
        <v>35.294363879129001</v>
      </c>
      <c r="AJ52" s="10">
        <v>11.464275212698679</v>
      </c>
      <c r="AK52" s="10">
        <v>8.0131600480931553</v>
      </c>
      <c r="AL52" s="10">
        <v>75.042544422915824</v>
      </c>
      <c r="AM52" s="10">
        <v>9.977405392613095</v>
      </c>
      <c r="AN52" s="10">
        <v>43.031649188120006</v>
      </c>
      <c r="AO52" s="10">
        <v>91.180226297099111</v>
      </c>
      <c r="AP52" s="10">
        <v>0</v>
      </c>
      <c r="AQ52" s="10">
        <v>23.741572049240418</v>
      </c>
      <c r="AR52" s="10">
        <v>2.0338252817781295</v>
      </c>
      <c r="AS52" s="10">
        <v>100.63805543235044</v>
      </c>
      <c r="AT52" s="10">
        <v>39.32907134820497</v>
      </c>
      <c r="AU52" s="34"/>
      <c r="AV52" s="10">
        <v>8.5413979296565685</v>
      </c>
      <c r="AW52" s="10">
        <v>8.163592370958991</v>
      </c>
      <c r="AX52" s="10">
        <v>11.674166724099711</v>
      </c>
      <c r="AY52" s="10">
        <v>40.19285078502763</v>
      </c>
      <c r="AZ52" s="10">
        <v>2.9699353789136684</v>
      </c>
      <c r="BA52" s="10">
        <v>1.8609574210487583</v>
      </c>
      <c r="BB52" s="10">
        <v>0</v>
      </c>
      <c r="BC52" s="10">
        <v>13.206246382382721</v>
      </c>
      <c r="BD52" s="10">
        <v>0.49439420021362646</v>
      </c>
      <c r="BE52" s="10">
        <v>19.154508611488598</v>
      </c>
      <c r="BF52" s="10">
        <v>18.078646602815041</v>
      </c>
      <c r="BG52" s="10">
        <v>5.5946702407797924</v>
      </c>
      <c r="BH52" s="10">
        <v>0</v>
      </c>
      <c r="BI52" s="10">
        <v>18.87548507122834</v>
      </c>
      <c r="BJ52" s="10">
        <v>80.901785318095818</v>
      </c>
      <c r="BK52" s="10">
        <v>7.3449561139704658</v>
      </c>
      <c r="BL52" s="10">
        <v>0</v>
      </c>
      <c r="BM52" s="10">
        <v>0</v>
      </c>
      <c r="BN52" s="10">
        <v>0.61061153861754158</v>
      </c>
      <c r="BO52" s="10">
        <v>0</v>
      </c>
      <c r="BP52" s="10">
        <v>36.254853422997677</v>
      </c>
      <c r="BQ52" s="10">
        <v>14.576024367473947</v>
      </c>
      <c r="BS52" s="10">
        <v>55.192064757226035</v>
      </c>
      <c r="BT52" s="10">
        <v>1.7408297026122455E-13</v>
      </c>
      <c r="BU52" s="10">
        <v>0</v>
      </c>
      <c r="BV52" s="10">
        <v>3.2236848001225269</v>
      </c>
      <c r="BW52" s="10">
        <v>0</v>
      </c>
      <c r="BX52" s="10">
        <v>0.10457285693916352</v>
      </c>
      <c r="BY52" s="10">
        <v>3.2853526105654414</v>
      </c>
      <c r="BZ52" s="10">
        <v>1.1063027028336592</v>
      </c>
      <c r="CA52" s="10">
        <v>0.51433145347372322</v>
      </c>
      <c r="CB52" s="10">
        <v>6.6345132595041427</v>
      </c>
      <c r="CC52" s="10">
        <v>0.53996838828181382</v>
      </c>
      <c r="CD52" s="10">
        <v>0.61577324182214088</v>
      </c>
      <c r="CE52" s="10">
        <v>2.4859203934142755</v>
      </c>
      <c r="CF52" s="10">
        <v>5.7206035586028605</v>
      </c>
      <c r="CG52" s="10">
        <v>2.6178620170378792</v>
      </c>
      <c r="CH52" s="10">
        <v>2.1513373922625867E-2</v>
      </c>
      <c r="CI52" s="10">
        <v>1.4210854715202004E-14</v>
      </c>
      <c r="CJ52" s="10">
        <v>0</v>
      </c>
      <c r="CK52" s="10">
        <v>0.27235576745828516</v>
      </c>
      <c r="CL52" s="10">
        <v>0</v>
      </c>
      <c r="CM52" s="10">
        <v>19.132298518467529</v>
      </c>
      <c r="CN52" s="10">
        <v>6.1041590534353318E-2</v>
      </c>
      <c r="CP52" s="23">
        <v>343.52400000000006</v>
      </c>
      <c r="CQ52" s="23">
        <v>1533.4214998300645</v>
      </c>
      <c r="CR52" s="23">
        <v>101.38720351430746</v>
      </c>
      <c r="CS52" s="23">
        <v>11733.889258680203</v>
      </c>
      <c r="CT52" s="23">
        <v>197.9074166748743</v>
      </c>
      <c r="CU52" s="23">
        <v>119.35645319277953</v>
      </c>
      <c r="CV52" s="10">
        <v>294.57873052658681</v>
      </c>
      <c r="CW52" s="10">
        <v>135.29597351709225</v>
      </c>
      <c r="CX52" s="10">
        <v>2454.9363113012132</v>
      </c>
      <c r="CY52" s="10">
        <v>453.56042715231774</v>
      </c>
      <c r="CZ52" s="10">
        <v>328.67413489999996</v>
      </c>
      <c r="DA52" s="10">
        <v>816.85205576769386</v>
      </c>
      <c r="DB52" s="10">
        <v>230.69783116289148</v>
      </c>
      <c r="DC52" s="10">
        <v>508.72254793538252</v>
      </c>
      <c r="DD52" s="10">
        <v>383.66215327987373</v>
      </c>
      <c r="DE52" s="10">
        <v>321.7905209340887</v>
      </c>
      <c r="DF52" s="10">
        <v>238.87066666666666</v>
      </c>
      <c r="DG52" s="10">
        <v>553.63135971437066</v>
      </c>
      <c r="DH52" s="10">
        <v>289.42721782517725</v>
      </c>
      <c r="DI52" s="10">
        <v>242.04795182978194</v>
      </c>
      <c r="DJ52" s="10">
        <v>267.65984276368641</v>
      </c>
      <c r="DK52" s="23">
        <v>92.512141280353219</v>
      </c>
    </row>
    <row r="53" spans="1:115">
      <c r="A53" s="2">
        <v>44440</v>
      </c>
      <c r="B53" s="10">
        <v>88.810074079133116</v>
      </c>
      <c r="C53" s="10">
        <v>1353.7644382114418</v>
      </c>
      <c r="D53" s="10">
        <v>60.78294749944547</v>
      </c>
      <c r="E53" s="10">
        <v>12002.355143446634</v>
      </c>
      <c r="F53" s="10">
        <v>134.31066336300691</v>
      </c>
      <c r="G53" s="10">
        <v>108.82336147149604</v>
      </c>
      <c r="H53" s="10">
        <v>281.06694655480214</v>
      </c>
      <c r="I53" s="10">
        <v>108.22502628099681</v>
      </c>
      <c r="J53" s="10">
        <v>2459.9533207250188</v>
      </c>
      <c r="K53" s="10">
        <v>361.86603517635092</v>
      </c>
      <c r="L53" s="10">
        <v>277.74579213613322</v>
      </c>
      <c r="M53" s="10">
        <v>776.38893630676876</v>
      </c>
      <c r="N53" s="10">
        <v>221.8653906970091</v>
      </c>
      <c r="O53" s="10">
        <v>413.7827759214365</v>
      </c>
      <c r="P53" s="10">
        <v>275.9362092205505</v>
      </c>
      <c r="Q53" s="10">
        <v>270.6284701572439</v>
      </c>
      <c r="R53" s="10">
        <v>151.17312296145982</v>
      </c>
      <c r="S53" s="10">
        <v>561.57372713246627</v>
      </c>
      <c r="T53" s="10">
        <v>255.41223920321053</v>
      </c>
      <c r="U53" s="10">
        <v>239.81315520993658</v>
      </c>
      <c r="V53" s="10">
        <v>116.02463112470042</v>
      </c>
      <c r="W53" s="10">
        <v>38.329436959261017</v>
      </c>
      <c r="X53" s="34"/>
      <c r="Y53" s="10">
        <v>191.12090301225311</v>
      </c>
      <c r="Z53" s="10">
        <v>70.064335597933947</v>
      </c>
      <c r="AA53" s="10">
        <v>24.244868693786067</v>
      </c>
      <c r="AB53" s="10">
        <v>105.37513237679048</v>
      </c>
      <c r="AC53" s="10">
        <v>64.249357070006695</v>
      </c>
      <c r="AD53" s="10">
        <v>1.1339149093933507E-3</v>
      </c>
      <c r="AE53" s="10">
        <v>15.523803894679952</v>
      </c>
      <c r="AF53" s="10">
        <v>13.121254201712578</v>
      </c>
      <c r="AG53" s="10">
        <v>70.712109597203195</v>
      </c>
      <c r="AH53" s="10">
        <v>86.491982022397863</v>
      </c>
      <c r="AI53" s="10">
        <v>35.085086684556913</v>
      </c>
      <c r="AJ53" s="10">
        <v>6.6463743260402621</v>
      </c>
      <c r="AK53" s="10">
        <v>7.1649910336736422</v>
      </c>
      <c r="AL53" s="10">
        <v>78.114874297723958</v>
      </c>
      <c r="AM53" s="10">
        <v>9.8986583357119233</v>
      </c>
      <c r="AN53" s="10">
        <v>48.031861752725305</v>
      </c>
      <c r="AO53" s="10">
        <v>93.330343705206857</v>
      </c>
      <c r="AP53" s="10">
        <v>0</v>
      </c>
      <c r="AQ53" s="10">
        <v>23.779122285129343</v>
      </c>
      <c r="AR53" s="10">
        <v>2.1247611865023082</v>
      </c>
      <c r="AS53" s="10">
        <v>101.58831354098128</v>
      </c>
      <c r="AT53" s="10">
        <v>38.369471680989619</v>
      </c>
      <c r="AU53" s="34"/>
      <c r="AV53" s="10">
        <v>8.3191659010786818</v>
      </c>
      <c r="AW53" s="10">
        <v>7.4135273066175458</v>
      </c>
      <c r="AX53" s="10">
        <v>16.175635815877534</v>
      </c>
      <c r="AY53" s="10">
        <v>39.37945180205773</v>
      </c>
      <c r="AZ53" s="10">
        <v>2.936999918097801</v>
      </c>
      <c r="BA53" s="10">
        <v>1.7130803713589551</v>
      </c>
      <c r="BB53" s="10">
        <v>0</v>
      </c>
      <c r="BC53" s="10">
        <v>13.417505159729904</v>
      </c>
      <c r="BD53" s="10">
        <v>0.48780156630530153</v>
      </c>
      <c r="BE53" s="10">
        <v>14.718899456480067</v>
      </c>
      <c r="BF53" s="10">
        <v>18.018455819463465</v>
      </c>
      <c r="BG53" s="10">
        <v>5.4943346374614279</v>
      </c>
      <c r="BH53" s="10">
        <v>0</v>
      </c>
      <c r="BI53" s="10">
        <v>20.332254637090024</v>
      </c>
      <c r="BJ53" s="10">
        <v>78.640900784991274</v>
      </c>
      <c r="BK53" s="10">
        <v>9.0984511946836104</v>
      </c>
      <c r="BL53" s="10">
        <v>0</v>
      </c>
      <c r="BM53" s="10">
        <v>0</v>
      </c>
      <c r="BN53" s="10">
        <v>0.59921546391165736</v>
      </c>
      <c r="BO53" s="10">
        <v>0</v>
      </c>
      <c r="BP53" s="10">
        <v>37.236650444911632</v>
      </c>
      <c r="BQ53" s="10">
        <v>15.247931321332757</v>
      </c>
      <c r="BS53" s="10">
        <v>54.369857007535025</v>
      </c>
      <c r="BT53" s="10">
        <v>2.9132252166164108E-13</v>
      </c>
      <c r="BU53" s="10">
        <v>4.2632564145606011E-14</v>
      </c>
      <c r="BV53" s="10">
        <v>3.2146933817044498</v>
      </c>
      <c r="BW53" s="10">
        <v>6.7057470687359455E-14</v>
      </c>
      <c r="BX53" s="10">
        <v>9.8709437512620513E-2</v>
      </c>
      <c r="BY53" s="10">
        <v>4.7217415263812992</v>
      </c>
      <c r="BZ53" s="10">
        <v>1.0886575430367653</v>
      </c>
      <c r="CA53" s="10">
        <v>0.51574663143781319</v>
      </c>
      <c r="CB53" s="10">
        <v>6.198971511402867</v>
      </c>
      <c r="CC53" s="10">
        <v>0.53152355984638078</v>
      </c>
      <c r="CD53" s="10">
        <v>0</v>
      </c>
      <c r="CE53" s="10">
        <v>2.4278322139209241</v>
      </c>
      <c r="CF53" s="10">
        <v>5.7611815221597951</v>
      </c>
      <c r="CG53" s="10">
        <v>1.973574175965993</v>
      </c>
      <c r="CH53" s="10">
        <v>7.8215246089323287E-2</v>
      </c>
      <c r="CI53" s="10">
        <v>1.4210854715202004E-14</v>
      </c>
      <c r="CJ53" s="10">
        <v>0</v>
      </c>
      <c r="CK53" s="10">
        <v>0</v>
      </c>
      <c r="CL53" s="10">
        <v>1.7763568394002505E-14</v>
      </c>
      <c r="CM53" s="10">
        <v>24.279003674888997</v>
      </c>
      <c r="CN53" s="10">
        <v>5.9932047445954595E-2</v>
      </c>
      <c r="CP53" s="23">
        <v>342.61999999999995</v>
      </c>
      <c r="CQ53" s="23">
        <v>1431.2423011159935</v>
      </c>
      <c r="CR53" s="23">
        <v>101.20345200910911</v>
      </c>
      <c r="CS53" s="23">
        <v>12150.324421007186</v>
      </c>
      <c r="CT53" s="23">
        <v>201.49702035111147</v>
      </c>
      <c r="CU53" s="23">
        <v>110.63628519527701</v>
      </c>
      <c r="CV53" s="10">
        <v>301.3124919758634</v>
      </c>
      <c r="CW53" s="10">
        <v>135.85244318547606</v>
      </c>
      <c r="CX53" s="10">
        <v>2531.6689785199651</v>
      </c>
      <c r="CY53" s="10">
        <v>469.27588816663172</v>
      </c>
      <c r="CZ53" s="10">
        <v>331.38085819999998</v>
      </c>
      <c r="DA53" s="10">
        <v>788.52964527027029</v>
      </c>
      <c r="DB53" s="10">
        <v>231.45821394460367</v>
      </c>
      <c r="DC53" s="10">
        <v>517.99108637841027</v>
      </c>
      <c r="DD53" s="10">
        <v>366.44934251721969</v>
      </c>
      <c r="DE53" s="10">
        <v>327.83699835074214</v>
      </c>
      <c r="DF53" s="10">
        <v>244.5034666666667</v>
      </c>
      <c r="DG53" s="10">
        <v>561.57372713246627</v>
      </c>
      <c r="DH53" s="10">
        <v>279.79057695225151</v>
      </c>
      <c r="DI53" s="10">
        <v>241.93791639643891</v>
      </c>
      <c r="DJ53" s="10">
        <v>279.12859878548232</v>
      </c>
      <c r="DK53" s="23">
        <v>92.006772009029348</v>
      </c>
    </row>
    <row r="54" spans="1:115">
      <c r="A54" s="2">
        <v>44531</v>
      </c>
      <c r="B54" s="10">
        <v>107.86511878339115</v>
      </c>
      <c r="C54" s="10">
        <v>1348.2157363049982</v>
      </c>
      <c r="D54" s="10">
        <v>58.909949773997425</v>
      </c>
      <c r="E54" s="10">
        <v>12653.539338303523</v>
      </c>
      <c r="F54" s="10">
        <v>130.3430065612811</v>
      </c>
      <c r="G54" s="10">
        <v>110.27414572882277</v>
      </c>
      <c r="H54" s="10">
        <v>269.12102624842396</v>
      </c>
      <c r="I54" s="10">
        <v>95.280536298637912</v>
      </c>
      <c r="J54" s="10">
        <v>2511.9328319319507</v>
      </c>
      <c r="K54" s="10">
        <v>368.2808691584047</v>
      </c>
      <c r="L54" s="10">
        <v>287.35891456310367</v>
      </c>
      <c r="M54" s="10">
        <v>779.62042888461349</v>
      </c>
      <c r="N54" s="10">
        <v>225.77815136376856</v>
      </c>
      <c r="O54" s="10">
        <v>410.67340327697173</v>
      </c>
      <c r="P54" s="10">
        <v>257.07793136425425</v>
      </c>
      <c r="Q54" s="10">
        <v>268.43641754405127</v>
      </c>
      <c r="R54" s="10">
        <v>157.04027489952173</v>
      </c>
      <c r="S54" s="10">
        <v>575.54043056891317</v>
      </c>
      <c r="T54" s="10">
        <v>249.59062431818603</v>
      </c>
      <c r="U54" s="10">
        <v>253.30793279665914</v>
      </c>
      <c r="V54" s="10">
        <v>81.543626712501549</v>
      </c>
      <c r="W54" s="10">
        <v>40.363328281679543</v>
      </c>
      <c r="X54" s="34"/>
      <c r="Y54" s="10">
        <v>193.38133026850056</v>
      </c>
      <c r="Z54" s="10">
        <v>70.319056593741436</v>
      </c>
      <c r="AA54" s="10">
        <v>25.800815444824639</v>
      </c>
      <c r="AB54" s="10">
        <v>121.25985415402876</v>
      </c>
      <c r="AC54" s="10">
        <v>69.176852471366317</v>
      </c>
      <c r="AD54" s="10">
        <v>1.1782285092967516E-3</v>
      </c>
      <c r="AE54" s="10">
        <v>15.463868690102634</v>
      </c>
      <c r="AF54" s="10">
        <v>11.710902785364299</v>
      </c>
      <c r="AG54" s="10">
        <v>86.874004472213727</v>
      </c>
      <c r="AH54" s="10">
        <v>89.906381019373953</v>
      </c>
      <c r="AI54" s="10">
        <v>35.13131848727614</v>
      </c>
      <c r="AJ54" s="10">
        <v>6.6237259483054958</v>
      </c>
      <c r="AK54" s="10">
        <v>7.2727918814800816</v>
      </c>
      <c r="AL54" s="10">
        <v>77.94712369555883</v>
      </c>
      <c r="AM54" s="10">
        <v>9.9098626489035126</v>
      </c>
      <c r="AN54" s="10">
        <v>49.759777759427877</v>
      </c>
      <c r="AO54" s="10">
        <v>93.095725100478248</v>
      </c>
      <c r="AP54" s="10">
        <v>0</v>
      </c>
      <c r="AQ54" s="10">
        <v>23.836492852955367</v>
      </c>
      <c r="AR54" s="10">
        <v>2.1654962877214481</v>
      </c>
      <c r="AS54" s="10">
        <v>101.74123519578447</v>
      </c>
      <c r="AT54" s="10">
        <v>41.312268756189162</v>
      </c>
      <c r="AU54" s="34"/>
      <c r="AV54" s="10">
        <v>8.0849425441586202</v>
      </c>
      <c r="AW54" s="10">
        <v>17.772687119897679</v>
      </c>
      <c r="AX54" s="10">
        <v>16.534810788234743</v>
      </c>
      <c r="AY54" s="10">
        <v>54.745069452807705</v>
      </c>
      <c r="AZ54" s="10">
        <v>2.9826743998194751</v>
      </c>
      <c r="BA54" s="10">
        <v>1.7259917239890805</v>
      </c>
      <c r="BB54" s="10">
        <v>2.7644504064751008</v>
      </c>
      <c r="BC54" s="10">
        <v>17.820768633367756</v>
      </c>
      <c r="BD54" s="10">
        <v>2.0638157173246015</v>
      </c>
      <c r="BE54" s="10">
        <v>17.909308902139777</v>
      </c>
      <c r="BF54" s="10">
        <v>17.598161051047573</v>
      </c>
      <c r="BG54" s="10">
        <v>6.1876251132452333</v>
      </c>
      <c r="BH54" s="10">
        <v>0</v>
      </c>
      <c r="BI54" s="10">
        <v>20.26978706193189</v>
      </c>
      <c r="BJ54" s="10">
        <v>70.310542252550206</v>
      </c>
      <c r="BK54" s="10">
        <v>8.9120426827907586</v>
      </c>
      <c r="BL54" s="10">
        <v>0</v>
      </c>
      <c r="BM54" s="10">
        <v>0</v>
      </c>
      <c r="BN54" s="10">
        <v>0.58297348116528402</v>
      </c>
      <c r="BO54" s="10">
        <v>0</v>
      </c>
      <c r="BP54" s="10">
        <v>32.862153135492726</v>
      </c>
      <c r="BQ54" s="10">
        <v>16.213825428466873</v>
      </c>
      <c r="BS54" s="10">
        <v>53.901608403949666</v>
      </c>
      <c r="BT54" s="10">
        <v>0</v>
      </c>
      <c r="BU54" s="10">
        <v>0</v>
      </c>
      <c r="BV54" s="10">
        <v>8.8607338940249747E-4</v>
      </c>
      <c r="BW54" s="10">
        <v>5.4622972811557702E-14</v>
      </c>
      <c r="BX54" s="10">
        <v>9.9408659255567633E-2</v>
      </c>
      <c r="BY54" s="10">
        <v>5.767351243867239</v>
      </c>
      <c r="BZ54" s="10">
        <v>0.7839974958565179</v>
      </c>
      <c r="CA54" s="10">
        <v>2.8393595873249211</v>
      </c>
      <c r="CB54" s="10">
        <v>6.2736093971998557</v>
      </c>
      <c r="CC54" s="10">
        <v>0.52317339857265566</v>
      </c>
      <c r="CD54" s="10">
        <v>0</v>
      </c>
      <c r="CE54" s="10">
        <v>1.5788460267819815</v>
      </c>
      <c r="CF54" s="10">
        <v>10.860165718737907</v>
      </c>
      <c r="CG54" s="10">
        <v>2.3368854091689286</v>
      </c>
      <c r="CH54" s="10">
        <v>1.1013412404281553E-13</v>
      </c>
      <c r="CI54" s="10">
        <v>1.4210854715202004E-14</v>
      </c>
      <c r="CJ54" s="10">
        <v>1.1368683772161603E-13</v>
      </c>
      <c r="CK54" s="10">
        <v>0</v>
      </c>
      <c r="CL54" s="10">
        <v>4.8849813083506888E-15</v>
      </c>
      <c r="CM54" s="10">
        <v>23.952212006386013</v>
      </c>
      <c r="CN54" s="10">
        <v>5.9991023400495891E-2</v>
      </c>
      <c r="CP54" s="23">
        <v>363.233</v>
      </c>
      <c r="CQ54" s="23">
        <v>1436.3074800186373</v>
      </c>
      <c r="CR54" s="23">
        <v>101.24557600705675</v>
      </c>
      <c r="CS54" s="23">
        <v>12829.545147983748</v>
      </c>
      <c r="CT54" s="23">
        <v>202.50253343246695</v>
      </c>
      <c r="CU54" s="23">
        <v>112.10072434057672</v>
      </c>
      <c r="CV54" s="10">
        <v>293.11669658886893</v>
      </c>
      <c r="CW54" s="10">
        <v>125.59620521322648</v>
      </c>
      <c r="CX54" s="10">
        <v>2603.7100117088139</v>
      </c>
      <c r="CY54" s="10">
        <v>482.37016847711828</v>
      </c>
      <c r="CZ54" s="10">
        <v>340.61156750000004</v>
      </c>
      <c r="DA54" s="10">
        <v>792.43177994616417</v>
      </c>
      <c r="DB54" s="10">
        <v>234.62978927203062</v>
      </c>
      <c r="DC54" s="10">
        <v>519.75047975320035</v>
      </c>
      <c r="DD54" s="10">
        <v>339.6352216748769</v>
      </c>
      <c r="DE54" s="10">
        <v>327.10823798627001</v>
      </c>
      <c r="DF54" s="10">
        <v>250.136</v>
      </c>
      <c r="DG54" s="10">
        <v>575.54043056891328</v>
      </c>
      <c r="DH54" s="10">
        <v>274.01009065230659</v>
      </c>
      <c r="DI54" s="10">
        <v>255.4734290843806</v>
      </c>
      <c r="DJ54" s="10">
        <v>240.09922705016476</v>
      </c>
      <c r="DK54" s="23">
        <v>97.949413489736074</v>
      </c>
    </row>
    <row r="55" spans="1:115">
      <c r="A55" s="2">
        <v>44621</v>
      </c>
      <c r="B55" s="10">
        <v>116.24377643499713</v>
      </c>
      <c r="C55" s="10">
        <v>1603.593723233434</v>
      </c>
      <c r="D55" s="10">
        <v>52.512235704034971</v>
      </c>
      <c r="E55" s="10">
        <v>13189.146962967865</v>
      </c>
      <c r="F55" s="10">
        <v>143.30022538716818</v>
      </c>
      <c r="G55" s="10">
        <v>111.31407877101297</v>
      </c>
      <c r="H55" s="10">
        <v>274.10964178130479</v>
      </c>
      <c r="I55" s="10">
        <v>93.635654139780996</v>
      </c>
      <c r="J55" s="10">
        <v>2532.3429313733172</v>
      </c>
      <c r="K55" s="10">
        <v>381.83562142746109</v>
      </c>
      <c r="L55" s="10">
        <v>281.89769962213643</v>
      </c>
      <c r="M55" s="10">
        <v>804.15233214800742</v>
      </c>
      <c r="N55" s="10">
        <v>229.69808544729725</v>
      </c>
      <c r="O55" s="10">
        <v>438.17644128882841</v>
      </c>
      <c r="P55" s="10">
        <v>245.79826186212048</v>
      </c>
      <c r="Q55" s="10">
        <v>234.60199869380358</v>
      </c>
      <c r="R55" s="10">
        <v>166.00769128654952</v>
      </c>
      <c r="S55" s="10">
        <v>645.86301167430179</v>
      </c>
      <c r="T55" s="10">
        <v>274.10154416388929</v>
      </c>
      <c r="U55" s="10">
        <v>263.80335733132625</v>
      </c>
      <c r="V55" s="10">
        <v>86.611621260447976</v>
      </c>
      <c r="W55" s="10">
        <v>39.273400833992099</v>
      </c>
      <c r="X55" s="34"/>
      <c r="Y55" s="10">
        <v>197.55888354734503</v>
      </c>
      <c r="Z55" s="10">
        <v>69.813213007899762</v>
      </c>
      <c r="AA55" s="10">
        <v>38.270402090500426</v>
      </c>
      <c r="AB55" s="10">
        <v>144.44077975379392</v>
      </c>
      <c r="AC55" s="10">
        <v>68.74929420577611</v>
      </c>
      <c r="AD55" s="10">
        <v>1.0300709280581446E-3</v>
      </c>
      <c r="AE55" s="10">
        <v>11.298593295885578</v>
      </c>
      <c r="AF55" s="10">
        <v>11.481208553037343</v>
      </c>
      <c r="AG55" s="10">
        <v>87.199893284145006</v>
      </c>
      <c r="AH55" s="10">
        <v>87.16184301119975</v>
      </c>
      <c r="AI55" s="10">
        <v>34.703400234688189</v>
      </c>
      <c r="AJ55" s="10">
        <v>7.9038615734539972</v>
      </c>
      <c r="AK55" s="10">
        <v>7.2984134803068867</v>
      </c>
      <c r="AL55" s="10">
        <v>86.990619478206114</v>
      </c>
      <c r="AM55" s="10">
        <v>6.5258993448257225</v>
      </c>
      <c r="AN55" s="10">
        <v>51.231076557441384</v>
      </c>
      <c r="AO55" s="10">
        <v>84.131508713450572</v>
      </c>
      <c r="AP55" s="10">
        <v>0</v>
      </c>
      <c r="AQ55" s="10">
        <v>24.562771320040397</v>
      </c>
      <c r="AR55" s="10">
        <v>0.94707063515727352</v>
      </c>
      <c r="AS55" s="10">
        <v>109.33948493760272</v>
      </c>
      <c r="AT55" s="10">
        <v>41.606694646866835</v>
      </c>
      <c r="AU55" s="34"/>
      <c r="AV55" s="10">
        <v>8.0728262810551783</v>
      </c>
      <c r="AW55" s="10">
        <v>7.1332220700115725</v>
      </c>
      <c r="AX55" s="10">
        <v>18.718486500398292</v>
      </c>
      <c r="AY55" s="10">
        <v>56.922922500924244</v>
      </c>
      <c r="AZ55" s="10">
        <v>2.8967872517657849</v>
      </c>
      <c r="BA55" s="10">
        <v>1.6857989137038598</v>
      </c>
      <c r="BB55" s="10">
        <v>2.7214872547480913</v>
      </c>
      <c r="BC55" s="10">
        <v>17.073673398768161</v>
      </c>
      <c r="BD55" s="10">
        <v>2.0247740329256931</v>
      </c>
      <c r="BE55" s="10">
        <v>17.062530834038768</v>
      </c>
      <c r="BF55" s="10">
        <v>19.264364433314416</v>
      </c>
      <c r="BG55" s="10">
        <v>6.0262339028856369</v>
      </c>
      <c r="BH55" s="10">
        <v>0</v>
      </c>
      <c r="BI55" s="10">
        <v>22.106943454027533</v>
      </c>
      <c r="BJ55" s="10">
        <v>64.039544800456639</v>
      </c>
      <c r="BK55" s="10">
        <v>9.2316620468845549</v>
      </c>
      <c r="BL55" s="10">
        <v>0</v>
      </c>
      <c r="BM55" s="10">
        <v>0</v>
      </c>
      <c r="BN55" s="10">
        <v>0.56902379516914303</v>
      </c>
      <c r="BO55" s="10">
        <v>0</v>
      </c>
      <c r="BP55" s="10">
        <v>35.081276716645895</v>
      </c>
      <c r="BQ55" s="10">
        <v>15.887751080134432</v>
      </c>
      <c r="BS55" s="10">
        <v>54.424513736602613</v>
      </c>
      <c r="BT55" s="10">
        <v>1.3944401189291966E-13</v>
      </c>
      <c r="BU55" s="10">
        <v>0</v>
      </c>
      <c r="BV55" s="10">
        <v>4.0251086975813735</v>
      </c>
      <c r="BW55" s="10">
        <v>0</v>
      </c>
      <c r="BX55" s="10">
        <v>9.320507047175175E-2</v>
      </c>
      <c r="BY55" s="10">
        <v>7.3647228219371179</v>
      </c>
      <c r="BZ55" s="10">
        <v>1.4029777149117386</v>
      </c>
      <c r="CA55" s="10">
        <v>2.6999491613933326</v>
      </c>
      <c r="CB55" s="10">
        <v>5.9983073964759228</v>
      </c>
      <c r="CC55" s="10">
        <v>0.49402600986097056</v>
      </c>
      <c r="CD55" s="10">
        <v>9.5445488432428505E-2</v>
      </c>
      <c r="CE55" s="10">
        <v>2.2518359915204984</v>
      </c>
      <c r="CF55" s="10">
        <v>11.125831731364254</v>
      </c>
      <c r="CG55" s="10">
        <v>2.1657550102761718</v>
      </c>
      <c r="CH55" s="10">
        <v>0.1281037055569918</v>
      </c>
      <c r="CI55" s="10">
        <v>0</v>
      </c>
      <c r="CJ55" s="10">
        <v>0</v>
      </c>
      <c r="CK55" s="10">
        <v>2.9753977059954195E-14</v>
      </c>
      <c r="CL55" s="10">
        <v>0</v>
      </c>
      <c r="CM55" s="10">
        <v>25.006449202091694</v>
      </c>
      <c r="CN55" s="10">
        <v>5.882010567328777E-2</v>
      </c>
      <c r="CP55" s="23">
        <v>376.29999999999995</v>
      </c>
      <c r="CQ55" s="23">
        <v>1680.5401583113455</v>
      </c>
      <c r="CR55" s="23">
        <v>109.50112429493367</v>
      </c>
      <c r="CS55" s="23">
        <v>13394.535773920165</v>
      </c>
      <c r="CT55" s="23">
        <v>214.94630684471005</v>
      </c>
      <c r="CU55" s="23">
        <v>113.09411282611664</v>
      </c>
      <c r="CV55" s="10">
        <v>295.49444515387557</v>
      </c>
      <c r="CW55" s="10">
        <v>123.59351380649824</v>
      </c>
      <c r="CX55" s="10">
        <v>2624.2675478517813</v>
      </c>
      <c r="CY55" s="10">
        <v>492.05830266917553</v>
      </c>
      <c r="CZ55" s="10">
        <v>336.3594903</v>
      </c>
      <c r="DA55" s="10">
        <v>818.17787311277948</v>
      </c>
      <c r="DB55" s="10">
        <v>239.24833491912463</v>
      </c>
      <c r="DC55" s="10">
        <v>558.39983595242632</v>
      </c>
      <c r="DD55" s="10">
        <v>318.52946101767901</v>
      </c>
      <c r="DE55" s="10">
        <v>295.19284100368651</v>
      </c>
      <c r="DF55" s="10">
        <v>250.13920000000005</v>
      </c>
      <c r="DG55" s="10">
        <v>645.86301167430179</v>
      </c>
      <c r="DH55" s="10">
        <v>299.23333927909886</v>
      </c>
      <c r="DI55" s="10">
        <v>264.75042796648347</v>
      </c>
      <c r="DJ55" s="10">
        <v>256.03883211678829</v>
      </c>
      <c r="DK55" s="23">
        <v>96.826666666666654</v>
      </c>
    </row>
    <row r="56" spans="1:115">
      <c r="A56" s="2">
        <v>44713</v>
      </c>
      <c r="B56" s="10">
        <v>119.59952639115512</v>
      </c>
      <c r="C56" s="10">
        <v>1510.8635394893583</v>
      </c>
      <c r="D56" s="10">
        <v>59.654306164484908</v>
      </c>
      <c r="E56" s="10">
        <v>12936.587024012733</v>
      </c>
      <c r="F56" s="10">
        <v>126.55524813387025</v>
      </c>
      <c r="G56" s="10">
        <v>102.97961995929853</v>
      </c>
      <c r="H56" s="10">
        <v>265.05229000508649</v>
      </c>
      <c r="I56" s="10">
        <v>77.606660097594684</v>
      </c>
      <c r="J56" s="10">
        <v>2521.6763775429931</v>
      </c>
      <c r="K56" s="10">
        <v>381.29639864264504</v>
      </c>
      <c r="L56" s="10">
        <v>257.24552465541115</v>
      </c>
      <c r="M56" s="10">
        <v>729.40892262976979</v>
      </c>
      <c r="N56" s="10">
        <v>228.42723689476122</v>
      </c>
      <c r="O56" s="10">
        <v>457.63893155437233</v>
      </c>
      <c r="P56" s="10">
        <v>224.00674883393341</v>
      </c>
      <c r="Q56" s="10">
        <v>430.8955414962054</v>
      </c>
      <c r="R56" s="10">
        <v>171.57451879765335</v>
      </c>
      <c r="S56" s="10">
        <v>710.01293289265732</v>
      </c>
      <c r="T56" s="10">
        <v>251.333619321333</v>
      </c>
      <c r="U56" s="10">
        <v>254.12113713256412</v>
      </c>
      <c r="V56" s="10">
        <v>80.128616461451486</v>
      </c>
      <c r="W56" s="10">
        <v>43.84630754635694</v>
      </c>
      <c r="X56" s="34"/>
      <c r="Y56" s="10">
        <v>198.91023608962655</v>
      </c>
      <c r="Z56" s="10">
        <v>68.498530193265765</v>
      </c>
      <c r="AA56" s="10">
        <v>27.387994993348972</v>
      </c>
      <c r="AB56" s="10">
        <v>155.29969295410828</v>
      </c>
      <c r="AC56" s="10">
        <v>65.996213708669572</v>
      </c>
      <c r="AD56" s="10">
        <v>1.0015472020540683E-3</v>
      </c>
      <c r="AE56" s="10">
        <v>10.889522658796967</v>
      </c>
      <c r="AF56" s="10">
        <v>12.521497028653188</v>
      </c>
      <c r="AG56" s="10">
        <v>85.096392247872529</v>
      </c>
      <c r="AH56" s="10">
        <v>85.206031989258847</v>
      </c>
      <c r="AI56" s="10">
        <v>33.490128951341092</v>
      </c>
      <c r="AJ56" s="10">
        <v>7.5934636573312755</v>
      </c>
      <c r="AK56" s="10">
        <v>6.6988663694398625</v>
      </c>
      <c r="AL56" s="10">
        <v>78.982884153484576</v>
      </c>
      <c r="AM56" s="10">
        <v>6.2621511743560507</v>
      </c>
      <c r="AN56" s="10">
        <v>54.555222770554245</v>
      </c>
      <c r="AO56" s="10">
        <v>78.568147869013288</v>
      </c>
      <c r="AP56" s="10">
        <v>0</v>
      </c>
      <c r="AQ56" s="10">
        <v>26.193303455601221</v>
      </c>
      <c r="AR56" s="10">
        <v>0.94002953882444285</v>
      </c>
      <c r="AS56" s="10">
        <v>120.90260565077091</v>
      </c>
      <c r="AT56" s="10">
        <v>44.808378850380016</v>
      </c>
      <c r="AU56" s="34"/>
      <c r="AV56" s="10">
        <v>7.7333671317420256</v>
      </c>
      <c r="AW56" s="10">
        <v>6.7417545150197817</v>
      </c>
      <c r="AX56" s="10">
        <v>12.724111877373753</v>
      </c>
      <c r="AY56" s="10">
        <v>49.653761276898102</v>
      </c>
      <c r="AZ56" s="10">
        <v>2.6409926150333636</v>
      </c>
      <c r="BA56" s="10">
        <v>0.77278314423380312</v>
      </c>
      <c r="BB56" s="10">
        <v>2.4515071166553888</v>
      </c>
      <c r="BC56" s="10">
        <v>15.949243837498054</v>
      </c>
      <c r="BD56" s="10">
        <v>1.8869583046264273</v>
      </c>
      <c r="BE56" s="10">
        <v>12.734316413789196</v>
      </c>
      <c r="BF56" s="10">
        <v>17.745408717607237</v>
      </c>
      <c r="BG56" s="10">
        <v>5.4985273253030122</v>
      </c>
      <c r="BH56" s="10">
        <v>0</v>
      </c>
      <c r="BI56" s="10">
        <v>18.059765722202339</v>
      </c>
      <c r="BJ56" s="10">
        <v>61.103441265763685</v>
      </c>
      <c r="BK56" s="10">
        <v>9.8262961524206798</v>
      </c>
      <c r="BL56" s="10">
        <v>0</v>
      </c>
      <c r="BM56" s="10">
        <v>0</v>
      </c>
      <c r="BN56" s="10">
        <v>0.53264003787333947</v>
      </c>
      <c r="BO56" s="10">
        <v>0</v>
      </c>
      <c r="BP56" s="10">
        <v>36.412812756058479</v>
      </c>
      <c r="BQ56" s="10">
        <v>16.701127939746218</v>
      </c>
      <c r="BS56" s="10">
        <v>52.262870387476397</v>
      </c>
      <c r="BT56" s="10">
        <v>2.4868995751603507E-14</v>
      </c>
      <c r="BU56" s="10">
        <v>4.4408920985006262E-14</v>
      </c>
      <c r="BV56" s="10">
        <v>9.9709798722999565</v>
      </c>
      <c r="BW56" s="10">
        <v>7.638334409421077E-14</v>
      </c>
      <c r="BX56" s="10">
        <v>8.1614869856686201E-2</v>
      </c>
      <c r="BY56" s="10">
        <v>6.5461475318097513</v>
      </c>
      <c r="BZ56" s="10">
        <v>1.1876586430858307</v>
      </c>
      <c r="CA56" s="10">
        <v>2.4260817395770058</v>
      </c>
      <c r="CB56" s="10">
        <v>4.5577721488112584</v>
      </c>
      <c r="CC56" s="10">
        <v>0.43663387564060585</v>
      </c>
      <c r="CD56" s="10">
        <v>8.8698987719054045E-2</v>
      </c>
      <c r="CE56" s="10">
        <v>2.0683128066194669</v>
      </c>
      <c r="CF56" s="10">
        <v>9.5761757541868384</v>
      </c>
      <c r="CG56" s="10">
        <v>1.894362574245811</v>
      </c>
      <c r="CH56" s="10">
        <v>0.12288094125755755</v>
      </c>
      <c r="CI56" s="10">
        <v>1.4210854715202004E-14</v>
      </c>
      <c r="CJ56" s="10">
        <v>0</v>
      </c>
      <c r="CK56" s="10">
        <v>1.3655743202889425E-14</v>
      </c>
      <c r="CL56" s="10">
        <v>0</v>
      </c>
      <c r="CM56" s="10">
        <v>10.429533599806952</v>
      </c>
      <c r="CN56" s="10">
        <v>5.7860877192030813E-2</v>
      </c>
      <c r="CP56" s="23">
        <v>378.50600000000009</v>
      </c>
      <c r="CQ56" s="23">
        <v>1586.1038241976439</v>
      </c>
      <c r="CR56" s="23">
        <v>99.766413035207677</v>
      </c>
      <c r="CS56" s="23">
        <v>13151.51145811604</v>
      </c>
      <c r="CT56" s="23">
        <v>195.19245445757326</v>
      </c>
      <c r="CU56" s="23">
        <v>103.83501952059108</v>
      </c>
      <c r="CV56" s="10">
        <v>284.9394673123486</v>
      </c>
      <c r="CW56" s="10">
        <v>107.26505960683176</v>
      </c>
      <c r="CX56" s="10">
        <v>2611.0858098350691</v>
      </c>
      <c r="CY56" s="10">
        <v>483.79451919450435</v>
      </c>
      <c r="CZ56" s="10">
        <v>308.91769620000008</v>
      </c>
      <c r="DA56" s="10">
        <v>742.58961260012313</v>
      </c>
      <c r="DB56" s="10">
        <v>237.19441607082055</v>
      </c>
      <c r="DC56" s="10">
        <v>564.25775718424609</v>
      </c>
      <c r="DD56" s="10">
        <v>293.26670384829896</v>
      </c>
      <c r="DE56" s="10">
        <v>495.39994136043788</v>
      </c>
      <c r="DF56" s="10">
        <v>250.14266666666666</v>
      </c>
      <c r="DG56" s="10">
        <v>710.01293289265709</v>
      </c>
      <c r="DH56" s="10">
        <v>278.05956281480758</v>
      </c>
      <c r="DI56" s="10">
        <v>255.06116667138849</v>
      </c>
      <c r="DJ56" s="10">
        <v>247.87356846808783</v>
      </c>
      <c r="DK56" s="23">
        <v>105.41367521367521</v>
      </c>
    </row>
    <row r="57" spans="1:115">
      <c r="A57" s="2">
        <v>44805</v>
      </c>
      <c r="B57" s="10">
        <v>126.94733358428299</v>
      </c>
      <c r="C57" s="10">
        <v>1479.5301809469872</v>
      </c>
      <c r="D57" s="10">
        <v>51.443837396311594</v>
      </c>
      <c r="E57" s="10">
        <v>12492.429711415449</v>
      </c>
      <c r="F57" s="10">
        <v>122.2488353083877</v>
      </c>
      <c r="G57" s="10">
        <v>109.00790785030659</v>
      </c>
      <c r="H57" s="10">
        <v>248.75891770524592</v>
      </c>
      <c r="I57" s="10">
        <v>68.882786801555568</v>
      </c>
      <c r="J57" s="10">
        <v>2484.0228632652347</v>
      </c>
      <c r="K57" s="10">
        <v>379.01985183846455</v>
      </c>
      <c r="L57" s="10">
        <v>249.87116580503582</v>
      </c>
      <c r="M57" s="10">
        <v>645.66910625586786</v>
      </c>
      <c r="N57" s="10">
        <v>222.77080681351148</v>
      </c>
      <c r="O57" s="10">
        <v>463.9947566720694</v>
      </c>
      <c r="P57" s="10">
        <v>200.54495617331955</v>
      </c>
      <c r="Q57" s="10">
        <v>370.51495318323526</v>
      </c>
      <c r="R57" s="10">
        <v>172.65658355186915</v>
      </c>
      <c r="S57" s="10">
        <v>743.46940833197061</v>
      </c>
      <c r="T57" s="10">
        <v>236.59457440466423</v>
      </c>
      <c r="U57" s="10">
        <v>240.85799280193248</v>
      </c>
      <c r="V57" s="10">
        <v>86.105156623044422</v>
      </c>
      <c r="W57" s="37"/>
      <c r="X57" s="34"/>
      <c r="Y57" s="10">
        <v>200.39801146608622</v>
      </c>
      <c r="Z57" s="10">
        <v>69.570563522096762</v>
      </c>
      <c r="AA57" s="10">
        <v>28.405747759681493</v>
      </c>
      <c r="AB57" s="10">
        <v>155.33752403579174</v>
      </c>
      <c r="AC57" s="10">
        <v>66.375198686441365</v>
      </c>
      <c r="AD57" s="10">
        <v>9.4822498263310911E-4</v>
      </c>
      <c r="AE57" s="10">
        <v>9.3340265840536247</v>
      </c>
      <c r="AF57" s="10">
        <v>11.988860430597455</v>
      </c>
      <c r="AG57" s="10">
        <v>68.091316433935845</v>
      </c>
      <c r="AH57" s="10">
        <v>89.803162224320005</v>
      </c>
      <c r="AI57" s="10">
        <v>32.099332289755033</v>
      </c>
      <c r="AJ57" s="10">
        <v>7.3923889636035476</v>
      </c>
      <c r="AK57" s="10">
        <v>6.8914394659767959</v>
      </c>
      <c r="AL57" s="10">
        <v>78.710839274935665</v>
      </c>
      <c r="AM57" s="10">
        <v>6.3601182516478207</v>
      </c>
      <c r="AN57" s="10">
        <v>50.155436443134086</v>
      </c>
      <c r="AO57" s="10">
        <v>78.855952858348004</v>
      </c>
      <c r="AP57" s="10">
        <v>0</v>
      </c>
      <c r="AQ57" s="10">
        <v>26.703127230178435</v>
      </c>
      <c r="AR57" s="10">
        <v>0.93854937916563785</v>
      </c>
      <c r="AS57" s="10">
        <v>109.99509935425344</v>
      </c>
      <c r="AT57" s="37"/>
      <c r="AU57" s="34"/>
      <c r="AV57" s="10">
        <v>6.6408493861179148</v>
      </c>
      <c r="AW57" s="10">
        <v>6.3615317056972511</v>
      </c>
      <c r="AX57" s="10">
        <v>12.260130358535475</v>
      </c>
      <c r="AY57" s="10">
        <v>45.774145725084828</v>
      </c>
      <c r="AZ57" s="10">
        <v>2.4676048956532601</v>
      </c>
      <c r="BA57" s="10">
        <v>0.90196382266193054</v>
      </c>
      <c r="BB57" s="10">
        <v>2.077628503772956</v>
      </c>
      <c r="BC57" s="10">
        <v>14.186764835977094</v>
      </c>
      <c r="BD57" s="10">
        <v>0.38033206028610422</v>
      </c>
      <c r="BE57" s="10">
        <v>12.98980319593508</v>
      </c>
      <c r="BF57" s="10">
        <v>14.317604302097836</v>
      </c>
      <c r="BG57" s="10">
        <v>5.3739796138164424</v>
      </c>
      <c r="BH57" s="10">
        <v>0</v>
      </c>
      <c r="BI57" s="10">
        <v>16.855221718910062</v>
      </c>
      <c r="BJ57" s="10">
        <v>58.250827020803946</v>
      </c>
      <c r="BK57" s="10">
        <v>8.7062131014390793</v>
      </c>
      <c r="BL57" s="10">
        <v>0</v>
      </c>
      <c r="BM57" s="10">
        <v>0</v>
      </c>
      <c r="BN57" s="10">
        <v>0.50446063453423184</v>
      </c>
      <c r="BO57" s="10">
        <v>0</v>
      </c>
      <c r="BP57" s="10">
        <v>31.748093079602459</v>
      </c>
      <c r="BQ57" s="37"/>
      <c r="BS57" s="10">
        <v>48.294805563512874</v>
      </c>
      <c r="BT57" s="10">
        <v>1.936228954946273E-13</v>
      </c>
      <c r="BU57" s="10">
        <v>2.6645352591003757E-14</v>
      </c>
      <c r="BV57" s="10">
        <v>9.8922258375216572</v>
      </c>
      <c r="BW57" s="10">
        <v>3.5083047578154947E-14</v>
      </c>
      <c r="BX57" s="10">
        <v>8.5698650234958929E-2</v>
      </c>
      <c r="BY57" s="10">
        <v>4.815892371334364</v>
      </c>
      <c r="BZ57" s="10">
        <v>1.0716012269054502</v>
      </c>
      <c r="CA57" s="10">
        <v>0.45474071528945004</v>
      </c>
      <c r="CB57" s="10">
        <v>4.7166927824508793</v>
      </c>
      <c r="CC57" s="10">
        <v>0.41585782488028222</v>
      </c>
      <c r="CD57" s="10">
        <v>0.33516689533173061</v>
      </c>
      <c r="CE57" s="10">
        <v>1.9212486569478164</v>
      </c>
      <c r="CF57" s="10">
        <v>9.1432964295648809</v>
      </c>
      <c r="CG57" s="10">
        <v>1.8129015430899713</v>
      </c>
      <c r="CH57" s="10">
        <v>0.11298595261044753</v>
      </c>
      <c r="CI57" s="10">
        <v>1.4210854715202004E-14</v>
      </c>
      <c r="CJ57" s="10">
        <v>0</v>
      </c>
      <c r="CK57" s="10">
        <v>4.0301095793893182E-14</v>
      </c>
      <c r="CL57" s="10">
        <v>0</v>
      </c>
      <c r="CM57" s="10">
        <v>23.390730987051153</v>
      </c>
      <c r="CN57" s="37"/>
      <c r="CP57" s="23">
        <v>382.28100000000001</v>
      </c>
      <c r="CQ57" s="23">
        <v>1555.4622761747814</v>
      </c>
      <c r="CR57" s="23">
        <v>92.109715514528588</v>
      </c>
      <c r="CS57" s="23">
        <v>12703.433607013847</v>
      </c>
      <c r="CT57" s="23">
        <v>191.09163889048236</v>
      </c>
      <c r="CU57" s="23">
        <v>109.99651854818612</v>
      </c>
      <c r="CV57" s="10">
        <v>264.98646516440687</v>
      </c>
      <c r="CW57" s="10">
        <v>96.130013295035567</v>
      </c>
      <c r="CX57" s="10">
        <v>2552.9492524747461</v>
      </c>
      <c r="CY57" s="10">
        <v>486.52951004117051</v>
      </c>
      <c r="CZ57" s="10">
        <v>296.70396022176897</v>
      </c>
      <c r="DA57" s="10">
        <v>658.77064172861958</v>
      </c>
      <c r="DB57" s="10">
        <v>231.5834949364361</v>
      </c>
      <c r="DC57" s="10">
        <v>568.70411409548001</v>
      </c>
      <c r="DD57" s="10">
        <v>266.96880298886128</v>
      </c>
      <c r="DE57" s="10">
        <v>429.48958868041888</v>
      </c>
      <c r="DF57" s="10">
        <v>251.51253641021717</v>
      </c>
      <c r="DG57" s="10">
        <v>743.46940833197061</v>
      </c>
      <c r="DH57" s="10">
        <v>263.80216226937694</v>
      </c>
      <c r="DI57" s="10">
        <v>241.79654218109806</v>
      </c>
      <c r="DJ57" s="10">
        <v>251.23908004395147</v>
      </c>
      <c r="DK57" s="37"/>
    </row>
    <row r="58" spans="1:115">
      <c r="A58" s="2">
        <v>44896</v>
      </c>
      <c r="B58" s="10">
        <v>131.24176548405765</v>
      </c>
      <c r="C58" s="10">
        <v>1517.6932837375432</v>
      </c>
      <c r="D58" s="10">
        <v>63.353902487925907</v>
      </c>
      <c r="E58" s="10">
        <v>13003.420210525081</v>
      </c>
      <c r="F58" s="10">
        <v>116.00763117303701</v>
      </c>
      <c r="G58" s="10">
        <v>118.18965910257833</v>
      </c>
      <c r="H58" s="10">
        <v>233.3618296727733</v>
      </c>
      <c r="I58" s="10">
        <v>86.329737620613045</v>
      </c>
      <c r="J58" s="10">
        <v>2500.1443621412823</v>
      </c>
      <c r="K58" s="10">
        <v>396.86271727474406</v>
      </c>
      <c r="L58" s="10">
        <v>260.09532133967025</v>
      </c>
      <c r="M58" s="10">
        <v>712.16345312200986</v>
      </c>
      <c r="N58" s="10">
        <v>242.86048187371335</v>
      </c>
      <c r="O58" s="10">
        <v>490.97626247361848</v>
      </c>
      <c r="P58" s="10">
        <v>225.87040055706126</v>
      </c>
      <c r="Q58" s="10">
        <v>344.41167355308505</v>
      </c>
      <c r="R58" s="10">
        <v>174.71054578756991</v>
      </c>
      <c r="S58" s="10">
        <v>875.91240687275854</v>
      </c>
      <c r="T58" s="10">
        <v>259.77781111487997</v>
      </c>
      <c r="U58" s="10">
        <v>268.2749174532417</v>
      </c>
      <c r="V58" s="10">
        <v>94.196731089984439</v>
      </c>
      <c r="W58" s="37"/>
      <c r="X58" s="34"/>
      <c r="Y58" s="10">
        <v>209.06216105132572</v>
      </c>
      <c r="Z58" s="10">
        <v>69.428053009978669</v>
      </c>
      <c r="AA58" s="10">
        <v>25.407953677855804</v>
      </c>
      <c r="AB58" s="10">
        <v>149.11128857068852</v>
      </c>
      <c r="AC58" s="10">
        <v>68.251096792507042</v>
      </c>
      <c r="AD58" s="10">
        <v>9.3373320823762198E-4</v>
      </c>
      <c r="AE58" s="10">
        <v>8.0165149188681042</v>
      </c>
      <c r="AF58" s="10">
        <v>12.175416120100682</v>
      </c>
      <c r="AG58" s="10">
        <v>75.01367731303489</v>
      </c>
      <c r="AH58" s="10">
        <v>68.418867033034672</v>
      </c>
      <c r="AI58" s="10">
        <v>30.148953114090283</v>
      </c>
      <c r="AJ58" s="10">
        <v>6.9843415047170394</v>
      </c>
      <c r="AK58" s="10">
        <v>7.0828998662861169</v>
      </c>
      <c r="AL58" s="10">
        <v>80.447195386960288</v>
      </c>
      <c r="AM58" s="10">
        <v>9.3242878657644788</v>
      </c>
      <c r="AN58" s="10">
        <v>51.268260770606169</v>
      </c>
      <c r="AO58" s="10">
        <v>79.794041322160268</v>
      </c>
      <c r="AP58" s="10">
        <v>0</v>
      </c>
      <c r="AQ58" s="10">
        <v>22.616515053094219</v>
      </c>
      <c r="AR58" s="10">
        <v>0.94195428621762045</v>
      </c>
      <c r="AS58" s="10">
        <v>117.76302487017338</v>
      </c>
      <c r="AT58" s="37"/>
      <c r="AU58" s="34"/>
      <c r="AV58" s="10">
        <v>7.3143004571008365</v>
      </c>
      <c r="AW58" s="10">
        <v>16.328963809959284</v>
      </c>
      <c r="AX58" s="10">
        <v>12.172645511360477</v>
      </c>
      <c r="AY58" s="10">
        <v>53.383571333465632</v>
      </c>
      <c r="AZ58" s="10">
        <v>2.7191675033827845</v>
      </c>
      <c r="BA58" s="10">
        <v>0.65133683916375362</v>
      </c>
      <c r="BB58" s="10">
        <v>2.0839482914178959</v>
      </c>
      <c r="BC58" s="10">
        <v>11.719415171076319</v>
      </c>
      <c r="BD58" s="10">
        <v>0.44661498593694909</v>
      </c>
      <c r="BE58" s="10">
        <v>10.828145137576035</v>
      </c>
      <c r="BF58" s="10">
        <v>14.773601384232707</v>
      </c>
      <c r="BG58" s="10">
        <v>5.7389796887221065</v>
      </c>
      <c r="BH58" s="10">
        <v>0</v>
      </c>
      <c r="BI58" s="10">
        <v>17.761836397945181</v>
      </c>
      <c r="BJ58" s="10">
        <v>64.529345635375805</v>
      </c>
      <c r="BK58" s="10">
        <v>9.8646856586742473</v>
      </c>
      <c r="BL58" s="10">
        <v>0</v>
      </c>
      <c r="BM58" s="10">
        <v>0</v>
      </c>
      <c r="BN58" s="10">
        <v>0.54906730408443727</v>
      </c>
      <c r="BO58" s="10">
        <v>0</v>
      </c>
      <c r="BP58" s="10">
        <v>35.717644206191792</v>
      </c>
      <c r="BQ58" s="37"/>
      <c r="BS58" s="10">
        <v>48.920773007515699</v>
      </c>
      <c r="BT58" s="10">
        <v>0</v>
      </c>
      <c r="BU58" s="10">
        <v>6.2172489379008766E-14</v>
      </c>
      <c r="BV58" s="10">
        <v>9.7989930728585009</v>
      </c>
      <c r="BW58" s="10">
        <v>0</v>
      </c>
      <c r="BX58" s="10">
        <v>9.1671300387160315E-2</v>
      </c>
      <c r="BY58" s="10">
        <v>4.7379244198270332</v>
      </c>
      <c r="BZ58" s="10">
        <v>1.4125980049255542</v>
      </c>
      <c r="CA58" s="10">
        <v>0.49907330313655257</v>
      </c>
      <c r="CB58" s="10">
        <v>3.3933761970928575</v>
      </c>
      <c r="CC58" s="10">
        <v>0.42725588726501051</v>
      </c>
      <c r="CD58" s="10">
        <v>0.34476064838028897</v>
      </c>
      <c r="CE58" s="10">
        <v>1.8211272695700371</v>
      </c>
      <c r="CF58" s="10">
        <v>9.8097763852798963</v>
      </c>
      <c r="CG58" s="10">
        <v>1.9239572885994676</v>
      </c>
      <c r="CH58" s="10">
        <v>0.12115579098384188</v>
      </c>
      <c r="CI58" s="10">
        <v>0</v>
      </c>
      <c r="CJ58" s="10">
        <v>0</v>
      </c>
      <c r="CK58" s="10">
        <v>0</v>
      </c>
      <c r="CL58" s="10">
        <v>3.0864200084579352E-14</v>
      </c>
      <c r="CM58" s="10">
        <v>25.227962749469171</v>
      </c>
      <c r="CN58" s="37"/>
      <c r="CP58" s="23">
        <v>396.53899999999993</v>
      </c>
      <c r="CQ58" s="23">
        <v>1603.4503005574811</v>
      </c>
      <c r="CR58" s="23">
        <v>100.93450167714225</v>
      </c>
      <c r="CS58" s="23">
        <v>13215.714063502093</v>
      </c>
      <c r="CT58" s="23">
        <v>186.97789546892668</v>
      </c>
      <c r="CU58" s="23">
        <v>118.93360097533748</v>
      </c>
      <c r="CV58" s="10">
        <v>248.20021730288633</v>
      </c>
      <c r="CW58" s="10">
        <v>111.6371669167156</v>
      </c>
      <c r="CX58" s="10">
        <v>2576.1037277433907</v>
      </c>
      <c r="CY58" s="10">
        <v>479.50310564244762</v>
      </c>
      <c r="CZ58" s="10">
        <v>305.44513172525825</v>
      </c>
      <c r="DA58" s="10">
        <v>725.23153496382929</v>
      </c>
      <c r="DB58" s="10">
        <v>251.76450900956951</v>
      </c>
      <c r="DC58" s="10">
        <v>598.99507064380384</v>
      </c>
      <c r="DD58" s="10">
        <v>301.64799134680101</v>
      </c>
      <c r="DE58" s="10">
        <v>405.66577577334931</v>
      </c>
      <c r="DF58" s="10">
        <v>254.50458710973018</v>
      </c>
      <c r="DG58" s="10">
        <v>875.91240687275854</v>
      </c>
      <c r="DH58" s="10">
        <v>282.94339347205857</v>
      </c>
      <c r="DI58" s="10">
        <v>269.21687173945935</v>
      </c>
      <c r="DJ58" s="10">
        <v>272.90536291581878</v>
      </c>
      <c r="DK58" s="37"/>
    </row>
    <row r="60" spans="1:115">
      <c r="BR60" s="65"/>
      <c r="BS60" s="66"/>
      <c r="BT60" s="66"/>
      <c r="BU60" s="66"/>
      <c r="BV60" s="66"/>
      <c r="BW60" s="66"/>
      <c r="BX60" s="66"/>
      <c r="BY60" s="66"/>
      <c r="BZ60" s="66"/>
      <c r="CA60" s="66"/>
      <c r="CB60" s="66"/>
      <c r="CC60" s="66"/>
      <c r="CD60" s="66"/>
      <c r="CE60" s="66"/>
      <c r="CF60" s="66"/>
      <c r="CG60" s="66"/>
      <c r="CH60" s="66"/>
      <c r="CI60" s="66"/>
      <c r="CJ60" s="66"/>
      <c r="CK60" s="66"/>
      <c r="CL60" s="66"/>
      <c r="CM60" s="66"/>
      <c r="CN60" s="66"/>
      <c r="CO60" s="65"/>
      <c r="CP60" s="23"/>
    </row>
    <row r="61" spans="1:115">
      <c r="BR61" s="65"/>
      <c r="BS61" s="66"/>
      <c r="BT61" s="66"/>
      <c r="BU61" s="66"/>
      <c r="BV61" s="66"/>
      <c r="BW61" s="66"/>
      <c r="BX61" s="66"/>
      <c r="BY61" s="66"/>
      <c r="BZ61" s="66"/>
      <c r="CA61" s="66"/>
      <c r="CB61" s="66"/>
      <c r="CC61" s="66"/>
      <c r="CD61" s="66"/>
      <c r="CE61" s="66"/>
      <c r="CF61" s="66"/>
      <c r="CG61" s="66"/>
      <c r="CH61" s="66"/>
      <c r="CI61" s="66"/>
      <c r="CJ61" s="66"/>
      <c r="CK61" s="66"/>
      <c r="CL61" s="66"/>
      <c r="CM61" s="66"/>
      <c r="CN61" s="66"/>
      <c r="CO61" s="65"/>
      <c r="CP61" s="23"/>
    </row>
    <row r="62" spans="1:115">
      <c r="BR62" s="65"/>
      <c r="BS62" s="66"/>
      <c r="BT62" s="66"/>
      <c r="BU62" s="66"/>
      <c r="BV62" s="66"/>
      <c r="BW62" s="66"/>
      <c r="BX62" s="66"/>
      <c r="BY62" s="66"/>
      <c r="BZ62" s="66"/>
      <c r="CA62" s="66"/>
      <c r="CB62" s="66"/>
      <c r="CC62" s="66"/>
      <c r="CD62" s="66"/>
      <c r="CE62" s="66"/>
      <c r="CF62" s="66"/>
      <c r="CG62" s="66"/>
      <c r="CH62" s="66"/>
      <c r="CI62" s="66"/>
      <c r="CJ62" s="66"/>
      <c r="CK62" s="66"/>
      <c r="CL62" s="66"/>
      <c r="CM62" s="66"/>
      <c r="CN62" s="66"/>
      <c r="CO62" s="65"/>
      <c r="CP62" s="23"/>
    </row>
    <row r="63" spans="1:115">
      <c r="BR63" s="65"/>
      <c r="BS63" s="66"/>
      <c r="BT63" s="66"/>
      <c r="BU63" s="66"/>
      <c r="BV63" s="66"/>
      <c r="BW63" s="66"/>
      <c r="BX63" s="66"/>
      <c r="BY63" s="66"/>
      <c r="BZ63" s="66"/>
      <c r="CA63" s="66"/>
      <c r="CB63" s="66"/>
      <c r="CC63" s="66"/>
      <c r="CD63" s="66"/>
      <c r="CE63" s="66"/>
      <c r="CF63" s="66"/>
      <c r="CG63" s="66"/>
      <c r="CH63" s="66"/>
      <c r="CI63" s="66"/>
      <c r="CJ63" s="66"/>
      <c r="CK63" s="66"/>
      <c r="CL63" s="66"/>
      <c r="CM63" s="66"/>
      <c r="CN63" s="66"/>
      <c r="CO63" s="65"/>
      <c r="CP63" s="23"/>
    </row>
    <row r="64" spans="1:115">
      <c r="BR64" s="65"/>
      <c r="BS64" s="66"/>
      <c r="BT64" s="66"/>
      <c r="BU64" s="66"/>
      <c r="BV64" s="66"/>
      <c r="BW64" s="66"/>
      <c r="BX64" s="66"/>
      <c r="BY64" s="66"/>
      <c r="BZ64" s="66"/>
      <c r="CA64" s="66"/>
      <c r="CB64" s="66"/>
      <c r="CC64" s="66"/>
      <c r="CD64" s="66"/>
      <c r="CE64" s="66"/>
      <c r="CF64" s="66"/>
      <c r="CG64" s="66"/>
      <c r="CH64" s="66"/>
      <c r="CI64" s="66"/>
      <c r="CJ64" s="66"/>
      <c r="CK64" s="66"/>
      <c r="CL64" s="66"/>
      <c r="CM64" s="66"/>
      <c r="CN64" s="66"/>
      <c r="CO64" s="65"/>
    </row>
    <row r="65" spans="70:93">
      <c r="BR65" s="65"/>
      <c r="BS65" s="66"/>
      <c r="BT65" s="66"/>
      <c r="BU65" s="66"/>
      <c r="BV65" s="66"/>
      <c r="BW65" s="66"/>
      <c r="BX65" s="66"/>
      <c r="BY65" s="66"/>
      <c r="BZ65" s="66"/>
      <c r="CA65" s="66"/>
      <c r="CB65" s="66"/>
      <c r="CC65" s="66"/>
      <c r="CD65" s="66"/>
      <c r="CE65" s="66"/>
      <c r="CF65" s="66"/>
      <c r="CG65" s="66"/>
      <c r="CH65" s="66"/>
      <c r="CI65" s="66"/>
      <c r="CJ65" s="66"/>
      <c r="CK65" s="66"/>
      <c r="CL65" s="66"/>
      <c r="CM65" s="66"/>
      <c r="CN65" s="66"/>
      <c r="CO65" s="65"/>
    </row>
    <row r="66" spans="70:93">
      <c r="BR66" s="65"/>
      <c r="BS66" s="66"/>
      <c r="BT66" s="66"/>
      <c r="BU66" s="66"/>
      <c r="BV66" s="66"/>
      <c r="BW66" s="66"/>
      <c r="BX66" s="66"/>
      <c r="BY66" s="66"/>
      <c r="BZ66" s="66"/>
      <c r="CA66" s="66"/>
      <c r="CB66" s="66"/>
      <c r="CC66" s="66"/>
      <c r="CD66" s="66"/>
      <c r="CE66" s="66"/>
      <c r="CF66" s="66"/>
      <c r="CG66" s="66"/>
      <c r="CH66" s="66"/>
      <c r="CI66" s="66"/>
      <c r="CJ66" s="66"/>
      <c r="CK66" s="66"/>
      <c r="CL66" s="66"/>
      <c r="CM66" s="66"/>
      <c r="CN66" s="66"/>
      <c r="CO66" s="65"/>
    </row>
    <row r="67" spans="70:93">
      <c r="BR67" s="65"/>
      <c r="BS67" s="66"/>
      <c r="BT67" s="66"/>
      <c r="BU67" s="66"/>
      <c r="BV67" s="66"/>
      <c r="BW67" s="66"/>
      <c r="BX67" s="66"/>
      <c r="BY67" s="66"/>
      <c r="BZ67" s="66"/>
      <c r="CA67" s="66"/>
      <c r="CB67" s="66"/>
      <c r="CC67" s="66"/>
      <c r="CD67" s="66"/>
      <c r="CE67" s="66"/>
      <c r="CF67" s="66"/>
      <c r="CG67" s="66"/>
      <c r="CH67" s="66"/>
      <c r="CI67" s="66"/>
      <c r="CJ67" s="66"/>
      <c r="CK67" s="66"/>
      <c r="CL67" s="66"/>
      <c r="CM67" s="66"/>
      <c r="CN67" s="66"/>
      <c r="CO67" s="65"/>
    </row>
    <row r="68" spans="70:93">
      <c r="BR68" s="65"/>
      <c r="BS68" s="66"/>
      <c r="BT68" s="66"/>
      <c r="BU68" s="66"/>
      <c r="BV68" s="66"/>
      <c r="BW68" s="66"/>
      <c r="BX68" s="66"/>
      <c r="BY68" s="66"/>
      <c r="BZ68" s="66"/>
      <c r="CA68" s="66"/>
      <c r="CB68" s="66"/>
      <c r="CC68" s="66"/>
      <c r="CD68" s="66"/>
      <c r="CE68" s="66"/>
      <c r="CF68" s="66"/>
      <c r="CG68" s="66"/>
      <c r="CH68" s="66"/>
      <c r="CI68" s="66"/>
      <c r="CJ68" s="66"/>
      <c r="CK68" s="66"/>
      <c r="CL68" s="66"/>
      <c r="CM68" s="66"/>
      <c r="CN68" s="66"/>
      <c r="CO68" s="65"/>
    </row>
    <row r="69" spans="70:93">
      <c r="BR69" s="65"/>
      <c r="BS69" s="66"/>
      <c r="BT69" s="66"/>
      <c r="BU69" s="66"/>
      <c r="BV69" s="66"/>
      <c r="BW69" s="66"/>
      <c r="BX69" s="66"/>
      <c r="BY69" s="66"/>
      <c r="BZ69" s="66"/>
      <c r="CA69" s="66"/>
      <c r="CB69" s="66"/>
      <c r="CC69" s="66"/>
      <c r="CD69" s="66"/>
      <c r="CE69" s="66"/>
      <c r="CF69" s="66"/>
      <c r="CG69" s="66"/>
      <c r="CH69" s="66"/>
      <c r="CI69" s="66"/>
      <c r="CJ69" s="66"/>
      <c r="CK69" s="66"/>
      <c r="CL69" s="66"/>
      <c r="CM69" s="66"/>
      <c r="CN69" s="66"/>
      <c r="CO69" s="65"/>
    </row>
    <row r="70" spans="70:93">
      <c r="BR70" s="65"/>
      <c r="BS70" s="66"/>
      <c r="BT70" s="66"/>
      <c r="BU70" s="66"/>
      <c r="BV70" s="66"/>
      <c r="BW70" s="66"/>
      <c r="BX70" s="66"/>
      <c r="BY70" s="66"/>
      <c r="BZ70" s="66"/>
      <c r="CA70" s="66"/>
      <c r="CB70" s="66"/>
      <c r="CC70" s="66"/>
      <c r="CD70" s="66"/>
      <c r="CE70" s="66"/>
      <c r="CF70" s="66"/>
      <c r="CG70" s="66"/>
      <c r="CH70" s="66"/>
      <c r="CI70" s="66"/>
      <c r="CJ70" s="66"/>
      <c r="CK70" s="66"/>
      <c r="CL70" s="66"/>
      <c r="CM70" s="66"/>
      <c r="CN70" s="66"/>
      <c r="CO70" s="65"/>
    </row>
    <row r="71" spans="70:93">
      <c r="BR71" s="65"/>
      <c r="BS71" s="66"/>
      <c r="BT71" s="66"/>
      <c r="BU71" s="66"/>
      <c r="BV71" s="66"/>
      <c r="BW71" s="66"/>
      <c r="BX71" s="66"/>
      <c r="BY71" s="66"/>
      <c r="BZ71" s="66"/>
      <c r="CA71" s="66"/>
      <c r="CB71" s="66"/>
      <c r="CC71" s="66"/>
      <c r="CD71" s="66"/>
      <c r="CE71" s="66"/>
      <c r="CF71" s="66"/>
      <c r="CG71" s="66"/>
      <c r="CH71" s="66"/>
      <c r="CI71" s="66"/>
      <c r="CJ71" s="66"/>
      <c r="CK71" s="66"/>
      <c r="CL71" s="66"/>
      <c r="CM71" s="66"/>
      <c r="CN71" s="66"/>
      <c r="CO71" s="65"/>
    </row>
    <row r="72" spans="70:93">
      <c r="BR72" s="65"/>
      <c r="BS72" s="66"/>
      <c r="BT72" s="66"/>
      <c r="BU72" s="66"/>
      <c r="BV72" s="66"/>
      <c r="BW72" s="66"/>
      <c r="BX72" s="66"/>
      <c r="BY72" s="66"/>
      <c r="BZ72" s="66"/>
      <c r="CA72" s="66"/>
      <c r="CB72" s="66"/>
      <c r="CC72" s="66"/>
      <c r="CD72" s="66"/>
      <c r="CE72" s="66"/>
      <c r="CF72" s="66"/>
      <c r="CG72" s="66"/>
      <c r="CH72" s="66"/>
      <c r="CI72" s="66"/>
      <c r="CJ72" s="66"/>
      <c r="CK72" s="66"/>
      <c r="CL72" s="66"/>
      <c r="CM72" s="66"/>
      <c r="CN72" s="66"/>
      <c r="CO72" s="65"/>
    </row>
    <row r="73" spans="70:93">
      <c r="BR73" s="65"/>
      <c r="BS73" s="66"/>
      <c r="BT73" s="66"/>
      <c r="BU73" s="66"/>
      <c r="BV73" s="66"/>
      <c r="BW73" s="66"/>
      <c r="BX73" s="66"/>
      <c r="BY73" s="66"/>
      <c r="BZ73" s="66"/>
      <c r="CA73" s="66"/>
      <c r="CB73" s="66"/>
      <c r="CC73" s="66"/>
      <c r="CD73" s="66"/>
      <c r="CE73" s="66"/>
      <c r="CF73" s="66"/>
      <c r="CG73" s="66"/>
      <c r="CH73" s="66"/>
      <c r="CI73" s="66"/>
      <c r="CJ73" s="66"/>
      <c r="CK73" s="66"/>
      <c r="CL73" s="66"/>
      <c r="CM73" s="66"/>
      <c r="CN73" s="66"/>
      <c r="CO73" s="65"/>
    </row>
    <row r="74" spans="70:93">
      <c r="BR74" s="65"/>
      <c r="BS74" s="66"/>
      <c r="BT74" s="66"/>
      <c r="BU74" s="66"/>
      <c r="BV74" s="66"/>
      <c r="BW74" s="66"/>
      <c r="BX74" s="66"/>
      <c r="BY74" s="66"/>
      <c r="BZ74" s="66"/>
      <c r="CA74" s="66"/>
      <c r="CB74" s="66"/>
      <c r="CC74" s="66"/>
      <c r="CD74" s="66"/>
      <c r="CE74" s="66"/>
      <c r="CF74" s="66"/>
      <c r="CG74" s="66"/>
      <c r="CH74" s="66"/>
      <c r="CI74" s="66"/>
      <c r="CJ74" s="66"/>
      <c r="CK74" s="66"/>
      <c r="CL74" s="66"/>
      <c r="CM74" s="66"/>
      <c r="CN74" s="66"/>
      <c r="CO74" s="65"/>
    </row>
    <row r="75" spans="70:93">
      <c r="BR75" s="65"/>
      <c r="BS75" s="66"/>
      <c r="BT75" s="66"/>
      <c r="BU75" s="66"/>
      <c r="BV75" s="66"/>
      <c r="BW75" s="66"/>
      <c r="BX75" s="66"/>
      <c r="BY75" s="66"/>
      <c r="BZ75" s="66"/>
      <c r="CA75" s="66"/>
      <c r="CB75" s="66"/>
      <c r="CC75" s="66"/>
      <c r="CD75" s="66"/>
      <c r="CE75" s="66"/>
      <c r="CF75" s="66"/>
      <c r="CG75" s="66"/>
      <c r="CH75" s="66"/>
      <c r="CI75" s="66"/>
      <c r="CJ75" s="66"/>
      <c r="CK75" s="66"/>
      <c r="CL75" s="66"/>
      <c r="CM75" s="66"/>
      <c r="CN75" s="66"/>
      <c r="CO75" s="65"/>
    </row>
    <row r="76" spans="70:93">
      <c r="BR76" s="65"/>
      <c r="BS76" s="66"/>
      <c r="BT76" s="66"/>
      <c r="BU76" s="66"/>
      <c r="BV76" s="66"/>
      <c r="BW76" s="66"/>
      <c r="BX76" s="66"/>
      <c r="BY76" s="66"/>
      <c r="BZ76" s="66"/>
      <c r="CA76" s="66"/>
      <c r="CB76" s="66"/>
      <c r="CC76" s="66"/>
      <c r="CD76" s="66"/>
      <c r="CE76" s="66"/>
      <c r="CF76" s="66"/>
      <c r="CG76" s="66"/>
      <c r="CH76" s="66"/>
      <c r="CI76" s="66"/>
      <c r="CJ76" s="66"/>
      <c r="CK76" s="66"/>
      <c r="CL76" s="66"/>
      <c r="CM76" s="66"/>
      <c r="CN76" s="66"/>
      <c r="CO76" s="65"/>
    </row>
    <row r="77" spans="70:93">
      <c r="BR77" s="65"/>
      <c r="BS77" s="66"/>
      <c r="BT77" s="66"/>
      <c r="BU77" s="66"/>
      <c r="BV77" s="66"/>
      <c r="BW77" s="66"/>
      <c r="BX77" s="66"/>
      <c r="BY77" s="66"/>
      <c r="BZ77" s="66"/>
      <c r="CA77" s="66"/>
      <c r="CB77" s="66"/>
      <c r="CC77" s="66"/>
      <c r="CD77" s="66"/>
      <c r="CE77" s="66"/>
      <c r="CF77" s="66"/>
      <c r="CG77" s="66"/>
      <c r="CH77" s="66"/>
      <c r="CI77" s="66"/>
      <c r="CJ77" s="66"/>
      <c r="CK77" s="66"/>
      <c r="CL77" s="66"/>
      <c r="CM77" s="66"/>
      <c r="CN77" s="66"/>
      <c r="CO77" s="65"/>
    </row>
    <row r="78" spans="70:93">
      <c r="BR78" s="65"/>
      <c r="BS78" s="66"/>
      <c r="BT78" s="66"/>
      <c r="BU78" s="66"/>
      <c r="BV78" s="66"/>
      <c r="BW78" s="66"/>
      <c r="BX78" s="66"/>
      <c r="BY78" s="66"/>
      <c r="BZ78" s="66"/>
      <c r="CA78" s="66"/>
      <c r="CB78" s="66"/>
      <c r="CC78" s="66"/>
      <c r="CD78" s="66"/>
      <c r="CE78" s="66"/>
      <c r="CF78" s="66"/>
      <c r="CG78" s="66"/>
      <c r="CH78" s="66"/>
      <c r="CI78" s="66"/>
      <c r="CJ78" s="66"/>
      <c r="CK78" s="66"/>
      <c r="CL78" s="66"/>
      <c r="CM78" s="66"/>
      <c r="CN78" s="66"/>
      <c r="CO78" s="65"/>
    </row>
    <row r="79" spans="70:93">
      <c r="BR79" s="65"/>
      <c r="BS79" s="66"/>
      <c r="BT79" s="66"/>
      <c r="BU79" s="66"/>
      <c r="BV79" s="66"/>
      <c r="BW79" s="66"/>
      <c r="BX79" s="66"/>
      <c r="BY79" s="66"/>
      <c r="BZ79" s="66"/>
      <c r="CA79" s="66"/>
      <c r="CB79" s="66"/>
      <c r="CC79" s="66"/>
      <c r="CD79" s="66"/>
      <c r="CE79" s="66"/>
      <c r="CF79" s="66"/>
      <c r="CG79" s="66"/>
      <c r="CH79" s="66"/>
      <c r="CI79" s="66"/>
      <c r="CJ79" s="66"/>
      <c r="CK79" s="66"/>
      <c r="CL79" s="66"/>
      <c r="CM79" s="66"/>
      <c r="CN79" s="66"/>
      <c r="CO79" s="65"/>
    </row>
    <row r="80" spans="70:93">
      <c r="BR80" s="65"/>
      <c r="BS80" s="66"/>
      <c r="BT80" s="66"/>
      <c r="BU80" s="66"/>
      <c r="BV80" s="66"/>
      <c r="BW80" s="66"/>
      <c r="BX80" s="66"/>
      <c r="BY80" s="66"/>
      <c r="BZ80" s="66"/>
      <c r="CA80" s="66"/>
      <c r="CB80" s="66"/>
      <c r="CC80" s="66"/>
      <c r="CD80" s="66"/>
      <c r="CE80" s="66"/>
      <c r="CF80" s="66"/>
      <c r="CG80" s="66"/>
      <c r="CH80" s="66"/>
      <c r="CI80" s="66"/>
      <c r="CJ80" s="66"/>
      <c r="CK80" s="66"/>
      <c r="CL80" s="66"/>
      <c r="CM80" s="66"/>
      <c r="CN80" s="66"/>
      <c r="CO80" s="65"/>
    </row>
    <row r="81" spans="70:93">
      <c r="BR81" s="65"/>
      <c r="BS81" s="66"/>
      <c r="BT81" s="66"/>
      <c r="BU81" s="66"/>
      <c r="BV81" s="66"/>
      <c r="BW81" s="66"/>
      <c r="BX81" s="66"/>
      <c r="BY81" s="66"/>
      <c r="BZ81" s="66"/>
      <c r="CA81" s="66"/>
      <c r="CB81" s="66"/>
      <c r="CC81" s="66"/>
      <c r="CD81" s="66"/>
      <c r="CE81" s="66"/>
      <c r="CF81" s="66"/>
      <c r="CG81" s="66"/>
      <c r="CH81" s="66"/>
      <c r="CI81" s="66"/>
      <c r="CJ81" s="66"/>
      <c r="CK81" s="66"/>
      <c r="CL81" s="66"/>
      <c r="CM81" s="66"/>
      <c r="CN81" s="66"/>
      <c r="CO81" s="65"/>
    </row>
    <row r="82" spans="70:93">
      <c r="BR82" s="65"/>
      <c r="BS82" s="66"/>
      <c r="BT82" s="66"/>
      <c r="BU82" s="66"/>
      <c r="BV82" s="66"/>
      <c r="BW82" s="66"/>
      <c r="BX82" s="66"/>
      <c r="BY82" s="66"/>
      <c r="BZ82" s="66"/>
      <c r="CA82" s="66"/>
      <c r="CB82" s="66"/>
      <c r="CC82" s="66"/>
      <c r="CD82" s="66"/>
      <c r="CE82" s="66"/>
      <c r="CF82" s="66"/>
      <c r="CG82" s="66"/>
      <c r="CH82" s="66"/>
      <c r="CI82" s="66"/>
      <c r="CJ82" s="66"/>
      <c r="CK82" s="66"/>
      <c r="CL82" s="66"/>
      <c r="CM82" s="66"/>
      <c r="CN82" s="66"/>
      <c r="CO82" s="65"/>
    </row>
    <row r="83" spans="70:93">
      <c r="BR83" s="65"/>
      <c r="BS83" s="66"/>
      <c r="BT83" s="66"/>
      <c r="BU83" s="66"/>
      <c r="BV83" s="66"/>
      <c r="BW83" s="66"/>
      <c r="BX83" s="66"/>
      <c r="BY83" s="66"/>
      <c r="BZ83" s="66"/>
      <c r="CA83" s="66"/>
      <c r="CB83" s="66"/>
      <c r="CC83" s="66"/>
      <c r="CD83" s="66"/>
      <c r="CE83" s="66"/>
      <c r="CF83" s="66"/>
      <c r="CG83" s="66"/>
      <c r="CH83" s="66"/>
      <c r="CI83" s="66"/>
      <c r="CJ83" s="66"/>
      <c r="CK83" s="66"/>
      <c r="CL83" s="66"/>
      <c r="CM83" s="66"/>
      <c r="CN83" s="66"/>
      <c r="CO83" s="65"/>
    </row>
    <row r="84" spans="70:93">
      <c r="BR84" s="65"/>
      <c r="BS84" s="66"/>
      <c r="BT84" s="66"/>
      <c r="BU84" s="66"/>
      <c r="BV84" s="66"/>
      <c r="BW84" s="66"/>
      <c r="BX84" s="66"/>
      <c r="BY84" s="66"/>
      <c r="BZ84" s="66"/>
      <c r="CA84" s="66"/>
      <c r="CB84" s="66"/>
      <c r="CC84" s="66"/>
      <c r="CD84" s="66"/>
      <c r="CE84" s="66"/>
      <c r="CF84" s="66"/>
      <c r="CG84" s="66"/>
      <c r="CH84" s="66"/>
      <c r="CI84" s="66"/>
      <c r="CJ84" s="66"/>
      <c r="CK84" s="66"/>
      <c r="CL84" s="66"/>
      <c r="CM84" s="66"/>
      <c r="CN84" s="66"/>
      <c r="CO84" s="65"/>
    </row>
    <row r="85" spans="70:93">
      <c r="BR85" s="65"/>
      <c r="BS85" s="66"/>
      <c r="BT85" s="66"/>
      <c r="BU85" s="66"/>
      <c r="BV85" s="66"/>
      <c r="BW85" s="66"/>
      <c r="BX85" s="66"/>
      <c r="BY85" s="66"/>
      <c r="BZ85" s="66"/>
      <c r="CA85" s="66"/>
      <c r="CB85" s="66"/>
      <c r="CC85" s="66"/>
      <c r="CD85" s="66"/>
      <c r="CE85" s="66"/>
      <c r="CF85" s="66"/>
      <c r="CG85" s="66"/>
      <c r="CH85" s="66"/>
      <c r="CI85" s="66"/>
      <c r="CJ85" s="66"/>
      <c r="CK85" s="66"/>
      <c r="CL85" s="66"/>
      <c r="CM85" s="66"/>
      <c r="CN85" s="66"/>
      <c r="CO85" s="65"/>
    </row>
    <row r="86" spans="70:93">
      <c r="BR86" s="65"/>
      <c r="BS86" s="66"/>
      <c r="BT86" s="66"/>
      <c r="BU86" s="66"/>
      <c r="BV86" s="66"/>
      <c r="BW86" s="66"/>
      <c r="BX86" s="66"/>
      <c r="BY86" s="66"/>
      <c r="BZ86" s="66"/>
      <c r="CA86" s="66"/>
      <c r="CB86" s="66"/>
      <c r="CC86" s="66"/>
      <c r="CD86" s="66"/>
      <c r="CE86" s="66"/>
      <c r="CF86" s="66"/>
      <c r="CG86" s="66"/>
      <c r="CH86" s="66"/>
      <c r="CI86" s="66"/>
      <c r="CJ86" s="66"/>
      <c r="CK86" s="66"/>
      <c r="CL86" s="66"/>
      <c r="CM86" s="66"/>
      <c r="CN86" s="66"/>
      <c r="CO86" s="65"/>
    </row>
    <row r="87" spans="70:93">
      <c r="BR87" s="65"/>
      <c r="BS87" s="66"/>
      <c r="BT87" s="66"/>
      <c r="BU87" s="66"/>
      <c r="BV87" s="66"/>
      <c r="BW87" s="66"/>
      <c r="BX87" s="66"/>
      <c r="BY87" s="66"/>
      <c r="BZ87" s="66"/>
      <c r="CA87" s="66"/>
      <c r="CB87" s="66"/>
      <c r="CC87" s="66"/>
      <c r="CD87" s="66"/>
      <c r="CE87" s="66"/>
      <c r="CF87" s="66"/>
      <c r="CG87" s="66"/>
      <c r="CH87" s="66"/>
      <c r="CI87" s="66"/>
      <c r="CJ87" s="66"/>
      <c r="CK87" s="66"/>
      <c r="CL87" s="66"/>
      <c r="CM87" s="66"/>
      <c r="CN87" s="66"/>
      <c r="CO87" s="65"/>
    </row>
    <row r="88" spans="70:93">
      <c r="BR88" s="65"/>
      <c r="BS88" s="66"/>
      <c r="BT88" s="66"/>
      <c r="BU88" s="66"/>
      <c r="BV88" s="66"/>
      <c r="BW88" s="66"/>
      <c r="BX88" s="66"/>
      <c r="BY88" s="66"/>
      <c r="BZ88" s="66"/>
      <c r="CA88" s="66"/>
      <c r="CB88" s="66"/>
      <c r="CC88" s="66"/>
      <c r="CD88" s="66"/>
      <c r="CE88" s="66"/>
      <c r="CF88" s="66"/>
      <c r="CG88" s="66"/>
      <c r="CH88" s="66"/>
      <c r="CI88" s="66"/>
      <c r="CJ88" s="66"/>
      <c r="CK88" s="66"/>
      <c r="CL88" s="66"/>
      <c r="CM88" s="66"/>
      <c r="CN88" s="66"/>
      <c r="CO88" s="65"/>
    </row>
    <row r="89" spans="70:93">
      <c r="BR89" s="65"/>
      <c r="BS89" s="66"/>
      <c r="BT89" s="66"/>
      <c r="BU89" s="66"/>
      <c r="BV89" s="66"/>
      <c r="BW89" s="66"/>
      <c r="BX89" s="66"/>
      <c r="BY89" s="66"/>
      <c r="BZ89" s="66"/>
      <c r="CA89" s="66"/>
      <c r="CB89" s="66"/>
      <c r="CC89" s="66"/>
      <c r="CD89" s="66"/>
      <c r="CE89" s="66"/>
      <c r="CF89" s="66"/>
      <c r="CG89" s="66"/>
      <c r="CH89" s="66"/>
      <c r="CI89" s="66"/>
      <c r="CJ89" s="66"/>
      <c r="CK89" s="66"/>
      <c r="CL89" s="66"/>
      <c r="CM89" s="66"/>
      <c r="CN89" s="66"/>
      <c r="CO89" s="65"/>
    </row>
    <row r="90" spans="70:93">
      <c r="BR90" s="65"/>
      <c r="BS90" s="66"/>
      <c r="BT90" s="66"/>
      <c r="BU90" s="66"/>
      <c r="BV90" s="66"/>
      <c r="BW90" s="66"/>
      <c r="BX90" s="66"/>
      <c r="BY90" s="66"/>
      <c r="BZ90" s="66"/>
      <c r="CA90" s="66"/>
      <c r="CB90" s="66"/>
      <c r="CC90" s="66"/>
      <c r="CD90" s="66"/>
      <c r="CE90" s="66"/>
      <c r="CF90" s="66"/>
      <c r="CG90" s="66"/>
      <c r="CH90" s="66"/>
      <c r="CI90" s="66"/>
      <c r="CJ90" s="66"/>
      <c r="CK90" s="66"/>
      <c r="CL90" s="66"/>
      <c r="CM90" s="66"/>
      <c r="CN90" s="66"/>
      <c r="CO90" s="65"/>
    </row>
    <row r="91" spans="70:93">
      <c r="BR91" s="65"/>
      <c r="BS91" s="66"/>
      <c r="BT91" s="66"/>
      <c r="BU91" s="66"/>
      <c r="BV91" s="66"/>
      <c r="BW91" s="66"/>
      <c r="BX91" s="66"/>
      <c r="BY91" s="66"/>
      <c r="BZ91" s="66"/>
      <c r="CA91" s="66"/>
      <c r="CB91" s="66"/>
      <c r="CC91" s="66"/>
      <c r="CD91" s="66"/>
      <c r="CE91" s="66"/>
      <c r="CF91" s="66"/>
      <c r="CG91" s="66"/>
      <c r="CH91" s="66"/>
      <c r="CI91" s="66"/>
      <c r="CJ91" s="66"/>
      <c r="CK91" s="66"/>
      <c r="CL91" s="66"/>
      <c r="CM91" s="66"/>
      <c r="CN91" s="66"/>
      <c r="CO91" s="65"/>
    </row>
    <row r="92" spans="70:93">
      <c r="BR92" s="65"/>
      <c r="BS92" s="66"/>
      <c r="BT92" s="66"/>
      <c r="BU92" s="66"/>
      <c r="BV92" s="66"/>
      <c r="BW92" s="66"/>
      <c r="BX92" s="66"/>
      <c r="BY92" s="66"/>
      <c r="BZ92" s="66"/>
      <c r="CA92" s="66"/>
      <c r="CB92" s="66"/>
      <c r="CC92" s="66"/>
      <c r="CD92" s="66"/>
      <c r="CE92" s="66"/>
      <c r="CF92" s="66"/>
      <c r="CG92" s="66"/>
      <c r="CH92" s="66"/>
      <c r="CI92" s="66"/>
      <c r="CJ92" s="66"/>
      <c r="CK92" s="66"/>
      <c r="CL92" s="66"/>
      <c r="CM92" s="66"/>
      <c r="CN92" s="66"/>
      <c r="CO92" s="65"/>
    </row>
    <row r="93" spans="70:93">
      <c r="BR93" s="65"/>
      <c r="BS93" s="66"/>
      <c r="BT93" s="66"/>
      <c r="BU93" s="66"/>
      <c r="BV93" s="66"/>
      <c r="BW93" s="66"/>
      <c r="BX93" s="66"/>
      <c r="BY93" s="66"/>
      <c r="BZ93" s="66"/>
      <c r="CA93" s="66"/>
      <c r="CB93" s="66"/>
      <c r="CC93" s="66"/>
      <c r="CD93" s="66"/>
      <c r="CE93" s="66"/>
      <c r="CF93" s="66"/>
      <c r="CG93" s="66"/>
      <c r="CH93" s="66"/>
      <c r="CI93" s="66"/>
      <c r="CJ93" s="66"/>
      <c r="CK93" s="66"/>
      <c r="CL93" s="66"/>
      <c r="CM93" s="66"/>
      <c r="CN93" s="66"/>
      <c r="CO93" s="65"/>
    </row>
    <row r="94" spans="70:93">
      <c r="BR94" s="65"/>
      <c r="BS94" s="66"/>
      <c r="BT94" s="66"/>
      <c r="BU94" s="66"/>
      <c r="BV94" s="66"/>
      <c r="BW94" s="66"/>
      <c r="BX94" s="66"/>
      <c r="BY94" s="66"/>
      <c r="BZ94" s="66"/>
      <c r="CA94" s="66"/>
      <c r="CB94" s="66"/>
      <c r="CC94" s="66"/>
      <c r="CD94" s="66"/>
      <c r="CE94" s="66"/>
      <c r="CF94" s="66"/>
      <c r="CG94" s="66"/>
      <c r="CH94" s="66"/>
      <c r="CI94" s="66"/>
      <c r="CJ94" s="66"/>
      <c r="CK94" s="66"/>
      <c r="CL94" s="66"/>
      <c r="CM94" s="66"/>
      <c r="CN94" s="66"/>
      <c r="CO94" s="65"/>
    </row>
    <row r="95" spans="70:93">
      <c r="BR95" s="65"/>
      <c r="BS95" s="66"/>
      <c r="BT95" s="66"/>
      <c r="BU95" s="66"/>
      <c r="BV95" s="66"/>
      <c r="BW95" s="66"/>
      <c r="BX95" s="66"/>
      <c r="BY95" s="66"/>
      <c r="BZ95" s="66"/>
      <c r="CA95" s="66"/>
      <c r="CB95" s="66"/>
      <c r="CC95" s="66"/>
      <c r="CD95" s="66"/>
      <c r="CE95" s="66"/>
      <c r="CF95" s="66"/>
      <c r="CG95" s="66"/>
      <c r="CH95" s="66"/>
      <c r="CI95" s="66"/>
      <c r="CJ95" s="66"/>
      <c r="CK95" s="66"/>
      <c r="CL95" s="66"/>
      <c r="CM95" s="66"/>
      <c r="CN95" s="66"/>
      <c r="CO95" s="65"/>
    </row>
    <row r="96" spans="70:93">
      <c r="BR96" s="65"/>
      <c r="BS96" s="66"/>
      <c r="BT96" s="66"/>
      <c r="BU96" s="66"/>
      <c r="BV96" s="66"/>
      <c r="BW96" s="66"/>
      <c r="BX96" s="66"/>
      <c r="BY96" s="66"/>
      <c r="BZ96" s="66"/>
      <c r="CA96" s="66"/>
      <c r="CB96" s="66"/>
      <c r="CC96" s="66"/>
      <c r="CD96" s="66"/>
      <c r="CE96" s="66"/>
      <c r="CF96" s="66"/>
      <c r="CG96" s="66"/>
      <c r="CH96" s="66"/>
      <c r="CI96" s="66"/>
      <c r="CJ96" s="66"/>
      <c r="CK96" s="66"/>
      <c r="CL96" s="66"/>
      <c r="CM96" s="66"/>
      <c r="CN96" s="66"/>
      <c r="CO96" s="65"/>
    </row>
    <row r="97" spans="70:93">
      <c r="BR97" s="65"/>
      <c r="BS97" s="66"/>
      <c r="BT97" s="66"/>
      <c r="BU97" s="66"/>
      <c r="BV97" s="66"/>
      <c r="BW97" s="66"/>
      <c r="BX97" s="66"/>
      <c r="BY97" s="66"/>
      <c r="BZ97" s="66"/>
      <c r="CA97" s="66"/>
      <c r="CB97" s="66"/>
      <c r="CC97" s="66"/>
      <c r="CD97" s="66"/>
      <c r="CE97" s="66"/>
      <c r="CF97" s="66"/>
      <c r="CG97" s="66"/>
      <c r="CH97" s="66"/>
      <c r="CI97" s="66"/>
      <c r="CJ97" s="66"/>
      <c r="CK97" s="66"/>
      <c r="CL97" s="66"/>
      <c r="CM97" s="66"/>
      <c r="CN97" s="66"/>
      <c r="CO97" s="65"/>
    </row>
    <row r="98" spans="70:93">
      <c r="BR98" s="65"/>
      <c r="BS98" s="66"/>
      <c r="BT98" s="66"/>
      <c r="BU98" s="66"/>
      <c r="BV98" s="66"/>
      <c r="BW98" s="66"/>
      <c r="BX98" s="66"/>
      <c r="BY98" s="66"/>
      <c r="BZ98" s="66"/>
      <c r="CA98" s="66"/>
      <c r="CB98" s="66"/>
      <c r="CC98" s="66"/>
      <c r="CD98" s="66"/>
      <c r="CE98" s="66"/>
      <c r="CF98" s="66"/>
      <c r="CG98" s="66"/>
      <c r="CH98" s="66"/>
      <c r="CI98" s="66"/>
      <c r="CJ98" s="66"/>
      <c r="CK98" s="66"/>
      <c r="CL98" s="66"/>
      <c r="CM98" s="66"/>
      <c r="CN98" s="66"/>
      <c r="CO98" s="65"/>
    </row>
    <row r="99" spans="70:93">
      <c r="BR99" s="65"/>
      <c r="BS99" s="66"/>
      <c r="BT99" s="66"/>
      <c r="BU99" s="66"/>
      <c r="BV99" s="66"/>
      <c r="BW99" s="66"/>
      <c r="BX99" s="66"/>
      <c r="BY99" s="66"/>
      <c r="BZ99" s="66"/>
      <c r="CA99" s="66"/>
      <c r="CB99" s="66"/>
      <c r="CC99" s="66"/>
      <c r="CD99" s="66"/>
      <c r="CE99" s="66"/>
      <c r="CF99" s="66"/>
      <c r="CG99" s="66"/>
      <c r="CH99" s="66"/>
      <c r="CI99" s="66"/>
      <c r="CJ99" s="66"/>
      <c r="CK99" s="66"/>
      <c r="CL99" s="66"/>
      <c r="CM99" s="66"/>
      <c r="CN99" s="66"/>
      <c r="CO99" s="65"/>
    </row>
    <row r="100" spans="70:93">
      <c r="BR100" s="65"/>
      <c r="BS100" s="66"/>
      <c r="BT100" s="66"/>
      <c r="BU100" s="66"/>
      <c r="BV100" s="66"/>
      <c r="BW100" s="66"/>
      <c r="BX100" s="66"/>
      <c r="BY100" s="66"/>
      <c r="BZ100" s="66"/>
      <c r="CA100" s="66"/>
      <c r="CB100" s="66"/>
      <c r="CC100" s="66"/>
      <c r="CD100" s="66"/>
      <c r="CE100" s="66"/>
      <c r="CF100" s="66"/>
      <c r="CG100" s="66"/>
      <c r="CH100" s="66"/>
      <c r="CI100" s="66"/>
      <c r="CJ100" s="66"/>
      <c r="CK100" s="66"/>
      <c r="CL100" s="66"/>
      <c r="CM100" s="66"/>
      <c r="CN100" s="66"/>
      <c r="CO100" s="65"/>
    </row>
    <row r="101" spans="70:93">
      <c r="BR101" s="65"/>
      <c r="BS101" s="66"/>
      <c r="BT101" s="66"/>
      <c r="BU101" s="66"/>
      <c r="BV101" s="66"/>
      <c r="BW101" s="66"/>
      <c r="BX101" s="66"/>
      <c r="BY101" s="66"/>
      <c r="BZ101" s="66"/>
      <c r="CA101" s="66"/>
      <c r="CB101" s="66"/>
      <c r="CC101" s="66"/>
      <c r="CD101" s="66"/>
      <c r="CE101" s="66"/>
      <c r="CF101" s="66"/>
      <c r="CG101" s="66"/>
      <c r="CH101" s="66"/>
      <c r="CI101" s="66"/>
      <c r="CJ101" s="66"/>
      <c r="CK101" s="66"/>
      <c r="CL101" s="66"/>
      <c r="CM101" s="66"/>
      <c r="CN101" s="66"/>
      <c r="CO101" s="65"/>
    </row>
    <row r="102" spans="70:93">
      <c r="BR102" s="65"/>
      <c r="BS102" s="66"/>
      <c r="BT102" s="66"/>
      <c r="BU102" s="66"/>
      <c r="BV102" s="66"/>
      <c r="BW102" s="66"/>
      <c r="BX102" s="66"/>
      <c r="BY102" s="66"/>
      <c r="BZ102" s="66"/>
      <c r="CA102" s="66"/>
      <c r="CB102" s="66"/>
      <c r="CC102" s="66"/>
      <c r="CD102" s="66"/>
      <c r="CE102" s="66"/>
      <c r="CF102" s="66"/>
      <c r="CG102" s="66"/>
      <c r="CH102" s="66"/>
      <c r="CI102" s="66"/>
      <c r="CJ102" s="66"/>
      <c r="CK102" s="66"/>
      <c r="CL102" s="66"/>
      <c r="CM102" s="66"/>
      <c r="CN102" s="66"/>
      <c r="CO102" s="65"/>
    </row>
    <row r="103" spans="70:93">
      <c r="BR103" s="65"/>
      <c r="BS103" s="66"/>
      <c r="BT103" s="66"/>
      <c r="BU103" s="66"/>
      <c r="BV103" s="66"/>
      <c r="BW103" s="66"/>
      <c r="BX103" s="66"/>
      <c r="BY103" s="66"/>
      <c r="BZ103" s="66"/>
      <c r="CA103" s="66"/>
      <c r="CB103" s="66"/>
      <c r="CC103" s="66"/>
      <c r="CD103" s="66"/>
      <c r="CE103" s="66"/>
      <c r="CF103" s="66"/>
      <c r="CG103" s="66"/>
      <c r="CH103" s="66"/>
      <c r="CI103" s="66"/>
      <c r="CJ103" s="66"/>
      <c r="CK103" s="66"/>
      <c r="CL103" s="66"/>
      <c r="CM103" s="66"/>
      <c r="CN103" s="66"/>
      <c r="CO103" s="65"/>
    </row>
    <row r="104" spans="70:93">
      <c r="BR104" s="65"/>
      <c r="BS104" s="66"/>
      <c r="BT104" s="66"/>
      <c r="BU104" s="66"/>
      <c r="BV104" s="66"/>
      <c r="BW104" s="66"/>
      <c r="BX104" s="66"/>
      <c r="BY104" s="66"/>
      <c r="BZ104" s="66"/>
      <c r="CA104" s="66"/>
      <c r="CB104" s="66"/>
      <c r="CC104" s="66"/>
      <c r="CD104" s="66"/>
      <c r="CE104" s="66"/>
      <c r="CF104" s="66"/>
      <c r="CG104" s="66"/>
      <c r="CH104" s="66"/>
      <c r="CI104" s="66"/>
      <c r="CJ104" s="66"/>
      <c r="CK104" s="66"/>
      <c r="CL104" s="66"/>
      <c r="CM104" s="66"/>
      <c r="CN104" s="66"/>
      <c r="CO104" s="65"/>
    </row>
    <row r="105" spans="70:93">
      <c r="BR105" s="65"/>
      <c r="BS105" s="66"/>
      <c r="BT105" s="66"/>
      <c r="BU105" s="66"/>
      <c r="BV105" s="66"/>
      <c r="BW105" s="66"/>
      <c r="BX105" s="66"/>
      <c r="BY105" s="66"/>
      <c r="BZ105" s="66"/>
      <c r="CA105" s="66"/>
      <c r="CB105" s="66"/>
      <c r="CC105" s="66"/>
      <c r="CD105" s="66"/>
      <c r="CE105" s="66"/>
      <c r="CF105" s="66"/>
      <c r="CG105" s="66"/>
      <c r="CH105" s="66"/>
      <c r="CI105" s="66"/>
      <c r="CJ105" s="66"/>
      <c r="CK105" s="66"/>
      <c r="CL105" s="66"/>
      <c r="CM105" s="66"/>
      <c r="CN105" s="66"/>
      <c r="CO105" s="65"/>
    </row>
    <row r="106" spans="70:93">
      <c r="BR106" s="65"/>
      <c r="BS106" s="66"/>
      <c r="BT106" s="66"/>
      <c r="BU106" s="66"/>
      <c r="BV106" s="66"/>
      <c r="BW106" s="66"/>
      <c r="BX106" s="66"/>
      <c r="BY106" s="66"/>
      <c r="BZ106" s="66"/>
      <c r="CA106" s="66"/>
      <c r="CB106" s="66"/>
      <c r="CC106" s="66"/>
      <c r="CD106" s="66"/>
      <c r="CE106" s="66"/>
      <c r="CF106" s="66"/>
      <c r="CG106" s="66"/>
      <c r="CH106" s="66"/>
      <c r="CI106" s="66"/>
      <c r="CJ106" s="66"/>
      <c r="CK106" s="66"/>
      <c r="CL106" s="66"/>
      <c r="CM106" s="66"/>
      <c r="CN106" s="66"/>
      <c r="CO106" s="65"/>
    </row>
    <row r="107" spans="70:93">
      <c r="BR107" s="65"/>
      <c r="BS107" s="66"/>
      <c r="BT107" s="66"/>
      <c r="BU107" s="66"/>
      <c r="BV107" s="66"/>
      <c r="BW107" s="66"/>
      <c r="BX107" s="66"/>
      <c r="BY107" s="66"/>
      <c r="BZ107" s="66"/>
      <c r="CA107" s="66"/>
      <c r="CB107" s="66"/>
      <c r="CC107" s="66"/>
      <c r="CD107" s="66"/>
      <c r="CE107" s="66"/>
      <c r="CF107" s="66"/>
      <c r="CG107" s="66"/>
      <c r="CH107" s="66"/>
      <c r="CI107" s="66"/>
      <c r="CJ107" s="66"/>
      <c r="CK107" s="66"/>
      <c r="CL107" s="66"/>
      <c r="CM107" s="66"/>
      <c r="CN107" s="66"/>
      <c r="CO107" s="65"/>
    </row>
    <row r="108" spans="70:93">
      <c r="BR108" s="65"/>
      <c r="BS108" s="66"/>
      <c r="BT108" s="66"/>
      <c r="BU108" s="66"/>
      <c r="BV108" s="66"/>
      <c r="BW108" s="66"/>
      <c r="BX108" s="66"/>
      <c r="BY108" s="66"/>
      <c r="BZ108" s="66"/>
      <c r="CA108" s="66"/>
      <c r="CB108" s="66"/>
      <c r="CC108" s="66"/>
      <c r="CD108" s="66"/>
      <c r="CE108" s="66"/>
      <c r="CF108" s="66"/>
      <c r="CG108" s="66"/>
      <c r="CH108" s="66"/>
      <c r="CI108" s="66"/>
      <c r="CJ108" s="66"/>
      <c r="CK108" s="66"/>
      <c r="CL108" s="66"/>
      <c r="CM108" s="66"/>
      <c r="CN108" s="66"/>
      <c r="CO108" s="65"/>
    </row>
    <row r="109" spans="70:93">
      <c r="BR109" s="65"/>
      <c r="BS109" s="66"/>
      <c r="BT109" s="66"/>
      <c r="BU109" s="66"/>
      <c r="BV109" s="66"/>
      <c r="BW109" s="66"/>
      <c r="BX109" s="66"/>
      <c r="BY109" s="66"/>
      <c r="BZ109" s="66"/>
      <c r="CA109" s="66"/>
      <c r="CB109" s="66"/>
      <c r="CC109" s="66"/>
      <c r="CD109" s="66"/>
      <c r="CE109" s="66"/>
      <c r="CF109" s="66"/>
      <c r="CG109" s="66"/>
      <c r="CH109" s="66"/>
      <c r="CI109" s="66"/>
      <c r="CJ109" s="66"/>
      <c r="CK109" s="66"/>
      <c r="CL109" s="66"/>
      <c r="CM109" s="66"/>
      <c r="CN109" s="66"/>
      <c r="CO109" s="65"/>
    </row>
    <row r="110" spans="70:93">
      <c r="BR110" s="65"/>
      <c r="BS110" s="66"/>
      <c r="BT110" s="66"/>
      <c r="BU110" s="66"/>
      <c r="BV110" s="66"/>
      <c r="BW110" s="66"/>
      <c r="BX110" s="66"/>
      <c r="BY110" s="66"/>
      <c r="BZ110" s="66"/>
      <c r="CA110" s="66"/>
      <c r="CB110" s="66"/>
      <c r="CC110" s="66"/>
      <c r="CD110" s="66"/>
      <c r="CE110" s="66"/>
      <c r="CF110" s="66"/>
      <c r="CG110" s="66"/>
      <c r="CH110" s="66"/>
      <c r="CI110" s="66"/>
      <c r="CJ110" s="66"/>
      <c r="CK110" s="66"/>
      <c r="CL110" s="66"/>
      <c r="CM110" s="66"/>
      <c r="CN110" s="66"/>
      <c r="CO110" s="65"/>
    </row>
    <row r="111" spans="70:93">
      <c r="BR111" s="65"/>
      <c r="BS111" s="66"/>
      <c r="BT111" s="66"/>
      <c r="BU111" s="66"/>
      <c r="BV111" s="66"/>
      <c r="BW111" s="66"/>
      <c r="BX111" s="66"/>
      <c r="BY111" s="66"/>
      <c r="BZ111" s="66"/>
      <c r="CA111" s="66"/>
      <c r="CB111" s="66"/>
      <c r="CC111" s="66"/>
      <c r="CD111" s="66"/>
      <c r="CE111" s="66"/>
      <c r="CF111" s="66"/>
      <c r="CG111" s="66"/>
      <c r="CH111" s="66"/>
      <c r="CI111" s="66"/>
      <c r="CJ111" s="66"/>
      <c r="CK111" s="66"/>
      <c r="CL111" s="66"/>
      <c r="CM111" s="66"/>
      <c r="CN111" s="66"/>
      <c r="CO111" s="65"/>
    </row>
    <row r="112" spans="70:93">
      <c r="BR112" s="65"/>
      <c r="BS112" s="66"/>
      <c r="BT112" s="66"/>
      <c r="BU112" s="66"/>
      <c r="BV112" s="66"/>
      <c r="BW112" s="66"/>
      <c r="BX112" s="66"/>
      <c r="BY112" s="66"/>
      <c r="BZ112" s="66"/>
      <c r="CA112" s="66"/>
      <c r="CB112" s="66"/>
      <c r="CC112" s="66"/>
      <c r="CD112" s="66"/>
      <c r="CE112" s="66"/>
      <c r="CF112" s="66"/>
      <c r="CG112" s="66"/>
      <c r="CH112" s="66"/>
      <c r="CI112" s="66"/>
      <c r="CJ112" s="66"/>
      <c r="CK112" s="66"/>
      <c r="CL112" s="66"/>
      <c r="CM112" s="66"/>
      <c r="CN112" s="66"/>
      <c r="CO112" s="65"/>
    </row>
  </sheetData>
  <hyperlinks>
    <hyperlink ref="A1" location="'Table of contents'!A1" display="Table of contents" xr:uid="{E58E4AEB-95DF-41D4-92DA-772416DB8CA2}"/>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EA790-23F5-410C-9DC9-663F0DA46950}">
  <dimension ref="A1:BQ150"/>
  <sheetViews>
    <sheetView zoomScale="70" zoomScaleNormal="70" workbookViewId="0">
      <pane xSplit="1" ySplit="5" topLeftCell="B64" activePane="bottomRight" state="frozen"/>
      <selection pane="topRight" activeCell="B1" sqref="B1"/>
      <selection pane="bottomLeft" activeCell="A6" sqref="A6"/>
      <selection pane="bottomRight" activeCell="D84" sqref="D84"/>
    </sheetView>
  </sheetViews>
  <sheetFormatPr defaultColWidth="9.42578125" defaultRowHeight="15"/>
  <cols>
    <col min="1" max="1" width="30.5703125" style="2" customWidth="1"/>
    <col min="2" max="2" width="12.42578125" customWidth="1"/>
    <col min="3" max="22" width="13.42578125" bestFit="1" customWidth="1"/>
    <col min="23" max="23" width="13.42578125" customWidth="1"/>
    <col min="24" max="24" width="9.42578125" style="3"/>
    <col min="47" max="47" width="12.42578125" style="40" customWidth="1"/>
    <col min="48" max="68" width="9.42578125" style="26"/>
    <col min="69" max="69" width="9.42578125" style="26" customWidth="1"/>
    <col min="70" max="16384" width="9.42578125" style="26"/>
  </cols>
  <sheetData>
    <row r="1" spans="1:69">
      <c r="A1" s="31" t="s">
        <v>23</v>
      </c>
    </row>
    <row r="2" spans="1:69">
      <c r="A2" s="4" t="s">
        <v>234</v>
      </c>
    </row>
    <row r="3" spans="1:69">
      <c r="B3" s="1" t="s">
        <v>212</v>
      </c>
      <c r="Y3" s="1" t="s">
        <v>235</v>
      </c>
      <c r="AV3" s="1" t="s">
        <v>216</v>
      </c>
    </row>
    <row r="5" spans="1:69">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194</v>
      </c>
      <c r="Q5" s="1" t="s">
        <v>195</v>
      </c>
      <c r="R5" s="1" t="s">
        <v>196</v>
      </c>
      <c r="S5" s="1" t="s">
        <v>197</v>
      </c>
      <c r="T5" s="1" t="s">
        <v>198</v>
      </c>
      <c r="U5" s="1" t="s">
        <v>199</v>
      </c>
      <c r="V5" s="1" t="s">
        <v>287</v>
      </c>
      <c r="W5" s="1" t="s">
        <v>217</v>
      </c>
      <c r="Y5" s="1" t="s">
        <v>173</v>
      </c>
      <c r="Z5" s="1" t="s">
        <v>174</v>
      </c>
      <c r="AA5" s="1" t="s">
        <v>175</v>
      </c>
      <c r="AB5" s="1" t="s">
        <v>176</v>
      </c>
      <c r="AC5" s="1" t="s">
        <v>177</v>
      </c>
      <c r="AD5" s="1" t="s">
        <v>209</v>
      </c>
      <c r="AE5" s="1" t="s">
        <v>181</v>
      </c>
      <c r="AF5" s="1" t="s">
        <v>182</v>
      </c>
      <c r="AG5" s="1" t="s">
        <v>183</v>
      </c>
      <c r="AH5" s="1" t="s">
        <v>184</v>
      </c>
      <c r="AI5" s="1" t="s">
        <v>185</v>
      </c>
      <c r="AJ5" s="1" t="s">
        <v>187</v>
      </c>
      <c r="AK5" s="1" t="s">
        <v>189</v>
      </c>
      <c r="AL5" s="1" t="s">
        <v>190</v>
      </c>
      <c r="AM5" s="1" t="s">
        <v>194</v>
      </c>
      <c r="AN5" s="1" t="s">
        <v>195</v>
      </c>
      <c r="AO5" s="1" t="s">
        <v>196</v>
      </c>
      <c r="AP5" s="1" t="s">
        <v>197</v>
      </c>
      <c r="AQ5" s="1" t="s">
        <v>198</v>
      </c>
      <c r="AR5" s="1" t="s">
        <v>199</v>
      </c>
      <c r="AS5" s="1" t="s">
        <v>287</v>
      </c>
      <c r="AT5" s="1" t="s">
        <v>217</v>
      </c>
      <c r="AV5" s="1" t="s">
        <v>173</v>
      </c>
      <c r="AW5" s="1" t="s">
        <v>174</v>
      </c>
      <c r="AX5" s="1" t="s">
        <v>175</v>
      </c>
      <c r="AY5" s="1" t="s">
        <v>176</v>
      </c>
      <c r="AZ5" s="1" t="s">
        <v>177</v>
      </c>
      <c r="BA5" s="1" t="s">
        <v>209</v>
      </c>
      <c r="BB5" s="1" t="s">
        <v>181</v>
      </c>
      <c r="BC5" s="1" t="s">
        <v>182</v>
      </c>
      <c r="BD5" s="1" t="s">
        <v>183</v>
      </c>
      <c r="BE5" s="1" t="s">
        <v>184</v>
      </c>
      <c r="BF5" s="1" t="s">
        <v>185</v>
      </c>
      <c r="BG5" s="1" t="s">
        <v>187</v>
      </c>
      <c r="BH5" s="1" t="s">
        <v>189</v>
      </c>
      <c r="BI5" s="1" t="s">
        <v>190</v>
      </c>
      <c r="BJ5" s="1" t="s">
        <v>194</v>
      </c>
      <c r="BK5" s="1" t="s">
        <v>195</v>
      </c>
      <c r="BL5" s="1" t="s">
        <v>196</v>
      </c>
      <c r="BM5" s="1" t="s">
        <v>197</v>
      </c>
      <c r="BN5" s="1" t="s">
        <v>198</v>
      </c>
      <c r="BO5" s="1" t="s">
        <v>199</v>
      </c>
      <c r="BP5" s="1" t="s">
        <v>287</v>
      </c>
      <c r="BQ5" s="1" t="s">
        <v>217</v>
      </c>
    </row>
    <row r="6" spans="1:69">
      <c r="A6" s="2">
        <v>38412</v>
      </c>
      <c r="B6" s="10">
        <v>2.6468985063861101</v>
      </c>
      <c r="C6" s="10">
        <v>12.139305015161399</v>
      </c>
      <c r="D6" s="10">
        <v>25.084729006285766</v>
      </c>
      <c r="E6" s="10">
        <v>11.595947431896619</v>
      </c>
      <c r="F6" s="10">
        <v>11.389344529707799</v>
      </c>
      <c r="G6" s="10">
        <v>14.053116031101183</v>
      </c>
      <c r="H6" s="10">
        <v>56.573508119565318</v>
      </c>
      <c r="I6" s="10">
        <v>14.257704014464581</v>
      </c>
      <c r="J6" s="10">
        <v>30.724530005319728</v>
      </c>
      <c r="K6" s="10">
        <v>10.651974235907735</v>
      </c>
      <c r="L6" s="10">
        <v>33.298371640593246</v>
      </c>
      <c r="M6" s="10">
        <v>59.475949574800964</v>
      </c>
      <c r="N6" s="10">
        <v>53.083719883103875</v>
      </c>
      <c r="O6" s="10">
        <v>10.222430482268853</v>
      </c>
      <c r="P6" s="10">
        <v>5.6607447265979367</v>
      </c>
      <c r="Q6" s="10">
        <v>3.3252812724178673</v>
      </c>
      <c r="R6" s="10">
        <v>13.301381875899013</v>
      </c>
      <c r="S6" s="10">
        <v>43.064942972261157</v>
      </c>
      <c r="T6" s="10">
        <v>31.7527717534571</v>
      </c>
      <c r="U6" s="10">
        <v>50.084560875612425</v>
      </c>
      <c r="V6" s="10">
        <v>5.0703989099738971</v>
      </c>
      <c r="W6" s="10">
        <v>2.0048121199142068</v>
      </c>
      <c r="Y6" s="10">
        <v>7.8276133424480587E-2</v>
      </c>
      <c r="Z6" s="10">
        <v>0</v>
      </c>
      <c r="AA6" s="10">
        <v>3.418359864584275E-2</v>
      </c>
      <c r="AB6" s="10">
        <v>6.2016452653761434E-3</v>
      </c>
      <c r="AC6" s="10">
        <v>2.3982859826055858E-2</v>
      </c>
      <c r="AD6" s="10">
        <v>4.7254578773303635E-2</v>
      </c>
      <c r="AE6" s="10">
        <v>0.827118964987406</v>
      </c>
      <c r="AF6" s="10">
        <v>6.2581801903492096</v>
      </c>
      <c r="AG6" s="10">
        <v>0</v>
      </c>
      <c r="AH6" s="10">
        <v>0.12443072145456036</v>
      </c>
      <c r="AI6" s="10">
        <v>2.7867828790223328</v>
      </c>
      <c r="AJ6" s="10">
        <v>0.46297462345325613</v>
      </c>
      <c r="AK6" s="10">
        <v>0.10390248856548112</v>
      </c>
      <c r="AL6" s="10">
        <v>1.4292465774072838E-3</v>
      </c>
      <c r="AM6" s="10">
        <v>7.7238481820494158</v>
      </c>
      <c r="AN6" s="10">
        <v>0.46445881037019365</v>
      </c>
      <c r="AO6" s="10">
        <v>0</v>
      </c>
      <c r="AP6" s="10">
        <v>7.8462236982715794</v>
      </c>
      <c r="AQ6" s="10">
        <v>0.40661340667111645</v>
      </c>
      <c r="AR6" s="10">
        <v>0.10036986147417082</v>
      </c>
      <c r="AS6" s="10">
        <v>8.3221835511402276E-3</v>
      </c>
      <c r="AT6" s="10">
        <v>2.7380256566123959</v>
      </c>
      <c r="AV6" s="23">
        <v>2.7251746398105907</v>
      </c>
      <c r="AW6" s="23">
        <v>12.139305015161399</v>
      </c>
      <c r="AX6" s="23">
        <v>25.118912604931609</v>
      </c>
      <c r="AY6" s="23">
        <v>11.602149077161995</v>
      </c>
      <c r="AZ6" s="23">
        <v>11.413327389533855</v>
      </c>
      <c r="BA6" s="23">
        <v>14.100370609874487</v>
      </c>
      <c r="BB6" s="23">
        <v>57.400627084552724</v>
      </c>
      <c r="BC6" s="23">
        <v>20.515884204813791</v>
      </c>
      <c r="BD6" s="23">
        <v>30.724530005319728</v>
      </c>
      <c r="BE6" s="23">
        <v>10.776404957362296</v>
      </c>
      <c r="BF6" s="23">
        <v>36.085154519615578</v>
      </c>
      <c r="BG6" s="23">
        <v>59.93892419825422</v>
      </c>
      <c r="BH6" s="23">
        <v>53.187622371669356</v>
      </c>
      <c r="BI6" s="23">
        <v>10.223859728846261</v>
      </c>
      <c r="BJ6" s="23">
        <v>13.384592908647353</v>
      </c>
      <c r="BK6" s="23">
        <v>3.789740082788061</v>
      </c>
      <c r="BL6" s="23">
        <v>13.301381875899013</v>
      </c>
      <c r="BM6" s="23">
        <v>50.911166670532737</v>
      </c>
      <c r="BN6" s="23">
        <v>32.159385160128217</v>
      </c>
      <c r="BO6" s="23">
        <v>50.184930737086596</v>
      </c>
      <c r="BP6" s="23">
        <v>5.0787210935250373</v>
      </c>
      <c r="BQ6" s="23">
        <v>4.7428377765266028</v>
      </c>
    </row>
    <row r="7" spans="1:69">
      <c r="A7" s="2">
        <v>38504</v>
      </c>
      <c r="B7" s="10">
        <v>2.7042709764728756</v>
      </c>
      <c r="C7" s="10">
        <v>12.360974604137843</v>
      </c>
      <c r="D7" s="10">
        <v>25.228487183421315</v>
      </c>
      <c r="E7" s="10">
        <v>11.287057588348674</v>
      </c>
      <c r="F7" s="10">
        <v>11.905861936774091</v>
      </c>
      <c r="G7" s="10">
        <v>14.654566527177431</v>
      </c>
      <c r="H7" s="10">
        <v>56.150728167183466</v>
      </c>
      <c r="I7" s="10">
        <v>13.357071462952304</v>
      </c>
      <c r="J7" s="10">
        <v>31.136268098782399</v>
      </c>
      <c r="K7" s="10">
        <v>11.182475110289159</v>
      </c>
      <c r="L7" s="10">
        <v>33.423395505007953</v>
      </c>
      <c r="M7" s="10">
        <v>61.182291145460496</v>
      </c>
      <c r="N7" s="10">
        <v>52.442975901662635</v>
      </c>
      <c r="O7" s="10">
        <v>9.8774937910164464</v>
      </c>
      <c r="P7" s="10">
        <v>5.8199894010518545</v>
      </c>
      <c r="Q7" s="10">
        <v>3.7985750300455328</v>
      </c>
      <c r="R7" s="10">
        <v>14.136694146060757</v>
      </c>
      <c r="S7" s="10">
        <v>42.264585010304316</v>
      </c>
      <c r="T7" s="10">
        <v>32.617114593849578</v>
      </c>
      <c r="U7" s="10">
        <v>50.31597707417427</v>
      </c>
      <c r="V7" s="10">
        <v>5.7199428112067041</v>
      </c>
      <c r="W7" s="10">
        <v>2.3358888738743886</v>
      </c>
      <c r="Y7" s="10">
        <v>7.7915621864294682E-2</v>
      </c>
      <c r="Z7" s="10">
        <v>0</v>
      </c>
      <c r="AA7" s="10">
        <v>3.4947881276092829E-2</v>
      </c>
      <c r="AB7" s="10">
        <v>6.0364474454459582E-3</v>
      </c>
      <c r="AC7" s="10">
        <v>2.3727572918039286E-2</v>
      </c>
      <c r="AD7" s="10">
        <v>5.3349704552079658E-2</v>
      </c>
      <c r="AE7" s="10">
        <v>0.86596740732854016</v>
      </c>
      <c r="AF7" s="10">
        <v>8.1807404459004207</v>
      </c>
      <c r="AG7" s="10">
        <v>0</v>
      </c>
      <c r="AH7" s="10">
        <v>0.12123349001572947</v>
      </c>
      <c r="AI7" s="10">
        <v>2.6858134290745781</v>
      </c>
      <c r="AJ7" s="10">
        <v>0.47625718307283904</v>
      </c>
      <c r="AK7" s="10">
        <v>0.10255628441954201</v>
      </c>
      <c r="AL7" s="10">
        <v>1.0863115602663953E-3</v>
      </c>
      <c r="AM7" s="10">
        <v>7.9411308451419025</v>
      </c>
      <c r="AN7" s="10">
        <v>0.53056613712380241</v>
      </c>
      <c r="AO7" s="10">
        <v>0</v>
      </c>
      <c r="AP7" s="10">
        <v>8.0514405637003108</v>
      </c>
      <c r="AQ7" s="10">
        <v>0.42116987129907812</v>
      </c>
      <c r="AR7" s="10">
        <v>0.10083362139113206</v>
      </c>
      <c r="AS7" s="10">
        <v>8.0919323847750135E-3</v>
      </c>
      <c r="AT7" s="10">
        <v>3.1901860549093293</v>
      </c>
      <c r="AV7" s="23">
        <v>2.7821865983371703</v>
      </c>
      <c r="AW7" s="23">
        <v>12.360974604137843</v>
      </c>
      <c r="AX7" s="23">
        <v>25.263435064697408</v>
      </c>
      <c r="AY7" s="23">
        <v>11.29309403579412</v>
      </c>
      <c r="AZ7" s="23">
        <v>11.92958950969213</v>
      </c>
      <c r="BA7" s="23">
        <v>14.707916231729511</v>
      </c>
      <c r="BB7" s="23">
        <v>57.016695574512006</v>
      </c>
      <c r="BC7" s="23">
        <v>21.537811908852724</v>
      </c>
      <c r="BD7" s="23">
        <v>31.136268098782399</v>
      </c>
      <c r="BE7" s="23">
        <v>11.303708600304889</v>
      </c>
      <c r="BF7" s="23">
        <v>36.109208934082531</v>
      </c>
      <c r="BG7" s="23">
        <v>61.658548328533335</v>
      </c>
      <c r="BH7" s="23">
        <v>52.545532186082177</v>
      </c>
      <c r="BI7" s="23">
        <v>9.8785801025767128</v>
      </c>
      <c r="BJ7" s="23">
        <v>13.761120246193757</v>
      </c>
      <c r="BK7" s="23">
        <v>4.3291411671693352</v>
      </c>
      <c r="BL7" s="23">
        <v>14.136694146060757</v>
      </c>
      <c r="BM7" s="23">
        <v>50.316025574004627</v>
      </c>
      <c r="BN7" s="23">
        <v>33.038284465148656</v>
      </c>
      <c r="BO7" s="23">
        <v>50.416810695565403</v>
      </c>
      <c r="BP7" s="23">
        <v>5.7280347435914791</v>
      </c>
      <c r="BQ7" s="23">
        <v>5.5260749287837179</v>
      </c>
    </row>
    <row r="8" spans="1:69">
      <c r="A8" s="2">
        <v>38596</v>
      </c>
      <c r="B8" s="10">
        <v>2.7742937823040048</v>
      </c>
      <c r="C8" s="10">
        <v>12.767224554243379</v>
      </c>
      <c r="D8" s="10">
        <v>25.827168945547374</v>
      </c>
      <c r="E8" s="10">
        <v>11.20328475385433</v>
      </c>
      <c r="F8" s="10">
        <v>12.1542865291888</v>
      </c>
      <c r="G8" s="10">
        <v>15.016929431670002</v>
      </c>
      <c r="H8" s="10">
        <v>54.726207534573057</v>
      </c>
      <c r="I8" s="10">
        <v>12.200359460870462</v>
      </c>
      <c r="J8" s="10">
        <v>33.04726723905079</v>
      </c>
      <c r="K8" s="10">
        <v>11.568806569746348</v>
      </c>
      <c r="L8" s="10">
        <v>33.91212751167398</v>
      </c>
      <c r="M8" s="10">
        <v>61.938226335471882</v>
      </c>
      <c r="N8" s="10">
        <v>53.095611744040554</v>
      </c>
      <c r="O8" s="10">
        <v>10.313567174187661</v>
      </c>
      <c r="P8" s="10">
        <v>6.0775973984328227</v>
      </c>
      <c r="Q8" s="10">
        <v>4.3705744232637063</v>
      </c>
      <c r="R8" s="10">
        <v>14.313711666827899</v>
      </c>
      <c r="S8" s="10">
        <v>41.752890976128114</v>
      </c>
      <c r="T8" s="10">
        <v>33.127277878423364</v>
      </c>
      <c r="U8" s="10">
        <v>50.695201308826647</v>
      </c>
      <c r="V8" s="10">
        <v>6.2943893223109884</v>
      </c>
      <c r="W8" s="10">
        <v>2.9030348858084336</v>
      </c>
      <c r="Y8" s="10">
        <v>8.0337370769203886E-2</v>
      </c>
      <c r="Z8" s="10">
        <v>0</v>
      </c>
      <c r="AA8" s="10">
        <v>3.3498273599931849E-2</v>
      </c>
      <c r="AB8" s="10">
        <v>5.9916447757668578E-3</v>
      </c>
      <c r="AC8" s="10">
        <v>2.5303062201313509E-2</v>
      </c>
      <c r="AD8" s="10">
        <v>4.8581234549361696E-2</v>
      </c>
      <c r="AE8" s="10">
        <v>0.84465033450101856</v>
      </c>
      <c r="AF8" s="10">
        <v>10.356591622956895</v>
      </c>
      <c r="AG8" s="10">
        <v>0</v>
      </c>
      <c r="AH8" s="10">
        <v>0.10449871120270693</v>
      </c>
      <c r="AI8" s="10">
        <v>2.4637978878390641</v>
      </c>
      <c r="AJ8" s="10">
        <v>0.48214155839517758</v>
      </c>
      <c r="AK8" s="10">
        <v>0.10334478961691929</v>
      </c>
      <c r="AL8" s="10">
        <v>1.0890454728667009E-3</v>
      </c>
      <c r="AM8" s="10">
        <v>8.292626126832193</v>
      </c>
      <c r="AN8" s="10">
        <v>0.61046017794081031</v>
      </c>
      <c r="AO8" s="10">
        <v>0</v>
      </c>
      <c r="AP8" s="10">
        <v>7.7811098807930748</v>
      </c>
      <c r="AQ8" s="10">
        <v>0.4558500470000979</v>
      </c>
      <c r="AR8" s="10">
        <v>0.10159358979724686</v>
      </c>
      <c r="AS8" s="10">
        <v>8.5511922744876401E-3</v>
      </c>
      <c r="AT8" s="10">
        <v>3.9647525673001605</v>
      </c>
      <c r="AV8" s="23">
        <v>2.8546311530732087</v>
      </c>
      <c r="AW8" s="23">
        <v>12.767224554243379</v>
      </c>
      <c r="AX8" s="23">
        <v>25.860667219147306</v>
      </c>
      <c r="AY8" s="23">
        <v>11.209276398630097</v>
      </c>
      <c r="AZ8" s="23">
        <v>12.179589591390114</v>
      </c>
      <c r="BA8" s="23">
        <v>15.065510666219364</v>
      </c>
      <c r="BB8" s="23">
        <v>55.570857869074075</v>
      </c>
      <c r="BC8" s="23">
        <v>22.556951083827357</v>
      </c>
      <c r="BD8" s="23">
        <v>33.04726723905079</v>
      </c>
      <c r="BE8" s="23">
        <v>11.673305280949055</v>
      </c>
      <c r="BF8" s="23">
        <v>36.375925399513044</v>
      </c>
      <c r="BG8" s="23">
        <v>62.420367893867059</v>
      </c>
      <c r="BH8" s="23">
        <v>53.198956533657473</v>
      </c>
      <c r="BI8" s="23">
        <v>10.314656219660527</v>
      </c>
      <c r="BJ8" s="23">
        <v>14.370223525265017</v>
      </c>
      <c r="BK8" s="23">
        <v>4.9810346012045166</v>
      </c>
      <c r="BL8" s="23">
        <v>14.313711666827899</v>
      </c>
      <c r="BM8" s="23">
        <v>49.534000856921189</v>
      </c>
      <c r="BN8" s="23">
        <v>33.583127925423462</v>
      </c>
      <c r="BO8" s="23">
        <v>50.796794898623894</v>
      </c>
      <c r="BP8" s="23">
        <v>6.302940514585476</v>
      </c>
      <c r="BQ8" s="23">
        <v>6.8677874531085941</v>
      </c>
    </row>
    <row r="9" spans="1:69">
      <c r="A9" s="2">
        <v>38687</v>
      </c>
      <c r="B9" s="10">
        <v>3.02884852571274</v>
      </c>
      <c r="C9" s="10">
        <v>13.49480139907048</v>
      </c>
      <c r="D9" s="10">
        <v>26.30667872055081</v>
      </c>
      <c r="E9" s="10">
        <v>11.003673338767292</v>
      </c>
      <c r="F9" s="10">
        <v>12.917727339978821</v>
      </c>
      <c r="G9" s="10">
        <v>16.035338973470818</v>
      </c>
      <c r="H9" s="10">
        <v>54.063025582012919</v>
      </c>
      <c r="I9" s="10">
        <v>11.342585069365562</v>
      </c>
      <c r="J9" s="10">
        <v>33.429907437106657</v>
      </c>
      <c r="K9" s="10">
        <v>11.388303441702829</v>
      </c>
      <c r="L9" s="10">
        <v>34.393243996136199</v>
      </c>
      <c r="M9" s="10">
        <v>63.04690526793906</v>
      </c>
      <c r="N9" s="10">
        <v>53.480097386368151</v>
      </c>
      <c r="O9" s="10">
        <v>10.507892519233476</v>
      </c>
      <c r="P9" s="10">
        <v>6.3408062160747978</v>
      </c>
      <c r="Q9" s="10">
        <v>5.0091856274962048</v>
      </c>
      <c r="R9" s="10">
        <v>14.02314969791318</v>
      </c>
      <c r="S9" s="10">
        <v>40.80978447808566</v>
      </c>
      <c r="T9" s="10">
        <v>33.831456246004436</v>
      </c>
      <c r="U9" s="10">
        <v>51.362140499114119</v>
      </c>
      <c r="V9" s="10">
        <v>7.0941015808013548</v>
      </c>
      <c r="W9" s="10">
        <v>3.4177894041761054</v>
      </c>
      <c r="Y9" s="10">
        <v>7.9275555880442106E-2</v>
      </c>
      <c r="Z9" s="10">
        <v>0</v>
      </c>
      <c r="AA9" s="10">
        <v>2.3270741927543526E-2</v>
      </c>
      <c r="AB9" s="10">
        <v>5.8848903087813653E-3</v>
      </c>
      <c r="AC9" s="10">
        <v>2.90584937219176E-2</v>
      </c>
      <c r="AD9" s="10">
        <v>4.5706777367460205E-2</v>
      </c>
      <c r="AE9" s="10">
        <v>0.86249446755775949</v>
      </c>
      <c r="AF9" s="10">
        <v>12.128399573850988</v>
      </c>
      <c r="AG9" s="10">
        <v>0</v>
      </c>
      <c r="AH9" s="10">
        <v>8.781303338239077E-2</v>
      </c>
      <c r="AI9" s="10">
        <v>2.2648377224693945</v>
      </c>
      <c r="AJ9" s="10">
        <v>0.49077177304427266</v>
      </c>
      <c r="AK9" s="10">
        <v>0.10171482394815001</v>
      </c>
      <c r="AL9" s="10">
        <v>1.5741740958823414E-3</v>
      </c>
      <c r="AM9" s="10">
        <v>8.6517634922906712</v>
      </c>
      <c r="AN9" s="10">
        <v>0.69965822643889553</v>
      </c>
      <c r="AO9" s="10">
        <v>0</v>
      </c>
      <c r="AP9" s="10">
        <v>7.8920484219768596</v>
      </c>
      <c r="AQ9" s="10">
        <v>0.4266547494077173</v>
      </c>
      <c r="AR9" s="10">
        <v>0.10293014128078681</v>
      </c>
      <c r="AS9" s="10">
        <v>5.6043693657725768E-3</v>
      </c>
      <c r="AT9" s="10">
        <v>4.6677666124308121</v>
      </c>
      <c r="AV9" s="23">
        <v>3.1081240815931821</v>
      </c>
      <c r="AW9" s="23">
        <v>13.49480139907048</v>
      </c>
      <c r="AX9" s="23">
        <v>26.329949462478353</v>
      </c>
      <c r="AY9" s="23">
        <v>11.009558229076074</v>
      </c>
      <c r="AZ9" s="23">
        <v>12.946785833700739</v>
      </c>
      <c r="BA9" s="23">
        <v>16.081045750838278</v>
      </c>
      <c r="BB9" s="23">
        <v>54.925520049570679</v>
      </c>
      <c r="BC9" s="23">
        <v>23.47098464321655</v>
      </c>
      <c r="BD9" s="23">
        <v>33.429907437106657</v>
      </c>
      <c r="BE9" s="23">
        <v>11.47611647508522</v>
      </c>
      <c r="BF9" s="23">
        <v>36.658081718605594</v>
      </c>
      <c r="BG9" s="23">
        <v>63.537677040983333</v>
      </c>
      <c r="BH9" s="23">
        <v>53.581812210316301</v>
      </c>
      <c r="BI9" s="23">
        <v>10.509466693329358</v>
      </c>
      <c r="BJ9" s="23">
        <v>14.992569708365469</v>
      </c>
      <c r="BK9" s="23">
        <v>5.7088438539351003</v>
      </c>
      <c r="BL9" s="23">
        <v>14.02314969791318</v>
      </c>
      <c r="BM9" s="23">
        <v>48.70183290006252</v>
      </c>
      <c r="BN9" s="23">
        <v>34.258110995412153</v>
      </c>
      <c r="BO9" s="23">
        <v>51.465070640394906</v>
      </c>
      <c r="BP9" s="23">
        <v>7.0997059501671274</v>
      </c>
      <c r="BQ9" s="23">
        <v>8.0855560166069171</v>
      </c>
    </row>
    <row r="10" spans="1:69">
      <c r="A10" s="2">
        <v>38777</v>
      </c>
      <c r="B10" s="10">
        <v>3.0990731901063695</v>
      </c>
      <c r="C10" s="10">
        <v>13.515619663266738</v>
      </c>
      <c r="D10" s="10">
        <v>26.280240168868414</v>
      </c>
      <c r="E10" s="10">
        <v>11.476254762271969</v>
      </c>
      <c r="F10" s="10">
        <v>12.857995762187546</v>
      </c>
      <c r="G10" s="10">
        <v>16.302840130997922</v>
      </c>
      <c r="H10" s="10">
        <v>52.154715358664262</v>
      </c>
      <c r="I10" s="10">
        <v>10.39097369719954</v>
      </c>
      <c r="J10" s="10">
        <v>36.21836942408418</v>
      </c>
      <c r="K10" s="10">
        <v>10.991613589835142</v>
      </c>
      <c r="L10" s="10">
        <v>33.73344779227758</v>
      </c>
      <c r="M10" s="10">
        <v>63.139098478984373</v>
      </c>
      <c r="N10" s="10">
        <v>53.320930384814716</v>
      </c>
      <c r="O10" s="10">
        <v>11.03839580609306</v>
      </c>
      <c r="P10" s="10">
        <v>6.5309802419161196</v>
      </c>
      <c r="Q10" s="10">
        <v>5.1853800873121925</v>
      </c>
      <c r="R10" s="10">
        <v>13.73099409818248</v>
      </c>
      <c r="S10" s="10">
        <v>39.688533548116453</v>
      </c>
      <c r="T10" s="10">
        <v>35.180137365030632</v>
      </c>
      <c r="U10" s="10">
        <v>50.86651232118512</v>
      </c>
      <c r="V10" s="10">
        <v>7.7745516634272827</v>
      </c>
      <c r="W10" s="10">
        <v>3.8057515890141898</v>
      </c>
      <c r="Y10" s="10">
        <v>8.8479068170443931E-2</v>
      </c>
      <c r="Z10" s="10">
        <v>0</v>
      </c>
      <c r="AA10" s="10">
        <v>2.9097569550003755E-2</v>
      </c>
      <c r="AB10" s="10">
        <v>6.1376322571895514E-3</v>
      </c>
      <c r="AC10" s="10">
        <v>2.4635508225317793E-2</v>
      </c>
      <c r="AD10" s="10">
        <v>4.4187041856201148E-2</v>
      </c>
      <c r="AE10" s="10">
        <v>0.8597898573928191</v>
      </c>
      <c r="AF10" s="10">
        <v>13.757821025798508</v>
      </c>
      <c r="AG10" s="10">
        <v>0</v>
      </c>
      <c r="AH10" s="10">
        <v>7.064096438052303E-2</v>
      </c>
      <c r="AI10" s="10">
        <v>2.1886983967215414</v>
      </c>
      <c r="AJ10" s="10">
        <v>0.4914894264398697</v>
      </c>
      <c r="AK10" s="10">
        <v>9.0927252411901804E-2</v>
      </c>
      <c r="AL10" s="10">
        <v>1.9564878366189475E-3</v>
      </c>
      <c r="AM10" s="10">
        <v>8.9112479549737813</v>
      </c>
      <c r="AN10" s="10">
        <v>0.72426819548985932</v>
      </c>
      <c r="AO10" s="10">
        <v>0</v>
      </c>
      <c r="AP10" s="10">
        <v>7.6344844650873895</v>
      </c>
      <c r="AQ10" s="10">
        <v>0.50026446291794713</v>
      </c>
      <c r="AR10" s="10">
        <v>0.10193689843924858</v>
      </c>
      <c r="AS10" s="10">
        <v>5.583148046794939E-3</v>
      </c>
      <c r="AT10" s="10">
        <v>5.1976169686465017</v>
      </c>
      <c r="AV10" s="23">
        <v>3.1875522582768134</v>
      </c>
      <c r="AW10" s="23">
        <v>13.515619663266738</v>
      </c>
      <c r="AX10" s="23">
        <v>26.309337738418417</v>
      </c>
      <c r="AY10" s="23">
        <v>11.482392394529159</v>
      </c>
      <c r="AZ10" s="23">
        <v>12.882631270412864</v>
      </c>
      <c r="BA10" s="23">
        <v>16.347027172854123</v>
      </c>
      <c r="BB10" s="23">
        <v>53.014505216057081</v>
      </c>
      <c r="BC10" s="23">
        <v>24.148794722998048</v>
      </c>
      <c r="BD10" s="23">
        <v>36.21836942408418</v>
      </c>
      <c r="BE10" s="23">
        <v>11.062254554215665</v>
      </c>
      <c r="BF10" s="23">
        <v>35.922146188999122</v>
      </c>
      <c r="BG10" s="23">
        <v>63.630587905424242</v>
      </c>
      <c r="BH10" s="23">
        <v>53.411857637226618</v>
      </c>
      <c r="BI10" s="23">
        <v>11.040352293929679</v>
      </c>
      <c r="BJ10" s="23">
        <v>15.4422281968899</v>
      </c>
      <c r="BK10" s="23">
        <v>5.9096482828020518</v>
      </c>
      <c r="BL10" s="23">
        <v>13.73099409818248</v>
      </c>
      <c r="BM10" s="23">
        <v>47.323018013203843</v>
      </c>
      <c r="BN10" s="23">
        <v>35.680401827948579</v>
      </c>
      <c r="BO10" s="23">
        <v>50.968449219624368</v>
      </c>
      <c r="BP10" s="23">
        <v>7.7801348114740776</v>
      </c>
      <c r="BQ10" s="23">
        <v>9.003368557660691</v>
      </c>
    </row>
    <row r="11" spans="1:69">
      <c r="A11" s="2">
        <v>38869</v>
      </c>
      <c r="B11" s="10">
        <v>3.2599259921521186</v>
      </c>
      <c r="C11" s="10">
        <v>13.879512089467873</v>
      </c>
      <c r="D11" s="10">
        <v>25.950288729229403</v>
      </c>
      <c r="E11" s="10">
        <v>10.844531795120584</v>
      </c>
      <c r="F11" s="10">
        <v>13.57958260755851</v>
      </c>
      <c r="G11" s="10">
        <v>17.097936254388227</v>
      </c>
      <c r="H11" s="10">
        <v>51.631168779508229</v>
      </c>
      <c r="I11" s="10">
        <v>9.599475947936595</v>
      </c>
      <c r="J11" s="10">
        <v>35.692319579694846</v>
      </c>
      <c r="K11" s="10">
        <v>10.792962707158281</v>
      </c>
      <c r="L11" s="10">
        <v>33.61008460434099</v>
      </c>
      <c r="M11" s="10">
        <v>64.405117781955056</v>
      </c>
      <c r="N11" s="10">
        <v>52.962407239428835</v>
      </c>
      <c r="O11" s="10">
        <v>10.782094415896633</v>
      </c>
      <c r="P11" s="10">
        <v>7.0285296528548864</v>
      </c>
      <c r="Q11" s="10">
        <v>5.8291430259230026</v>
      </c>
      <c r="R11" s="10">
        <v>13.464195125955209</v>
      </c>
      <c r="S11" s="10">
        <v>38.518080076594707</v>
      </c>
      <c r="T11" s="10">
        <v>35.746098641406512</v>
      </c>
      <c r="U11" s="10">
        <v>49.521542949002743</v>
      </c>
      <c r="V11" s="10">
        <v>8.8493469997877998</v>
      </c>
      <c r="W11" s="10">
        <v>4.4051174470635663</v>
      </c>
      <c r="Y11" s="10">
        <v>9.4712119730909539E-2</v>
      </c>
      <c r="Z11" s="10">
        <v>0</v>
      </c>
      <c r="AA11" s="10">
        <v>3.4010863341062958E-2</v>
      </c>
      <c r="AB11" s="10">
        <v>5.7997795917419381E-3</v>
      </c>
      <c r="AC11" s="10">
        <v>2.8122301706915209E-2</v>
      </c>
      <c r="AD11" s="10">
        <v>4.509116306747174E-2</v>
      </c>
      <c r="AE11" s="10">
        <v>0.82324349755978687</v>
      </c>
      <c r="AF11" s="10">
        <v>16.398941035479758</v>
      </c>
      <c r="AG11" s="10">
        <v>0</v>
      </c>
      <c r="AH11" s="10">
        <v>6.3347879840350174E-2</v>
      </c>
      <c r="AI11" s="10">
        <v>1.9452973423639932</v>
      </c>
      <c r="AJ11" s="10">
        <v>0.50134441512467731</v>
      </c>
      <c r="AK11" s="10">
        <v>0.10484504529743077</v>
      </c>
      <c r="AL11" s="10">
        <v>3.6443487016395437E-3</v>
      </c>
      <c r="AM11" s="10">
        <v>9.590133207492272</v>
      </c>
      <c r="AN11" s="10">
        <v>0.81418581271752544</v>
      </c>
      <c r="AO11" s="10">
        <v>0</v>
      </c>
      <c r="AP11" s="10">
        <v>7.6342901240474035</v>
      </c>
      <c r="AQ11" s="10">
        <v>0.6224499325623114</v>
      </c>
      <c r="AR11" s="10">
        <v>9.9241569036074395E-2</v>
      </c>
      <c r="AS11" s="10">
        <v>5.7065904268824852E-3</v>
      </c>
      <c r="AT11" s="10">
        <v>6.2792894271807542</v>
      </c>
      <c r="AV11" s="23">
        <v>3.3546381118830282</v>
      </c>
      <c r="AW11" s="23">
        <v>13.879512089467873</v>
      </c>
      <c r="AX11" s="23">
        <v>25.984299592570466</v>
      </c>
      <c r="AY11" s="23">
        <v>10.850331574712326</v>
      </c>
      <c r="AZ11" s="23">
        <v>13.607704909265426</v>
      </c>
      <c r="BA11" s="23">
        <v>17.143027417455698</v>
      </c>
      <c r="BB11" s="23">
        <v>52.454412277068016</v>
      </c>
      <c r="BC11" s="23">
        <v>25.998416983416355</v>
      </c>
      <c r="BD11" s="23">
        <v>35.692319579694846</v>
      </c>
      <c r="BE11" s="23">
        <v>10.856310586998632</v>
      </c>
      <c r="BF11" s="23">
        <v>35.555381946704983</v>
      </c>
      <c r="BG11" s="23">
        <v>64.906462197079733</v>
      </c>
      <c r="BH11" s="23">
        <v>53.067252284726266</v>
      </c>
      <c r="BI11" s="23">
        <v>10.785738764598273</v>
      </c>
      <c r="BJ11" s="23">
        <v>16.618662860347158</v>
      </c>
      <c r="BK11" s="23">
        <v>6.643328838640528</v>
      </c>
      <c r="BL11" s="23">
        <v>13.464195125955209</v>
      </c>
      <c r="BM11" s="23">
        <v>46.15237020064211</v>
      </c>
      <c r="BN11" s="23">
        <v>36.368548573968823</v>
      </c>
      <c r="BO11" s="23">
        <v>49.620784518038818</v>
      </c>
      <c r="BP11" s="23">
        <v>8.8550535902146823</v>
      </c>
      <c r="BQ11" s="23">
        <v>10.684406874244321</v>
      </c>
    </row>
    <row r="12" spans="1:69">
      <c r="A12" s="2">
        <v>38961</v>
      </c>
      <c r="B12" s="10">
        <v>3.4010030240836708</v>
      </c>
      <c r="C12" s="10">
        <v>14.193044198013055</v>
      </c>
      <c r="D12" s="10">
        <v>26.278117006283935</v>
      </c>
      <c r="E12" s="10">
        <v>10.842145446784659</v>
      </c>
      <c r="F12" s="10">
        <v>13.820021555423242</v>
      </c>
      <c r="G12" s="10">
        <v>17.748205557169179</v>
      </c>
      <c r="H12" s="10">
        <v>51.043015995557532</v>
      </c>
      <c r="I12" s="10">
        <v>9.2641319039993704</v>
      </c>
      <c r="J12" s="10">
        <v>37.078008241112634</v>
      </c>
      <c r="K12" s="10">
        <v>10.655124563230068</v>
      </c>
      <c r="L12" s="10">
        <v>33.784479545268248</v>
      </c>
      <c r="M12" s="10">
        <v>65.038522780185772</v>
      </c>
      <c r="N12" s="10">
        <v>53.010659221239294</v>
      </c>
      <c r="O12" s="10">
        <v>11.354000029444661</v>
      </c>
      <c r="P12" s="10">
        <v>7.4483847159031917</v>
      </c>
      <c r="Q12" s="10">
        <v>6.5258290558953309</v>
      </c>
      <c r="R12" s="10">
        <v>13.492377437099982</v>
      </c>
      <c r="S12" s="10">
        <v>37.914356320802938</v>
      </c>
      <c r="T12" s="10">
        <v>37.656768540691914</v>
      </c>
      <c r="U12" s="10">
        <v>50.148317367901214</v>
      </c>
      <c r="V12" s="10">
        <v>8.7638215286346739</v>
      </c>
      <c r="W12" s="10">
        <v>5.0745786021649906</v>
      </c>
      <c r="Y12" s="10">
        <v>9.9484491972112288E-2</v>
      </c>
      <c r="Z12" s="10">
        <v>0</v>
      </c>
      <c r="AA12" s="10">
        <v>3.4185948444104497E-2</v>
      </c>
      <c r="AB12" s="10">
        <v>5.7985033453675783E-3</v>
      </c>
      <c r="AC12" s="10">
        <v>2.5753963042646433E-2</v>
      </c>
      <c r="AD12" s="10">
        <v>4.1052091843212679E-2</v>
      </c>
      <c r="AE12" s="10">
        <v>0.72089715980659719</v>
      </c>
      <c r="AF12" s="10">
        <v>17.207258196329903</v>
      </c>
      <c r="AG12" s="10">
        <v>0</v>
      </c>
      <c r="AH12" s="10">
        <v>6.3016282767314635E-2</v>
      </c>
      <c r="AI12" s="10">
        <v>1.8212454066379209</v>
      </c>
      <c r="AJ12" s="10">
        <v>0.50627498693808093</v>
      </c>
      <c r="AK12" s="10">
        <v>0.10161630335682048</v>
      </c>
      <c r="AL12" s="10">
        <v>3.6777804493528521E-3</v>
      </c>
      <c r="AM12" s="10">
        <v>10.163007788854792</v>
      </c>
      <c r="AN12" s="10">
        <v>0.91149546509685564</v>
      </c>
      <c r="AO12" s="10">
        <v>0</v>
      </c>
      <c r="AP12" s="10">
        <v>7.334563587009491</v>
      </c>
      <c r="AQ12" s="10">
        <v>0.5999403752387451</v>
      </c>
      <c r="AR12" s="10">
        <v>0.10049762999579315</v>
      </c>
      <c r="AS12" s="10">
        <v>5.9033512277739675E-3</v>
      </c>
      <c r="AT12" s="10">
        <v>7.8471650001655782</v>
      </c>
      <c r="AV12" s="23">
        <v>3.5004875160557831</v>
      </c>
      <c r="AW12" s="23">
        <v>14.193044198013055</v>
      </c>
      <c r="AX12" s="23">
        <v>26.31230295472804</v>
      </c>
      <c r="AY12" s="23">
        <v>10.847943950130027</v>
      </c>
      <c r="AZ12" s="23">
        <v>13.845775518465889</v>
      </c>
      <c r="BA12" s="23">
        <v>17.789257649012391</v>
      </c>
      <c r="BB12" s="23">
        <v>51.763913155364129</v>
      </c>
      <c r="BC12" s="23">
        <v>26.471390100329273</v>
      </c>
      <c r="BD12" s="23">
        <v>37.078008241112634</v>
      </c>
      <c r="BE12" s="23">
        <v>10.718140845997382</v>
      </c>
      <c r="BF12" s="23">
        <v>35.605724951906168</v>
      </c>
      <c r="BG12" s="23">
        <v>65.544797767123853</v>
      </c>
      <c r="BH12" s="23">
        <v>53.112275524596114</v>
      </c>
      <c r="BI12" s="23">
        <v>11.357677809894014</v>
      </c>
      <c r="BJ12" s="23">
        <v>17.611392504757983</v>
      </c>
      <c r="BK12" s="23">
        <v>7.4373245209921865</v>
      </c>
      <c r="BL12" s="23">
        <v>13.492377437099982</v>
      </c>
      <c r="BM12" s="23">
        <v>45.248919907812429</v>
      </c>
      <c r="BN12" s="23">
        <v>38.256708915930659</v>
      </c>
      <c r="BO12" s="23">
        <v>50.248814997897007</v>
      </c>
      <c r="BP12" s="23">
        <v>8.7697248798624479</v>
      </c>
      <c r="BQ12" s="23">
        <v>12.921743602330569</v>
      </c>
    </row>
    <row r="13" spans="1:69">
      <c r="A13" s="2">
        <v>39052</v>
      </c>
      <c r="B13" s="10">
        <v>3.6706618306302428</v>
      </c>
      <c r="C13" s="10">
        <v>14.834007761107308</v>
      </c>
      <c r="D13" s="10">
        <v>26.368427220352121</v>
      </c>
      <c r="E13" s="10">
        <v>10.808397549731382</v>
      </c>
      <c r="F13" s="10">
        <v>14.223533397439795</v>
      </c>
      <c r="G13" s="10">
        <v>18.677642740615006</v>
      </c>
      <c r="H13" s="10">
        <v>50.965236351832438</v>
      </c>
      <c r="I13" s="10">
        <v>8.8783396044104528</v>
      </c>
      <c r="J13" s="10">
        <v>37.125396107736719</v>
      </c>
      <c r="K13" s="10">
        <v>10.744516895864791</v>
      </c>
      <c r="L13" s="10">
        <v>33.174334907845044</v>
      </c>
      <c r="M13" s="10">
        <v>67.068311612250881</v>
      </c>
      <c r="N13" s="10">
        <v>53.140229782196705</v>
      </c>
      <c r="O13" s="10">
        <v>11.507390059627255</v>
      </c>
      <c r="P13" s="10">
        <v>7.7550204657919757</v>
      </c>
      <c r="Q13" s="10">
        <v>7.1502450250671572</v>
      </c>
      <c r="R13" s="10">
        <v>13.536749437297155</v>
      </c>
      <c r="S13" s="10">
        <v>37.546172782333144</v>
      </c>
      <c r="T13" s="10">
        <v>38.599327772159207</v>
      </c>
      <c r="U13" s="10">
        <v>50.587414845814202</v>
      </c>
      <c r="V13" s="10">
        <v>8.9282288007229624</v>
      </c>
      <c r="W13" s="10">
        <v>5.6460003458285364</v>
      </c>
      <c r="Y13" s="10">
        <v>0.10098205978888641</v>
      </c>
      <c r="Z13" s="10">
        <v>0</v>
      </c>
      <c r="AA13" s="10">
        <v>2.4012227406124964E-2</v>
      </c>
      <c r="AB13" s="10">
        <v>5.7804545841779742E-3</v>
      </c>
      <c r="AC13" s="10">
        <v>2.4755007001468599E-2</v>
      </c>
      <c r="AD13" s="10">
        <v>4.1368180455403802E-2</v>
      </c>
      <c r="AE13" s="10">
        <v>0.70935482841011321</v>
      </c>
      <c r="AF13" s="10">
        <v>17.272900087280068</v>
      </c>
      <c r="AG13" s="10">
        <v>0</v>
      </c>
      <c r="AH13" s="10">
        <v>0.13133014488620276</v>
      </c>
      <c r="AI13" s="10">
        <v>1.6488061210600264</v>
      </c>
      <c r="AJ13" s="10">
        <v>0.5220753352626275</v>
      </c>
      <c r="AK13" s="10">
        <v>7.9415074626197679E-2</v>
      </c>
      <c r="AL13" s="10">
        <v>3.4886317320594884E-3</v>
      </c>
      <c r="AM13" s="10">
        <v>10.581399377544791</v>
      </c>
      <c r="AN13" s="10">
        <v>0.99871079350329239</v>
      </c>
      <c r="AO13" s="10">
        <v>0</v>
      </c>
      <c r="AP13" s="10">
        <v>7.0784611504273585</v>
      </c>
      <c r="AQ13" s="10">
        <v>0.51740656260569295</v>
      </c>
      <c r="AR13" s="10">
        <v>0.1013775848613534</v>
      </c>
      <c r="AS13" s="10">
        <v>5.5502515308081257E-3</v>
      </c>
      <c r="AT13" s="10">
        <v>9.4398497485385064</v>
      </c>
      <c r="AV13" s="23">
        <v>3.7716438904191292</v>
      </c>
      <c r="AW13" s="23">
        <v>14.834007761107308</v>
      </c>
      <c r="AX13" s="23">
        <v>26.392439447758246</v>
      </c>
      <c r="AY13" s="23">
        <v>10.81417800431556</v>
      </c>
      <c r="AZ13" s="23">
        <v>14.248288404441263</v>
      </c>
      <c r="BA13" s="23">
        <v>18.71901092107041</v>
      </c>
      <c r="BB13" s="23">
        <v>51.674591180242551</v>
      </c>
      <c r="BC13" s="23">
        <v>26.15123969169052</v>
      </c>
      <c r="BD13" s="23">
        <v>37.125396107736719</v>
      </c>
      <c r="BE13" s="23">
        <v>10.875847040750994</v>
      </c>
      <c r="BF13" s="23">
        <v>34.82314102890507</v>
      </c>
      <c r="BG13" s="23">
        <v>67.590386947513508</v>
      </c>
      <c r="BH13" s="23">
        <v>53.219644856822903</v>
      </c>
      <c r="BI13" s="23">
        <v>11.510878691359315</v>
      </c>
      <c r="BJ13" s="23">
        <v>18.336419843336767</v>
      </c>
      <c r="BK13" s="23">
        <v>8.1489558185704496</v>
      </c>
      <c r="BL13" s="23">
        <v>13.536749437297155</v>
      </c>
      <c r="BM13" s="23">
        <v>44.624633932760503</v>
      </c>
      <c r="BN13" s="23">
        <v>39.116734334764899</v>
      </c>
      <c r="BO13" s="23">
        <v>50.688792430675555</v>
      </c>
      <c r="BP13" s="23">
        <v>8.9337790522537706</v>
      </c>
      <c r="BQ13" s="23">
        <v>15.085850094367043</v>
      </c>
    </row>
    <row r="14" spans="1:69">
      <c r="A14" s="2">
        <v>39142</v>
      </c>
      <c r="B14" s="10">
        <v>3.8861837877022327</v>
      </c>
      <c r="C14" s="10">
        <v>14.89216412913521</v>
      </c>
      <c r="D14" s="10">
        <v>26.699113789740771</v>
      </c>
      <c r="E14" s="10">
        <v>18.379157318717791</v>
      </c>
      <c r="F14" s="10">
        <v>14.63828866494991</v>
      </c>
      <c r="G14" s="10">
        <v>19.170110032431914</v>
      </c>
      <c r="H14" s="10">
        <v>50.105213342013961</v>
      </c>
      <c r="I14" s="10">
        <v>8.3215458640567359</v>
      </c>
      <c r="J14" s="10">
        <v>39.30197824582266</v>
      </c>
      <c r="K14" s="10">
        <v>10.473086664485201</v>
      </c>
      <c r="L14" s="10">
        <v>32.860447671932185</v>
      </c>
      <c r="M14" s="10">
        <v>67.215758983965685</v>
      </c>
      <c r="N14" s="10">
        <v>52.891732950760748</v>
      </c>
      <c r="O14" s="10">
        <v>11.819838819048085</v>
      </c>
      <c r="P14" s="10">
        <v>8.1445674891234408</v>
      </c>
      <c r="Q14" s="10">
        <v>7.4806246053163044</v>
      </c>
      <c r="R14" s="10">
        <v>13.703230023731367</v>
      </c>
      <c r="S14" s="10">
        <v>36.581697436204841</v>
      </c>
      <c r="T14" s="10">
        <v>39.021261296688536</v>
      </c>
      <c r="U14" s="10">
        <v>50.233863858494693</v>
      </c>
      <c r="V14" s="10">
        <v>8.9584297569171536</v>
      </c>
      <c r="W14" s="10">
        <v>5.6649372448784945</v>
      </c>
      <c r="Y14" s="10">
        <v>9.025151556297395E-2</v>
      </c>
      <c r="Z14" s="10">
        <v>0</v>
      </c>
      <c r="AA14" s="10">
        <v>3.214648113913654E-2</v>
      </c>
      <c r="AB14" s="10">
        <v>9.8293834666485225E-3</v>
      </c>
      <c r="AC14" s="10">
        <v>2.4489841944038915E-2</v>
      </c>
      <c r="AD14" s="10">
        <v>4.2347067124769211E-2</v>
      </c>
      <c r="AE14" s="10">
        <v>0.74565772719309109</v>
      </c>
      <c r="AF14" s="10">
        <v>18.005975676152019</v>
      </c>
      <c r="AG14" s="10">
        <v>0</v>
      </c>
      <c r="AH14" s="10">
        <v>7.548862002312795E-2</v>
      </c>
      <c r="AI14" s="10">
        <v>1.4643775606477689</v>
      </c>
      <c r="AJ14" s="10">
        <v>0.52322309989500582</v>
      </c>
      <c r="AK14" s="10">
        <v>7.4924468089662355E-2</v>
      </c>
      <c r="AL14" s="10">
        <v>1.9392871078434126E-3</v>
      </c>
      <c r="AM14" s="10">
        <v>11.112919912969071</v>
      </c>
      <c r="AN14" s="10">
        <v>1.0448565761430721</v>
      </c>
      <c r="AO14" s="10">
        <v>0</v>
      </c>
      <c r="AP14" s="10">
        <v>7.1319496831957707</v>
      </c>
      <c r="AQ14" s="10">
        <v>0.51525897251084274</v>
      </c>
      <c r="AR14" s="10">
        <v>0.10066906584868462</v>
      </c>
      <c r="AS14" s="10">
        <v>8.245668601857048E-3</v>
      </c>
      <c r="AT14" s="10">
        <v>10.507208428850362</v>
      </c>
      <c r="AV14" s="23">
        <v>3.9764353032652067</v>
      </c>
      <c r="AW14" s="23">
        <v>14.89216412913521</v>
      </c>
      <c r="AX14" s="23">
        <v>26.731260270879908</v>
      </c>
      <c r="AY14" s="23">
        <v>18.38898670218444</v>
      </c>
      <c r="AZ14" s="23">
        <v>14.662778506893948</v>
      </c>
      <c r="BA14" s="23">
        <v>19.212457099556683</v>
      </c>
      <c r="BB14" s="23">
        <v>50.850871069207052</v>
      </c>
      <c r="BC14" s="23">
        <v>26.327521540208757</v>
      </c>
      <c r="BD14" s="23">
        <v>39.30197824582266</v>
      </c>
      <c r="BE14" s="23">
        <v>10.548575284508329</v>
      </c>
      <c r="BF14" s="23">
        <v>34.324825232579954</v>
      </c>
      <c r="BG14" s="23">
        <v>67.738982083860691</v>
      </c>
      <c r="BH14" s="23">
        <v>52.96665741885041</v>
      </c>
      <c r="BI14" s="23">
        <v>11.821778106155929</v>
      </c>
      <c r="BJ14" s="23">
        <v>19.257487402092512</v>
      </c>
      <c r="BK14" s="23">
        <v>8.5254811814593765</v>
      </c>
      <c r="BL14" s="23">
        <v>13.703230023731367</v>
      </c>
      <c r="BM14" s="23">
        <v>43.713647119400612</v>
      </c>
      <c r="BN14" s="23">
        <v>39.536520269199379</v>
      </c>
      <c r="BO14" s="23">
        <v>50.334532924343378</v>
      </c>
      <c r="BP14" s="23">
        <v>8.9666754255190106</v>
      </c>
      <c r="BQ14" s="23">
        <v>16.172145673728856</v>
      </c>
    </row>
    <row r="15" spans="1:69">
      <c r="A15" s="2">
        <v>39234</v>
      </c>
      <c r="B15" s="10">
        <v>4.0596786056500411</v>
      </c>
      <c r="C15" s="10">
        <v>15.180789979811911</v>
      </c>
      <c r="D15" s="10">
        <v>27.2261481728927</v>
      </c>
      <c r="E15" s="10">
        <v>18.912169772658171</v>
      </c>
      <c r="F15" s="10">
        <v>15.309810515829255</v>
      </c>
      <c r="G15" s="10">
        <v>20.099547642749055</v>
      </c>
      <c r="H15" s="10">
        <v>50.000144324765358</v>
      </c>
      <c r="I15" s="10">
        <v>7.9639738819965329</v>
      </c>
      <c r="J15" s="10">
        <v>43.832020724958383</v>
      </c>
      <c r="K15" s="10">
        <v>10.77811532118546</v>
      </c>
      <c r="L15" s="10">
        <v>33.70742564713867</v>
      </c>
      <c r="M15" s="10">
        <v>67.806509698585415</v>
      </c>
      <c r="N15" s="10">
        <v>52.711673622614306</v>
      </c>
      <c r="O15" s="10">
        <v>11.597885529525</v>
      </c>
      <c r="P15" s="10">
        <v>8.6578422466546474</v>
      </c>
      <c r="Q15" s="10">
        <v>8.1349288983045227</v>
      </c>
      <c r="R15" s="10">
        <v>13.72370198769312</v>
      </c>
      <c r="S15" s="10">
        <v>35.493669543267814</v>
      </c>
      <c r="T15" s="10">
        <v>39.754391870250871</v>
      </c>
      <c r="U15" s="10">
        <v>50.587092497698656</v>
      </c>
      <c r="V15" s="10">
        <v>9.5725866326299478</v>
      </c>
      <c r="W15" s="10">
        <v>5.9415647541461718</v>
      </c>
      <c r="Y15" s="10">
        <v>8.5907820865585904E-2</v>
      </c>
      <c r="Z15" s="10">
        <v>0</v>
      </c>
      <c r="AA15" s="10">
        <v>3.2775118181543661E-2</v>
      </c>
      <c r="AB15" s="10">
        <v>1.0766055758498538E-2</v>
      </c>
      <c r="AC15" s="10">
        <v>2.3722790380752201E-2</v>
      </c>
      <c r="AD15" s="10">
        <v>4.064607377213747E-2</v>
      </c>
      <c r="AE15" s="10">
        <v>0.76753513826954389</v>
      </c>
      <c r="AF15" s="10">
        <v>19.293063982687748</v>
      </c>
      <c r="AG15" s="10">
        <v>0</v>
      </c>
      <c r="AH15" s="10">
        <v>7.1919198717969479E-2</v>
      </c>
      <c r="AI15" s="10">
        <v>1.3600280135331886</v>
      </c>
      <c r="AJ15" s="10">
        <v>0.52782164084493388</v>
      </c>
      <c r="AK15" s="10">
        <v>8.321941920145548E-2</v>
      </c>
      <c r="AL15" s="10">
        <v>2.6130879627377368E-3</v>
      </c>
      <c r="AM15" s="10">
        <v>11.813261739764689</v>
      </c>
      <c r="AN15" s="10">
        <v>1.1362465575146175</v>
      </c>
      <c r="AO15" s="10">
        <v>0</v>
      </c>
      <c r="AP15" s="10">
        <v>7.6231066525464115</v>
      </c>
      <c r="AQ15" s="10">
        <v>0.54602865000805423</v>
      </c>
      <c r="AR15" s="10">
        <v>0.1013769388731447</v>
      </c>
      <c r="AS15" s="10">
        <v>7.3903140308804183E-3</v>
      </c>
      <c r="AT15" s="10">
        <v>12.175629783731587</v>
      </c>
      <c r="AV15" s="23">
        <v>4.145586426515627</v>
      </c>
      <c r="AW15" s="23">
        <v>15.180789979811911</v>
      </c>
      <c r="AX15" s="23">
        <v>27.258923291074243</v>
      </c>
      <c r="AY15" s="23">
        <v>18.922935828416669</v>
      </c>
      <c r="AZ15" s="23">
        <v>15.333533306210008</v>
      </c>
      <c r="BA15" s="23">
        <v>20.140193716521193</v>
      </c>
      <c r="BB15" s="23">
        <v>50.767679463034902</v>
      </c>
      <c r="BC15" s="23">
        <v>27.257037864684282</v>
      </c>
      <c r="BD15" s="23">
        <v>43.832020724958383</v>
      </c>
      <c r="BE15" s="23">
        <v>10.85003451990343</v>
      </c>
      <c r="BF15" s="23">
        <v>35.067453660671859</v>
      </c>
      <c r="BG15" s="23">
        <v>68.334331339430349</v>
      </c>
      <c r="BH15" s="23">
        <v>52.794893041815762</v>
      </c>
      <c r="BI15" s="23">
        <v>11.600498617487737</v>
      </c>
      <c r="BJ15" s="23">
        <v>20.471103986419337</v>
      </c>
      <c r="BK15" s="23">
        <v>9.2711754558191402</v>
      </c>
      <c r="BL15" s="23">
        <v>13.72370198769312</v>
      </c>
      <c r="BM15" s="23">
        <v>43.116776195814225</v>
      </c>
      <c r="BN15" s="23">
        <v>40.300420520258925</v>
      </c>
      <c r="BO15" s="23">
        <v>50.6884694365718</v>
      </c>
      <c r="BP15" s="23">
        <v>9.5799769466608282</v>
      </c>
      <c r="BQ15" s="23">
        <v>18.117194537877758</v>
      </c>
    </row>
    <row r="16" spans="1:69">
      <c r="A16" s="2">
        <v>39326</v>
      </c>
      <c r="B16" s="10">
        <v>4.3233477297685861</v>
      </c>
      <c r="C16" s="10">
        <v>16.094039170657375</v>
      </c>
      <c r="D16" s="10">
        <v>28.207818616066547</v>
      </c>
      <c r="E16" s="10">
        <v>19.412883510601478</v>
      </c>
      <c r="F16" s="10">
        <v>15.990676193727783</v>
      </c>
      <c r="G16" s="10">
        <v>21.017712874973466</v>
      </c>
      <c r="H16" s="10">
        <v>50.192445280080875</v>
      </c>
      <c r="I16" s="10">
        <v>7.5305469040237307</v>
      </c>
      <c r="J16" s="10">
        <v>44.593499783626825</v>
      </c>
      <c r="K16" s="10">
        <v>11.069235360501672</v>
      </c>
      <c r="L16" s="10">
        <v>34.464869351142411</v>
      </c>
      <c r="M16" s="10">
        <v>68.076524692203478</v>
      </c>
      <c r="N16" s="10">
        <v>52.574551053416855</v>
      </c>
      <c r="O16" s="10">
        <v>12.067416443031451</v>
      </c>
      <c r="P16" s="10">
        <v>9.2866502606890009</v>
      </c>
      <c r="Q16" s="10">
        <v>8.7818706815327019</v>
      </c>
      <c r="R16" s="10">
        <v>13.487740111902704</v>
      </c>
      <c r="S16" s="10">
        <v>35.497309115384311</v>
      </c>
      <c r="T16" s="10">
        <v>40.806281827611535</v>
      </c>
      <c r="U16" s="10">
        <v>50.67238847069293</v>
      </c>
      <c r="V16" s="10">
        <v>10.090647404920585</v>
      </c>
      <c r="W16" s="10">
        <v>6.6020151171420425</v>
      </c>
      <c r="Y16" s="10">
        <v>9.7217400972958501E-2</v>
      </c>
      <c r="Z16" s="10">
        <v>0</v>
      </c>
      <c r="AA16" s="10">
        <v>3.626221429012233E-2</v>
      </c>
      <c r="AB16" s="10">
        <v>1.3048267605157093E-2</v>
      </c>
      <c r="AC16" s="10">
        <v>2.7432393428707513E-2</v>
      </c>
      <c r="AD16" s="10">
        <v>3.7043716097681312E-2</v>
      </c>
      <c r="AE16" s="10">
        <v>0.83128225411888224</v>
      </c>
      <c r="AF16" s="10">
        <v>21.392064189869963</v>
      </c>
      <c r="AG16" s="10">
        <v>0</v>
      </c>
      <c r="AH16" s="10">
        <v>6.5867678521431827E-2</v>
      </c>
      <c r="AI16" s="10">
        <v>1.2024212666506529</v>
      </c>
      <c r="AJ16" s="10">
        <v>0.52992350035101765</v>
      </c>
      <c r="AK16" s="10">
        <v>8.3336368925898796E-2</v>
      </c>
      <c r="AL16" s="10">
        <v>2.6490425677145879E-3</v>
      </c>
      <c r="AM16" s="10">
        <v>12.671243837638983</v>
      </c>
      <c r="AN16" s="10">
        <v>1.2266081800063144</v>
      </c>
      <c r="AO16" s="10">
        <v>0</v>
      </c>
      <c r="AP16" s="10">
        <v>7.9529786068866741</v>
      </c>
      <c r="AQ16" s="10">
        <v>0.54459468123933874</v>
      </c>
      <c r="AR16" s="10">
        <v>0.10154787268675847</v>
      </c>
      <c r="AS16" s="10">
        <v>7.2793198988350127E-3</v>
      </c>
      <c r="AT16" s="10">
        <v>13.571902769769931</v>
      </c>
      <c r="AV16" s="23">
        <v>4.4205651307415446</v>
      </c>
      <c r="AW16" s="23">
        <v>16.094039170657375</v>
      </c>
      <c r="AX16" s="23">
        <v>28.244080830356669</v>
      </c>
      <c r="AY16" s="23">
        <v>19.425931778206635</v>
      </c>
      <c r="AZ16" s="23">
        <v>16.01810858715649</v>
      </c>
      <c r="BA16" s="23">
        <v>21.054756591071147</v>
      </c>
      <c r="BB16" s="23">
        <v>51.023727534199757</v>
      </c>
      <c r="BC16" s="23">
        <v>28.922611093893693</v>
      </c>
      <c r="BD16" s="23">
        <v>44.593499783626825</v>
      </c>
      <c r="BE16" s="23">
        <v>11.135103039023104</v>
      </c>
      <c r="BF16" s="23">
        <v>35.667290617793064</v>
      </c>
      <c r="BG16" s="23">
        <v>68.606448192554495</v>
      </c>
      <c r="BH16" s="23">
        <v>52.657887422342753</v>
      </c>
      <c r="BI16" s="23">
        <v>12.070065485599166</v>
      </c>
      <c r="BJ16" s="23">
        <v>21.957894098327984</v>
      </c>
      <c r="BK16" s="23">
        <v>10.008478861539016</v>
      </c>
      <c r="BL16" s="23">
        <v>13.487740111902704</v>
      </c>
      <c r="BM16" s="23">
        <v>43.450287722270986</v>
      </c>
      <c r="BN16" s="23">
        <v>41.350876508850874</v>
      </c>
      <c r="BO16" s="23">
        <v>50.773936343379688</v>
      </c>
      <c r="BP16" s="23">
        <v>10.09792672481942</v>
      </c>
      <c r="BQ16" s="23">
        <v>20.173917886911973</v>
      </c>
    </row>
    <row r="17" spans="1:69">
      <c r="A17" s="2">
        <v>39417</v>
      </c>
      <c r="B17" s="10">
        <v>4.5260021955173189</v>
      </c>
      <c r="C17" s="10">
        <v>17.034014725782029</v>
      </c>
      <c r="D17" s="10">
        <v>29.002555851463722</v>
      </c>
      <c r="E17" s="10">
        <v>18.776079984370462</v>
      </c>
      <c r="F17" s="10">
        <v>16.455464908477442</v>
      </c>
      <c r="G17" s="10">
        <v>22.764635051708712</v>
      </c>
      <c r="H17" s="10">
        <v>50.170170515812146</v>
      </c>
      <c r="I17" s="10">
        <v>6.6912402011570569</v>
      </c>
      <c r="J17" s="10">
        <v>43.69837987493846</v>
      </c>
      <c r="K17" s="10">
        <v>11.227684191020375</v>
      </c>
      <c r="L17" s="10">
        <v>34.540789488957621</v>
      </c>
      <c r="M17" s="10">
        <v>68.666231418616007</v>
      </c>
      <c r="N17" s="10">
        <v>51.309651938365171</v>
      </c>
      <c r="O17" s="10">
        <v>12.867444851661357</v>
      </c>
      <c r="P17" s="10">
        <v>9.5803580968309472</v>
      </c>
      <c r="Q17" s="10">
        <v>9.0835220270107015</v>
      </c>
      <c r="R17" s="10">
        <v>12.394824829936338</v>
      </c>
      <c r="S17" s="10">
        <v>35.975524766270347</v>
      </c>
      <c r="T17" s="10">
        <v>41.239896811958026</v>
      </c>
      <c r="U17" s="10">
        <v>50.461345387289384</v>
      </c>
      <c r="V17" s="10">
        <v>11.142646334326777</v>
      </c>
      <c r="W17" s="10">
        <v>8.1112513836286677</v>
      </c>
      <c r="Y17" s="10">
        <v>0.10547385725275849</v>
      </c>
      <c r="Z17" s="10">
        <v>0</v>
      </c>
      <c r="AA17" s="10">
        <v>2.4577280039842719E-2</v>
      </c>
      <c r="AB17" s="10">
        <v>1.2856242245401717E-2</v>
      </c>
      <c r="AC17" s="10">
        <v>2.8945811559150769E-2</v>
      </c>
      <c r="AD17" s="10">
        <v>3.5092272814747361E-2</v>
      </c>
      <c r="AE17" s="10">
        <v>0.90551844124752279</v>
      </c>
      <c r="AF17" s="10">
        <v>23.318015526606295</v>
      </c>
      <c r="AG17" s="10">
        <v>0</v>
      </c>
      <c r="AH17" s="10">
        <v>8.1264532557643321E-2</v>
      </c>
      <c r="AI17" s="10">
        <v>1.1076513381221815</v>
      </c>
      <c r="AJ17" s="10">
        <v>0.53451391465394238</v>
      </c>
      <c r="AK17" s="10">
        <v>7.948008729095335E-2</v>
      </c>
      <c r="AL17" s="10">
        <v>2.6911906291378074E-3</v>
      </c>
      <c r="AM17" s="10">
        <v>13.071995831555872</v>
      </c>
      <c r="AN17" s="10">
        <v>1.2687413451702358</v>
      </c>
      <c r="AO17" s="10">
        <v>0</v>
      </c>
      <c r="AP17" s="10">
        <v>7.7061944714493862</v>
      </c>
      <c r="AQ17" s="10">
        <v>0.45882604696893026</v>
      </c>
      <c r="AR17" s="10">
        <v>0.10112494065589317</v>
      </c>
      <c r="AS17" s="10">
        <v>8.8240901369829317E-3</v>
      </c>
      <c r="AT17" s="10">
        <v>14.163816079119256</v>
      </c>
      <c r="AV17" s="23">
        <v>4.6314760527700773</v>
      </c>
      <c r="AW17" s="23">
        <v>17.034014725782029</v>
      </c>
      <c r="AX17" s="23">
        <v>29.027133131503565</v>
      </c>
      <c r="AY17" s="23">
        <v>18.788936226615863</v>
      </c>
      <c r="AZ17" s="23">
        <v>16.484410720036593</v>
      </c>
      <c r="BA17" s="23">
        <v>22.79972732452346</v>
      </c>
      <c r="BB17" s="23">
        <v>51.075688957059668</v>
      </c>
      <c r="BC17" s="23">
        <v>30.009255727763353</v>
      </c>
      <c r="BD17" s="23">
        <v>43.69837987493846</v>
      </c>
      <c r="BE17" s="23">
        <v>11.308948723578018</v>
      </c>
      <c r="BF17" s="23">
        <v>35.648440827079803</v>
      </c>
      <c r="BG17" s="23">
        <v>69.20074533326995</v>
      </c>
      <c r="BH17" s="23">
        <v>51.389132025656124</v>
      </c>
      <c r="BI17" s="23">
        <v>12.870136042290495</v>
      </c>
      <c r="BJ17" s="23">
        <v>22.65235392838682</v>
      </c>
      <c r="BK17" s="23">
        <v>10.352263372180937</v>
      </c>
      <c r="BL17" s="23">
        <v>12.394824829936338</v>
      </c>
      <c r="BM17" s="23">
        <v>43.681719237719733</v>
      </c>
      <c r="BN17" s="23">
        <v>41.698722858926956</v>
      </c>
      <c r="BO17" s="23">
        <v>50.562470327945277</v>
      </c>
      <c r="BP17" s="23">
        <v>11.15147042446376</v>
      </c>
      <c r="BQ17" s="23">
        <v>22.275067462747923</v>
      </c>
    </row>
    <row r="18" spans="1:69">
      <c r="A18" s="2">
        <v>39508</v>
      </c>
      <c r="B18" s="10">
        <v>4.5769661307122096</v>
      </c>
      <c r="C18" s="10">
        <v>17.328675298431396</v>
      </c>
      <c r="D18" s="10">
        <v>29.46844047002838</v>
      </c>
      <c r="E18" s="10">
        <v>18.797717081919078</v>
      </c>
      <c r="F18" s="10">
        <v>16.142015372991164</v>
      </c>
      <c r="G18" s="10">
        <v>22.982524319102151</v>
      </c>
      <c r="H18" s="10">
        <v>50.25134519064347</v>
      </c>
      <c r="I18" s="10">
        <v>6.1265400484597867</v>
      </c>
      <c r="J18" s="10">
        <v>43.646242709053325</v>
      </c>
      <c r="K18" s="10">
        <v>11.209730920339545</v>
      </c>
      <c r="L18" s="10">
        <v>34.559997138521751</v>
      </c>
      <c r="M18" s="10">
        <v>69.03932169852304</v>
      </c>
      <c r="N18" s="10">
        <v>49.856843714482004</v>
      </c>
      <c r="O18" s="10">
        <v>13.682852950860447</v>
      </c>
      <c r="P18" s="10">
        <v>10.043253167454163</v>
      </c>
      <c r="Q18" s="10">
        <v>9.1968448439094885</v>
      </c>
      <c r="R18" s="10">
        <v>11.197140351268562</v>
      </c>
      <c r="S18" s="10">
        <v>33.063813433414232</v>
      </c>
      <c r="T18" s="10">
        <v>43.023087654886979</v>
      </c>
      <c r="U18" s="10">
        <v>49.923241311287171</v>
      </c>
      <c r="V18" s="10">
        <v>11.567805755103388</v>
      </c>
      <c r="W18" s="10">
        <v>9.1959491755732898</v>
      </c>
      <c r="Y18" s="10">
        <v>0.12300219095232823</v>
      </c>
      <c r="Z18" s="10">
        <v>0</v>
      </c>
      <c r="AA18" s="10">
        <v>3.0292935139478061E-2</v>
      </c>
      <c r="AB18" s="10">
        <v>1.2558696259681312E-2</v>
      </c>
      <c r="AC18" s="10">
        <v>2.2565620912299522E-2</v>
      </c>
      <c r="AD18" s="10">
        <v>3.1244521465318087E-2</v>
      </c>
      <c r="AE18" s="10">
        <v>1.0688406977867331</v>
      </c>
      <c r="AF18" s="10">
        <v>25.850612813240083</v>
      </c>
      <c r="AG18" s="10">
        <v>0</v>
      </c>
      <c r="AH18" s="10">
        <v>6.4617661426838779E-2</v>
      </c>
      <c r="AI18" s="10">
        <v>0.89724724702260517</v>
      </c>
      <c r="AJ18" s="10">
        <v>0.53741813616009892</v>
      </c>
      <c r="AK18" s="10">
        <v>9.1748140441616499E-2</v>
      </c>
      <c r="AL18" s="10">
        <v>3.024982151568878E-3</v>
      </c>
      <c r="AM18" s="10">
        <v>13.703596693702769</v>
      </c>
      <c r="AN18" s="10">
        <v>1.2845697146862793</v>
      </c>
      <c r="AO18" s="10">
        <v>0</v>
      </c>
      <c r="AP18" s="10">
        <v>10.305364257809863</v>
      </c>
      <c r="AQ18" s="10">
        <v>0.49440588358810089</v>
      </c>
      <c r="AR18" s="10">
        <v>0.10004657577412246</v>
      </c>
      <c r="AS18" s="10">
        <v>7.6852375691878194E-3</v>
      </c>
      <c r="AT18" s="10">
        <v>14.584120799335746</v>
      </c>
      <c r="AV18" s="23">
        <v>4.6999683216645378</v>
      </c>
      <c r="AW18" s="23">
        <v>17.328675298431396</v>
      </c>
      <c r="AX18" s="23">
        <v>29.498733405167858</v>
      </c>
      <c r="AY18" s="23">
        <v>18.81027577817876</v>
      </c>
      <c r="AZ18" s="23">
        <v>16.164580993903463</v>
      </c>
      <c r="BA18" s="23">
        <v>23.013768840567469</v>
      </c>
      <c r="BB18" s="23">
        <v>51.320185888430203</v>
      </c>
      <c r="BC18" s="23">
        <v>31.977152861699871</v>
      </c>
      <c r="BD18" s="23">
        <v>43.646242709053325</v>
      </c>
      <c r="BE18" s="23">
        <v>11.274348581766384</v>
      </c>
      <c r="BF18" s="23">
        <v>35.457244385544357</v>
      </c>
      <c r="BG18" s="23">
        <v>69.576739834683138</v>
      </c>
      <c r="BH18" s="23">
        <v>49.94859185492362</v>
      </c>
      <c r="BI18" s="23">
        <v>13.685877933012016</v>
      </c>
      <c r="BJ18" s="23">
        <v>23.746849861156932</v>
      </c>
      <c r="BK18" s="23">
        <v>10.481414558595768</v>
      </c>
      <c r="BL18" s="23">
        <v>11.197140351268562</v>
      </c>
      <c r="BM18" s="23">
        <v>43.369177691224095</v>
      </c>
      <c r="BN18" s="23">
        <v>43.51749353847508</v>
      </c>
      <c r="BO18" s="23">
        <v>50.023287887061294</v>
      </c>
      <c r="BP18" s="23">
        <v>11.575490992672576</v>
      </c>
      <c r="BQ18" s="23">
        <v>23.780069974909036</v>
      </c>
    </row>
    <row r="19" spans="1:69">
      <c r="A19" s="2">
        <v>39600</v>
      </c>
      <c r="B19" s="10">
        <v>4.6427511412625728</v>
      </c>
      <c r="C19" s="10">
        <v>17.823099458059531</v>
      </c>
      <c r="D19" s="10">
        <v>30.419157581090928</v>
      </c>
      <c r="E19" s="10">
        <v>18.655810966286516</v>
      </c>
      <c r="F19" s="10">
        <v>16.203494292441277</v>
      </c>
      <c r="G19" s="10">
        <v>23.87652067217865</v>
      </c>
      <c r="H19" s="10">
        <v>50.827206634487126</v>
      </c>
      <c r="I19" s="10">
        <v>5.8767678319003869</v>
      </c>
      <c r="J19" s="10">
        <v>43.283117056290763</v>
      </c>
      <c r="K19" s="10">
        <v>11.638702856341666</v>
      </c>
      <c r="L19" s="10">
        <v>35.263740002659297</v>
      </c>
      <c r="M19" s="10">
        <v>69.87982594132572</v>
      </c>
      <c r="N19" s="10">
        <v>48.621238512340405</v>
      </c>
      <c r="O19" s="10">
        <v>12.863858673088927</v>
      </c>
      <c r="P19" s="10">
        <v>10.525459675011763</v>
      </c>
      <c r="Q19" s="10">
        <v>9.6508328556111156</v>
      </c>
      <c r="R19" s="10">
        <v>10.075288546029039</v>
      </c>
      <c r="S19" s="10">
        <v>33.546244591857189</v>
      </c>
      <c r="T19" s="10">
        <v>42.287621683389936</v>
      </c>
      <c r="U19" s="10">
        <v>50.040751371985266</v>
      </c>
      <c r="V19" s="10">
        <v>12.073800048195737</v>
      </c>
      <c r="W19" s="10">
        <v>9.194329249733677</v>
      </c>
      <c r="Y19" s="10">
        <v>0.12260353902649168</v>
      </c>
      <c r="Z19" s="10">
        <v>0</v>
      </c>
      <c r="AA19" s="10">
        <v>3.7888397966398202E-2</v>
      </c>
      <c r="AB19" s="10">
        <v>1.1977775692873394E-2</v>
      </c>
      <c r="AC19" s="10">
        <v>2.8995147838251967E-2</v>
      </c>
      <c r="AD19" s="10">
        <v>2.7964813025072033E-2</v>
      </c>
      <c r="AE19" s="10">
        <v>1.1718955493804728</v>
      </c>
      <c r="AF19" s="10">
        <v>24.824229201332372</v>
      </c>
      <c r="AG19" s="10">
        <v>0</v>
      </c>
      <c r="AH19" s="10">
        <v>7.2475067849302022E-2</v>
      </c>
      <c r="AI19" s="10">
        <v>0.79911539606696635</v>
      </c>
      <c r="AJ19" s="10">
        <v>0.55297503574583118</v>
      </c>
      <c r="AK19" s="10">
        <v>0.12436575865287125</v>
      </c>
      <c r="AL19" s="10">
        <v>3.4326186155730909E-3</v>
      </c>
      <c r="AM19" s="10">
        <v>14.361547199626671</v>
      </c>
      <c r="AN19" s="10">
        <v>1.347980510514672</v>
      </c>
      <c r="AO19" s="10">
        <v>0</v>
      </c>
      <c r="AP19" s="10">
        <v>10.873369736209916</v>
      </c>
      <c r="AQ19" s="10">
        <v>0.42702072795352564</v>
      </c>
      <c r="AR19" s="10">
        <v>0.10028206687772467</v>
      </c>
      <c r="AS19" s="10">
        <v>6.31373932995416E-3</v>
      </c>
      <c r="AT19" s="10">
        <v>14.423841500532642</v>
      </c>
      <c r="AV19" s="23">
        <v>4.7653546802890645</v>
      </c>
      <c r="AW19" s="23">
        <v>17.823099458059531</v>
      </c>
      <c r="AX19" s="23">
        <v>30.457045979057327</v>
      </c>
      <c r="AY19" s="23">
        <v>18.66778874197939</v>
      </c>
      <c r="AZ19" s="23">
        <v>16.232489440279529</v>
      </c>
      <c r="BA19" s="23">
        <v>23.904485485203722</v>
      </c>
      <c r="BB19" s="23">
        <v>51.999102183867599</v>
      </c>
      <c r="BC19" s="23">
        <v>30.70099703323276</v>
      </c>
      <c r="BD19" s="23">
        <v>43.283117056290763</v>
      </c>
      <c r="BE19" s="23">
        <v>11.711177924190968</v>
      </c>
      <c r="BF19" s="23">
        <v>36.062855398726263</v>
      </c>
      <c r="BG19" s="23">
        <v>70.432800977071551</v>
      </c>
      <c r="BH19" s="23">
        <v>48.745604270993276</v>
      </c>
      <c r="BI19" s="23">
        <v>12.8672912917045</v>
      </c>
      <c r="BJ19" s="23">
        <v>24.887006874638434</v>
      </c>
      <c r="BK19" s="23">
        <v>10.998813366125788</v>
      </c>
      <c r="BL19" s="23">
        <v>10.075288546029039</v>
      </c>
      <c r="BM19" s="23">
        <v>44.419614328067105</v>
      </c>
      <c r="BN19" s="23">
        <v>42.714642411343462</v>
      </c>
      <c r="BO19" s="23">
        <v>50.141033438862991</v>
      </c>
      <c r="BP19" s="23">
        <v>12.080113787525692</v>
      </c>
      <c r="BQ19" s="23">
        <v>23.618170750266319</v>
      </c>
    </row>
    <row r="20" spans="1:69">
      <c r="A20" s="2">
        <v>39692</v>
      </c>
      <c r="B20" s="10">
        <v>4.5313618160399844</v>
      </c>
      <c r="C20" s="10">
        <v>18.406487355496832</v>
      </c>
      <c r="D20" s="10">
        <v>31.697131274211273</v>
      </c>
      <c r="E20" s="10">
        <v>18.388346429305543</v>
      </c>
      <c r="F20" s="10">
        <v>16.266101030881121</v>
      </c>
      <c r="G20" s="10">
        <v>24.535965083862919</v>
      </c>
      <c r="H20" s="10">
        <v>50.685932686928524</v>
      </c>
      <c r="I20" s="10">
        <v>5.6471352204581278</v>
      </c>
      <c r="J20" s="10">
        <v>42.599914234991175</v>
      </c>
      <c r="K20" s="10">
        <v>11.715547522970802</v>
      </c>
      <c r="L20" s="10">
        <v>36.283029227506233</v>
      </c>
      <c r="M20" s="10">
        <v>70.063002448615038</v>
      </c>
      <c r="N20" s="10">
        <v>47.773946082174923</v>
      </c>
      <c r="O20" s="10">
        <v>13.296584277309316</v>
      </c>
      <c r="P20" s="10">
        <v>11.247548270739227</v>
      </c>
      <c r="Q20" s="10">
        <v>10.09261283407724</v>
      </c>
      <c r="R20" s="10">
        <v>9.3719489626288119</v>
      </c>
      <c r="S20" s="10">
        <v>33.909011633120144</v>
      </c>
      <c r="T20" s="10">
        <v>41.783353217053964</v>
      </c>
      <c r="U20" s="10">
        <v>49.878239298636409</v>
      </c>
      <c r="V20" s="10">
        <v>12.487356517573627</v>
      </c>
      <c r="W20" s="10">
        <v>8.8442570176996256</v>
      </c>
      <c r="Y20" s="10">
        <v>0.1319134385937355</v>
      </c>
      <c r="Z20" s="10">
        <v>0</v>
      </c>
      <c r="AA20" s="10">
        <v>4.301539384171349E-2</v>
      </c>
      <c r="AB20" s="10">
        <v>1.2302569384036843E-2</v>
      </c>
      <c r="AC20" s="10">
        <v>2.9034156429183611E-2</v>
      </c>
      <c r="AD20" s="10">
        <v>2.8890785099402905E-2</v>
      </c>
      <c r="AE20" s="10">
        <v>1.2796284990703199</v>
      </c>
      <c r="AF20" s="10">
        <v>27.138644211733922</v>
      </c>
      <c r="AG20" s="10">
        <v>0</v>
      </c>
      <c r="AH20" s="10">
        <v>5.8684221080524068E-2</v>
      </c>
      <c r="AI20" s="10">
        <v>0.75936989266058674</v>
      </c>
      <c r="AJ20" s="10">
        <v>0.63651006524042941</v>
      </c>
      <c r="AK20" s="10">
        <v>0.12083012094365131</v>
      </c>
      <c r="AL20" s="10">
        <v>3.7154444606830594E-3</v>
      </c>
      <c r="AM20" s="10">
        <v>15.346806729381179</v>
      </c>
      <c r="AN20" s="10">
        <v>1.4096861487551795</v>
      </c>
      <c r="AO20" s="10">
        <v>0</v>
      </c>
      <c r="AP20" s="10">
        <v>11.441411250938394</v>
      </c>
      <c r="AQ20" s="10">
        <v>0.39078385390536141</v>
      </c>
      <c r="AR20" s="10">
        <v>9.9956391380032983E-2</v>
      </c>
      <c r="AS20" s="10">
        <v>7.6303830894151048E-3</v>
      </c>
      <c r="AT20" s="10">
        <v>14.420254725583352</v>
      </c>
      <c r="AV20" s="23">
        <v>4.6632752546337199</v>
      </c>
      <c r="AW20" s="23">
        <v>18.406487355496832</v>
      </c>
      <c r="AX20" s="23">
        <v>31.740146668052986</v>
      </c>
      <c r="AY20" s="23">
        <v>18.400648998689579</v>
      </c>
      <c r="AZ20" s="23">
        <v>16.295135187310304</v>
      </c>
      <c r="BA20" s="23">
        <v>24.564855868962322</v>
      </c>
      <c r="BB20" s="23">
        <v>51.965561185998844</v>
      </c>
      <c r="BC20" s="23">
        <v>32.785779432192051</v>
      </c>
      <c r="BD20" s="23">
        <v>42.599914234991175</v>
      </c>
      <c r="BE20" s="23">
        <v>11.774231744051326</v>
      </c>
      <c r="BF20" s="23">
        <v>37.04239912016682</v>
      </c>
      <c r="BG20" s="23">
        <v>70.699512513855467</v>
      </c>
      <c r="BH20" s="23">
        <v>47.894776203118575</v>
      </c>
      <c r="BI20" s="23">
        <v>13.300299721769999</v>
      </c>
      <c r="BJ20" s="23">
        <v>26.594355000120405</v>
      </c>
      <c r="BK20" s="23">
        <v>11.50229898283242</v>
      </c>
      <c r="BL20" s="23">
        <v>9.3719489626288119</v>
      </c>
      <c r="BM20" s="23">
        <v>45.350422884058538</v>
      </c>
      <c r="BN20" s="23">
        <v>42.174137070959326</v>
      </c>
      <c r="BO20" s="23">
        <v>49.978195690016442</v>
      </c>
      <c r="BP20" s="23">
        <v>12.494986900663042</v>
      </c>
      <c r="BQ20" s="23">
        <v>23.264511743282977</v>
      </c>
    </row>
    <row r="21" spans="1:69">
      <c r="A21" s="2">
        <v>39783</v>
      </c>
      <c r="B21" s="10">
        <v>4.6749250341395348</v>
      </c>
      <c r="C21" s="10">
        <v>19.067445751386824</v>
      </c>
      <c r="D21" s="10">
        <v>32.603122510482066</v>
      </c>
      <c r="E21" s="10">
        <v>17.885743572296388</v>
      </c>
      <c r="F21" s="10">
        <v>16.390836883842205</v>
      </c>
      <c r="G21" s="10">
        <v>25.54792222646498</v>
      </c>
      <c r="H21" s="10">
        <v>50.14993370378005</v>
      </c>
      <c r="I21" s="10">
        <v>5.5358728172219447</v>
      </c>
      <c r="J21" s="10">
        <v>42.699180667237272</v>
      </c>
      <c r="K21" s="10">
        <v>11.437762862160731</v>
      </c>
      <c r="L21" s="10">
        <v>36.13292758293651</v>
      </c>
      <c r="M21" s="10">
        <v>70.33188689486704</v>
      </c>
      <c r="N21" s="10">
        <v>48.622023278184543</v>
      </c>
      <c r="O21" s="10">
        <v>13.15591436404109</v>
      </c>
      <c r="P21" s="10">
        <v>12.697973259248506</v>
      </c>
      <c r="Q21" s="10">
        <v>9.8753116562033671</v>
      </c>
      <c r="R21" s="10">
        <v>9.6183690147796135</v>
      </c>
      <c r="S21" s="10">
        <v>37.532486001639086</v>
      </c>
      <c r="T21" s="10">
        <v>41.422952873805933</v>
      </c>
      <c r="U21" s="10">
        <v>50.990719062640714</v>
      </c>
      <c r="V21" s="10">
        <v>12.270773133654988</v>
      </c>
      <c r="W21" s="10">
        <v>8.3221328411803661</v>
      </c>
      <c r="Y21" s="10">
        <v>0.12954411415874745</v>
      </c>
      <c r="Z21" s="10">
        <v>0</v>
      </c>
      <c r="AA21" s="10">
        <v>2.8763231151728519E-2</v>
      </c>
      <c r="AB21" s="10">
        <v>1.1805171691367633E-2</v>
      </c>
      <c r="AC21" s="10">
        <v>3.2378065114368582E-2</v>
      </c>
      <c r="AD21" s="10">
        <v>3.198902448113472E-2</v>
      </c>
      <c r="AE21" s="10">
        <v>1.1710126220506396</v>
      </c>
      <c r="AF21" s="10">
        <v>30.795611019955849</v>
      </c>
      <c r="AG21" s="10">
        <v>0</v>
      </c>
      <c r="AH21" s="10">
        <v>5.9022648788349841E-2</v>
      </c>
      <c r="AI21" s="10">
        <v>0.79465040926584862</v>
      </c>
      <c r="AJ21" s="10">
        <v>0.66190231246197584</v>
      </c>
      <c r="AK21" s="10">
        <v>0.10280560783866832</v>
      </c>
      <c r="AL21" s="10">
        <v>6.4419608848762522E-3</v>
      </c>
      <c r="AM21" s="10">
        <v>17.325850645291741</v>
      </c>
      <c r="AN21" s="10">
        <v>1.3793345970219448</v>
      </c>
      <c r="AO21" s="10">
        <v>0</v>
      </c>
      <c r="AP21" s="10">
        <v>9.5530972029563443</v>
      </c>
      <c r="AQ21" s="10">
        <v>0.36962808422374849</v>
      </c>
      <c r="AR21" s="10">
        <v>0.10218580974476765</v>
      </c>
      <c r="AS21" s="10">
        <v>7.8486681345992793E-3</v>
      </c>
      <c r="AT21" s="10">
        <v>21.292566709356993</v>
      </c>
      <c r="AV21" s="23">
        <v>4.8044691482982822</v>
      </c>
      <c r="AW21" s="23">
        <v>19.067445751386824</v>
      </c>
      <c r="AX21" s="23">
        <v>32.631885741633795</v>
      </c>
      <c r="AY21" s="23">
        <v>17.897548743987755</v>
      </c>
      <c r="AZ21" s="23">
        <v>16.423214948956574</v>
      </c>
      <c r="BA21" s="23">
        <v>25.579911250946115</v>
      </c>
      <c r="BB21" s="23">
        <v>51.32094632583069</v>
      </c>
      <c r="BC21" s="23">
        <v>36.331483837177792</v>
      </c>
      <c r="BD21" s="23">
        <v>42.699180667237272</v>
      </c>
      <c r="BE21" s="23">
        <v>11.496785510949081</v>
      </c>
      <c r="BF21" s="23">
        <v>36.927577992202359</v>
      </c>
      <c r="BG21" s="23">
        <v>70.993789207329016</v>
      </c>
      <c r="BH21" s="23">
        <v>48.724828886023211</v>
      </c>
      <c r="BI21" s="23">
        <v>13.162356324925966</v>
      </c>
      <c r="BJ21" s="23">
        <v>30.023823904540247</v>
      </c>
      <c r="BK21" s="23">
        <v>11.254646253225312</v>
      </c>
      <c r="BL21" s="23">
        <v>9.6183690147796135</v>
      </c>
      <c r="BM21" s="23">
        <v>47.08558320459543</v>
      </c>
      <c r="BN21" s="23">
        <v>41.792580958029681</v>
      </c>
      <c r="BO21" s="23">
        <v>51.092904872385482</v>
      </c>
      <c r="BP21" s="23">
        <v>12.278621801789587</v>
      </c>
      <c r="BQ21" s="23">
        <v>29.61469955053736</v>
      </c>
    </row>
    <row r="22" spans="1:69">
      <c r="A22" s="2">
        <v>39873</v>
      </c>
      <c r="B22" s="10">
        <v>4.5540922678164506</v>
      </c>
      <c r="C22" s="10">
        <v>18.853727557369904</v>
      </c>
      <c r="D22" s="10">
        <v>32.931016804634119</v>
      </c>
      <c r="E22" s="10">
        <v>18.916505682394437</v>
      </c>
      <c r="F22" s="10">
        <v>16.555608811348574</v>
      </c>
      <c r="G22" s="10">
        <v>26.132864440132263</v>
      </c>
      <c r="H22" s="10">
        <v>50.061403336236012</v>
      </c>
      <c r="I22" s="10">
        <v>5.510371251441982</v>
      </c>
      <c r="J22" s="10">
        <v>41.660042178916846</v>
      </c>
      <c r="K22" s="10">
        <v>11.153013289934117</v>
      </c>
      <c r="L22" s="10">
        <v>35.580636477531328</v>
      </c>
      <c r="M22" s="10">
        <v>69.82777426502777</v>
      </c>
      <c r="N22" s="10">
        <v>50.453336993101551</v>
      </c>
      <c r="O22" s="10">
        <v>14.368822856148302</v>
      </c>
      <c r="P22" s="10">
        <v>13.37476717192553</v>
      </c>
      <c r="Q22" s="10">
        <v>9.6409465051007999</v>
      </c>
      <c r="R22" s="10">
        <v>10.46568581382518</v>
      </c>
      <c r="S22" s="10">
        <v>38.797572917753605</v>
      </c>
      <c r="T22" s="10">
        <v>41.230429463538364</v>
      </c>
      <c r="U22" s="10">
        <v>52.209292823089797</v>
      </c>
      <c r="V22" s="10">
        <v>12.326101740015915</v>
      </c>
      <c r="W22" s="10">
        <v>7.8208601010052883</v>
      </c>
      <c r="Y22" s="10">
        <v>0.1426624539913659</v>
      </c>
      <c r="Z22" s="10">
        <v>0</v>
      </c>
      <c r="AA22" s="10">
        <v>3.1925367721413522E-2</v>
      </c>
      <c r="AB22" s="10">
        <v>1.1155602873035519E-2</v>
      </c>
      <c r="AC22" s="10">
        <v>3.0468318488104273E-2</v>
      </c>
      <c r="AD22" s="10">
        <v>3.1150545707188115E-2</v>
      </c>
      <c r="AE22" s="10">
        <v>1.0159564037504794</v>
      </c>
      <c r="AF22" s="10">
        <v>34.822267877437646</v>
      </c>
      <c r="AG22" s="10">
        <v>0</v>
      </c>
      <c r="AH22" s="10">
        <v>6.4402519947583059E-2</v>
      </c>
      <c r="AI22" s="10">
        <v>0.84524434179358821</v>
      </c>
      <c r="AJ22" s="10">
        <v>0.70101368112155171</v>
      </c>
      <c r="AK22" s="10">
        <v>9.3512552595598208E-2</v>
      </c>
      <c r="AL22" s="10">
        <v>7.3517522486437059E-3</v>
      </c>
      <c r="AM22" s="10">
        <v>18.249307484369908</v>
      </c>
      <c r="AN22" s="10">
        <v>1.3465996340652087</v>
      </c>
      <c r="AO22" s="10">
        <v>0</v>
      </c>
      <c r="AP22" s="10">
        <v>9.3975764942093463</v>
      </c>
      <c r="AQ22" s="10">
        <v>0.38381679806318658</v>
      </c>
      <c r="AR22" s="10">
        <v>0.10462784132883485</v>
      </c>
      <c r="AS22" s="10">
        <v>7.8966237302982023E-3</v>
      </c>
      <c r="AT22" s="10">
        <v>20.367194769149673</v>
      </c>
      <c r="AV22" s="23">
        <v>4.6967547218078165</v>
      </c>
      <c r="AW22" s="23">
        <v>18.853727557369904</v>
      </c>
      <c r="AX22" s="23">
        <v>32.962942172355532</v>
      </c>
      <c r="AY22" s="23">
        <v>18.927661285267472</v>
      </c>
      <c r="AZ22" s="23">
        <v>16.586077129836678</v>
      </c>
      <c r="BA22" s="23">
        <v>26.164014985839451</v>
      </c>
      <c r="BB22" s="23">
        <v>51.077359739986491</v>
      </c>
      <c r="BC22" s="23">
        <v>40.332639128879627</v>
      </c>
      <c r="BD22" s="23">
        <v>41.660042178916846</v>
      </c>
      <c r="BE22" s="23">
        <v>11.2174158098817</v>
      </c>
      <c r="BF22" s="23">
        <v>36.425880819324917</v>
      </c>
      <c r="BG22" s="23">
        <v>70.528787946149322</v>
      </c>
      <c r="BH22" s="23">
        <v>50.54684954569715</v>
      </c>
      <c r="BI22" s="23">
        <v>14.376174608396946</v>
      </c>
      <c r="BJ22" s="23">
        <v>31.624074656295438</v>
      </c>
      <c r="BK22" s="23">
        <v>10.987546139166009</v>
      </c>
      <c r="BL22" s="23">
        <v>10.46568581382518</v>
      </c>
      <c r="BM22" s="23">
        <v>48.195149411962952</v>
      </c>
      <c r="BN22" s="23">
        <v>41.614246261601551</v>
      </c>
      <c r="BO22" s="23">
        <v>52.313920664418632</v>
      </c>
      <c r="BP22" s="23">
        <v>12.333998363746213</v>
      </c>
      <c r="BQ22" s="23">
        <v>28.188054870154961</v>
      </c>
    </row>
    <row r="23" spans="1:69">
      <c r="A23" s="2">
        <v>39965</v>
      </c>
      <c r="B23" s="10">
        <v>4.5544225738936888</v>
      </c>
      <c r="C23" s="10">
        <v>19.358975283938435</v>
      </c>
      <c r="D23" s="10">
        <v>33.438339980841761</v>
      </c>
      <c r="E23" s="10">
        <v>20.561352879663506</v>
      </c>
      <c r="F23" s="10">
        <v>17.1025887385827</v>
      </c>
      <c r="G23" s="10">
        <v>26.774384142360091</v>
      </c>
      <c r="H23" s="10">
        <v>51.241311963350647</v>
      </c>
      <c r="I23" s="10">
        <v>5.9639747571409139</v>
      </c>
      <c r="J23" s="10">
        <v>40.482808522167424</v>
      </c>
      <c r="K23" s="10">
        <v>11.554767984375506</v>
      </c>
      <c r="L23" s="10">
        <v>35.905563558104525</v>
      </c>
      <c r="M23" s="10">
        <v>71.122193168170924</v>
      </c>
      <c r="N23" s="10">
        <v>53.430025895266816</v>
      </c>
      <c r="O23" s="10">
        <v>13.958846522561668</v>
      </c>
      <c r="P23" s="10">
        <v>13.861045718118879</v>
      </c>
      <c r="Q23" s="10">
        <v>9.4512887388743341</v>
      </c>
      <c r="R23" s="10">
        <v>11.758134560420578</v>
      </c>
      <c r="S23" s="10">
        <v>40.340711291240531</v>
      </c>
      <c r="T23" s="10">
        <v>40.702481940592648</v>
      </c>
      <c r="U23" s="10">
        <v>54.331037637021261</v>
      </c>
      <c r="V23" s="10">
        <v>13.046078619989755</v>
      </c>
      <c r="W23" s="10">
        <v>7.7631193960949032</v>
      </c>
      <c r="Y23" s="10">
        <v>0.12249951278119564</v>
      </c>
      <c r="Z23" s="10">
        <v>0</v>
      </c>
      <c r="AA23" s="10">
        <v>3.6197385112771485E-2</v>
      </c>
      <c r="AB23" s="10">
        <v>1.113846618902059E-2</v>
      </c>
      <c r="AC23" s="10">
        <v>2.5215488872269987E-2</v>
      </c>
      <c r="AD23" s="10">
        <v>2.9311200025897932E-2</v>
      </c>
      <c r="AE23" s="10">
        <v>0.98269929859099392</v>
      </c>
      <c r="AF23" s="10">
        <v>31.269381813157981</v>
      </c>
      <c r="AG23" s="10">
        <v>0</v>
      </c>
      <c r="AH23" s="10">
        <v>0.10612750904599899</v>
      </c>
      <c r="AI23" s="10">
        <v>0.7653595165474627</v>
      </c>
      <c r="AJ23" s="10">
        <v>0.63161147060631606</v>
      </c>
      <c r="AK23" s="10">
        <v>9.7624318607671512E-2</v>
      </c>
      <c r="AL23" s="10">
        <v>7.5855308471268756E-3</v>
      </c>
      <c r="AM23" s="10">
        <v>17.711248844614062</v>
      </c>
      <c r="AN23" s="10">
        <v>1.320109177089531</v>
      </c>
      <c r="AO23" s="10">
        <v>0</v>
      </c>
      <c r="AP23" s="10">
        <v>9.2688511407918313</v>
      </c>
      <c r="AQ23" s="10">
        <v>0.32615206615194126</v>
      </c>
      <c r="AR23" s="10">
        <v>0.10887983494392728</v>
      </c>
      <c r="AS23" s="10">
        <v>9.0700815881525898E-3</v>
      </c>
      <c r="AT23" s="10">
        <v>19.839899262457276</v>
      </c>
      <c r="AV23" s="23">
        <v>4.6769220866748844</v>
      </c>
      <c r="AW23" s="23">
        <v>19.358975283938435</v>
      </c>
      <c r="AX23" s="23">
        <v>33.474537365954532</v>
      </c>
      <c r="AY23" s="23">
        <v>20.572491345852526</v>
      </c>
      <c r="AZ23" s="23">
        <v>17.12780422745497</v>
      </c>
      <c r="BA23" s="23">
        <v>26.803695342385989</v>
      </c>
      <c r="BB23" s="23">
        <v>52.224011261941641</v>
      </c>
      <c r="BC23" s="23">
        <v>37.233356570298895</v>
      </c>
      <c r="BD23" s="23">
        <v>40.482808522167424</v>
      </c>
      <c r="BE23" s="23">
        <v>11.660895493421505</v>
      </c>
      <c r="BF23" s="23">
        <v>36.670923074651988</v>
      </c>
      <c r="BG23" s="23">
        <v>71.75380463877724</v>
      </c>
      <c r="BH23" s="23">
        <v>53.527650213874487</v>
      </c>
      <c r="BI23" s="23">
        <v>13.966432053408795</v>
      </c>
      <c r="BJ23" s="23">
        <v>31.572294562732942</v>
      </c>
      <c r="BK23" s="23">
        <v>10.771397915963865</v>
      </c>
      <c r="BL23" s="23">
        <v>11.758134560420578</v>
      </c>
      <c r="BM23" s="23">
        <v>49.609562432032362</v>
      </c>
      <c r="BN23" s="23">
        <v>41.028634006744589</v>
      </c>
      <c r="BO23" s="23">
        <v>54.439917471965188</v>
      </c>
      <c r="BP23" s="23">
        <v>13.055148701577908</v>
      </c>
      <c r="BQ23" s="23">
        <v>27.60301865855218</v>
      </c>
    </row>
    <row r="24" spans="1:69">
      <c r="A24" s="2">
        <v>40057</v>
      </c>
      <c r="B24" s="10">
        <v>4.5533792138201656</v>
      </c>
      <c r="C24" s="10">
        <v>20.147501662708279</v>
      </c>
      <c r="D24" s="10">
        <v>33.703743583782135</v>
      </c>
      <c r="E24" s="10">
        <v>22.405049615124248</v>
      </c>
      <c r="F24" s="10">
        <v>17.138534457266985</v>
      </c>
      <c r="G24" s="10">
        <v>27.572109898185463</v>
      </c>
      <c r="H24" s="10">
        <v>53.174366504101293</v>
      </c>
      <c r="I24" s="10">
        <v>6.2809385630197561</v>
      </c>
      <c r="J24" s="10">
        <v>40.27759840520195</v>
      </c>
      <c r="K24" s="10">
        <v>11.771419205037132</v>
      </c>
      <c r="L24" s="10">
        <v>36.695057289483039</v>
      </c>
      <c r="M24" s="10">
        <v>71.775956026431501</v>
      </c>
      <c r="N24" s="10">
        <v>56.672163417242018</v>
      </c>
      <c r="O24" s="10">
        <v>13.768695178103869</v>
      </c>
      <c r="P24" s="10">
        <v>14.317800927921619</v>
      </c>
      <c r="Q24" s="10">
        <v>9.5512016010196383</v>
      </c>
      <c r="R24" s="10">
        <v>12.776990037765632</v>
      </c>
      <c r="S24" s="10">
        <v>41.397309203919725</v>
      </c>
      <c r="T24" s="10">
        <v>40.555222631453574</v>
      </c>
      <c r="U24" s="10">
        <v>55.99798167307236</v>
      </c>
      <c r="V24" s="10">
        <v>13.391335962090469</v>
      </c>
      <c r="W24" s="10">
        <v>7.6952519028633537</v>
      </c>
      <c r="Y24" s="10">
        <v>0.1234326870066127</v>
      </c>
      <c r="Z24" s="10">
        <v>0</v>
      </c>
      <c r="AA24" s="10">
        <v>4.5207798715821923E-2</v>
      </c>
      <c r="AB24" s="10">
        <v>1.3493811585568949E-2</v>
      </c>
      <c r="AC24" s="10">
        <v>2.6836040507195236E-2</v>
      </c>
      <c r="AD24" s="10">
        <v>3.0900354857617884E-2</v>
      </c>
      <c r="AE24" s="10">
        <v>1.0687955700129947</v>
      </c>
      <c r="AF24" s="10">
        <v>31.120045212179665</v>
      </c>
      <c r="AG24" s="10">
        <v>0</v>
      </c>
      <c r="AH24" s="10">
        <v>9.1792633596243789E-2</v>
      </c>
      <c r="AI24" s="10">
        <v>0.75688066209395544</v>
      </c>
      <c r="AJ24" s="10">
        <v>0.56252039256722242</v>
      </c>
      <c r="AK24" s="10">
        <v>0.10506531084300264</v>
      </c>
      <c r="AL24" s="10">
        <v>7.6161332060493692E-3</v>
      </c>
      <c r="AM24" s="10">
        <v>17.184488606206727</v>
      </c>
      <c r="AN24" s="10">
        <v>1.3051903173636532</v>
      </c>
      <c r="AO24" s="10">
        <v>0</v>
      </c>
      <c r="AP24" s="10">
        <v>9.3485212469549239</v>
      </c>
      <c r="AQ24" s="10">
        <v>0.30569764378731179</v>
      </c>
      <c r="AR24" s="10">
        <v>0.11222040415445633</v>
      </c>
      <c r="AS24" s="10">
        <v>1.0952192226369561E-2</v>
      </c>
      <c r="AT24" s="10">
        <v>20.437416009144897</v>
      </c>
      <c r="AV24" s="23">
        <v>4.6768119008267783</v>
      </c>
      <c r="AW24" s="23">
        <v>20.147501662708279</v>
      </c>
      <c r="AX24" s="23">
        <v>33.748951382497957</v>
      </c>
      <c r="AY24" s="23">
        <v>22.418543426709817</v>
      </c>
      <c r="AZ24" s="23">
        <v>17.16537049777418</v>
      </c>
      <c r="BA24" s="23">
        <v>27.603010253043081</v>
      </c>
      <c r="BB24" s="23">
        <v>54.243162074114288</v>
      </c>
      <c r="BC24" s="23">
        <v>37.400983775199421</v>
      </c>
      <c r="BD24" s="23">
        <v>40.27759840520195</v>
      </c>
      <c r="BE24" s="23">
        <v>11.863211838633376</v>
      </c>
      <c r="BF24" s="23">
        <v>37.451937951576994</v>
      </c>
      <c r="BG24" s="23">
        <v>72.338476418998724</v>
      </c>
      <c r="BH24" s="23">
        <v>56.777228728085021</v>
      </c>
      <c r="BI24" s="23">
        <v>13.776311311309918</v>
      </c>
      <c r="BJ24" s="23">
        <v>31.502289534128344</v>
      </c>
      <c r="BK24" s="23">
        <v>10.856391918383292</v>
      </c>
      <c r="BL24" s="23">
        <v>12.776990037765632</v>
      </c>
      <c r="BM24" s="23">
        <v>50.745830450874649</v>
      </c>
      <c r="BN24" s="23">
        <v>40.860920275240886</v>
      </c>
      <c r="BO24" s="23">
        <v>56.110202077226816</v>
      </c>
      <c r="BP24" s="23">
        <v>13.402288154316839</v>
      </c>
      <c r="BQ24" s="23">
        <v>28.132667912008252</v>
      </c>
    </row>
    <row r="25" spans="1:69">
      <c r="A25" s="2">
        <v>40148</v>
      </c>
      <c r="B25" s="10">
        <v>4.7137012380880305</v>
      </c>
      <c r="C25" s="10">
        <v>20.994683830582236</v>
      </c>
      <c r="D25" s="10">
        <v>33.872394840087367</v>
      </c>
      <c r="E25" s="10">
        <v>23.403067106980743</v>
      </c>
      <c r="F25" s="10">
        <v>17.48008382312894</v>
      </c>
      <c r="G25" s="10">
        <v>28.14358528492124</v>
      </c>
      <c r="H25" s="10">
        <v>54.519091514514137</v>
      </c>
      <c r="I25" s="10">
        <v>6.4579543217150457</v>
      </c>
      <c r="J25" s="10">
        <v>38.736921587811999</v>
      </c>
      <c r="K25" s="10">
        <v>12.044181653745076</v>
      </c>
      <c r="L25" s="10">
        <v>37.100305630553201</v>
      </c>
      <c r="M25" s="10">
        <v>72.521742279752431</v>
      </c>
      <c r="N25" s="10">
        <v>57.684612818945631</v>
      </c>
      <c r="O25" s="10">
        <v>12.758941536584253</v>
      </c>
      <c r="P25" s="10">
        <v>14.627804066018978</v>
      </c>
      <c r="Q25" s="10">
        <v>9.4870545969793394</v>
      </c>
      <c r="R25" s="10">
        <v>12.045861177279217</v>
      </c>
      <c r="S25" s="10">
        <v>42.035203594788761</v>
      </c>
      <c r="T25" s="10">
        <v>40.135635028278607</v>
      </c>
      <c r="U25" s="10">
        <v>57.104379413846651</v>
      </c>
      <c r="V25" s="10">
        <v>13.900661300500586</v>
      </c>
      <c r="W25" s="10">
        <v>7.3065381926102582</v>
      </c>
      <c r="Y25" s="10">
        <v>0.12744418474948294</v>
      </c>
      <c r="Z25" s="10">
        <v>0</v>
      </c>
      <c r="AA25" s="10">
        <v>3.3584344500717123E-2</v>
      </c>
      <c r="AB25" s="10">
        <v>1.3703404244363782E-2</v>
      </c>
      <c r="AC25" s="10">
        <v>3.3156695717728724E-2</v>
      </c>
      <c r="AD25" s="10">
        <v>3.617760730801578E-2</v>
      </c>
      <c r="AE25" s="10">
        <v>0.93064616738335104</v>
      </c>
      <c r="AF25" s="10">
        <v>31.081773022613039</v>
      </c>
      <c r="AG25" s="10">
        <v>0</v>
      </c>
      <c r="AH25" s="10">
        <v>0.10478572892527716</v>
      </c>
      <c r="AI25" s="10">
        <v>0.78747285372450904</v>
      </c>
      <c r="AJ25" s="10">
        <v>0.53025150992387182</v>
      </c>
      <c r="AK25" s="10">
        <v>0.10742365188052361</v>
      </c>
      <c r="AL25" s="10">
        <v>6.7745100185412355E-3</v>
      </c>
      <c r="AM25" s="10">
        <v>16.958822442181404</v>
      </c>
      <c r="AN25" s="10">
        <v>1.1883780020212367</v>
      </c>
      <c r="AO25" s="10">
        <v>0</v>
      </c>
      <c r="AP25" s="10">
        <v>9.0596300510506538</v>
      </c>
      <c r="AQ25" s="10">
        <v>0.31419925516773617</v>
      </c>
      <c r="AR25" s="10">
        <v>0.1144376340958857</v>
      </c>
      <c r="AS25" s="10">
        <v>1.0566081233857716E-2</v>
      </c>
      <c r="AT25" s="10">
        <v>19.132997389457444</v>
      </c>
      <c r="AV25" s="23">
        <v>4.8411454228375135</v>
      </c>
      <c r="AW25" s="23">
        <v>20.994683830582236</v>
      </c>
      <c r="AX25" s="23">
        <v>33.905979184588084</v>
      </c>
      <c r="AY25" s="23">
        <v>23.416770511225106</v>
      </c>
      <c r="AZ25" s="23">
        <v>17.513240518846668</v>
      </c>
      <c r="BA25" s="23">
        <v>28.179762892229256</v>
      </c>
      <c r="BB25" s="23">
        <v>55.449737681897489</v>
      </c>
      <c r="BC25" s="23">
        <v>37.539727344328085</v>
      </c>
      <c r="BD25" s="23">
        <v>38.736921587811999</v>
      </c>
      <c r="BE25" s="23">
        <v>12.148967382670353</v>
      </c>
      <c r="BF25" s="23">
        <v>37.88777848427771</v>
      </c>
      <c r="BG25" s="23">
        <v>73.051993789676303</v>
      </c>
      <c r="BH25" s="23">
        <v>57.792036470826154</v>
      </c>
      <c r="BI25" s="23">
        <v>12.765716046602794</v>
      </c>
      <c r="BJ25" s="23">
        <v>31.586626508200382</v>
      </c>
      <c r="BK25" s="23">
        <v>10.675432599000576</v>
      </c>
      <c r="BL25" s="23">
        <v>12.045861177279217</v>
      </c>
      <c r="BM25" s="23">
        <v>51.094833645839415</v>
      </c>
      <c r="BN25" s="23">
        <v>40.449834283446343</v>
      </c>
      <c r="BO25" s="23">
        <v>57.218817047942537</v>
      </c>
      <c r="BP25" s="23">
        <v>13.911227381734443</v>
      </c>
      <c r="BQ25" s="23">
        <v>26.439535582067702</v>
      </c>
    </row>
    <row r="26" spans="1:69">
      <c r="A26" s="2">
        <v>40238</v>
      </c>
      <c r="B26" s="10">
        <v>4.6038894127341869</v>
      </c>
      <c r="C26" s="10">
        <v>20.507641680254345</v>
      </c>
      <c r="D26" s="10">
        <v>33.504730063111175</v>
      </c>
      <c r="E26" s="10">
        <v>25.614626032256304</v>
      </c>
      <c r="F26" s="10">
        <v>17.18900077585581</v>
      </c>
      <c r="G26" s="10">
        <v>28.334751659306576</v>
      </c>
      <c r="H26" s="10">
        <v>54.272682435565379</v>
      </c>
      <c r="I26" s="10">
        <v>6.8549783567471927</v>
      </c>
      <c r="J26" s="10">
        <v>37.714930433475502</v>
      </c>
      <c r="K26" s="10">
        <v>12.253582958379104</v>
      </c>
      <c r="L26" s="10">
        <v>37.036924296230502</v>
      </c>
      <c r="M26" s="10">
        <v>72.161590422031793</v>
      </c>
      <c r="N26" s="10">
        <v>57.507153927271766</v>
      </c>
      <c r="O26" s="10">
        <v>13.223980501974358</v>
      </c>
      <c r="P26" s="10">
        <v>14.855160386677559</v>
      </c>
      <c r="Q26" s="10">
        <v>9.0377166469822878</v>
      </c>
      <c r="R26" s="10">
        <v>11.517814353774098</v>
      </c>
      <c r="S26" s="10">
        <v>41.385533820974779</v>
      </c>
      <c r="T26" s="10">
        <v>40.027768152511563</v>
      </c>
      <c r="U26" s="10">
        <v>56.505203255494806</v>
      </c>
      <c r="V26" s="10">
        <v>14.355612932969454</v>
      </c>
      <c r="W26" s="10">
        <v>6.8101828031517497</v>
      </c>
      <c r="Y26" s="10">
        <v>0.13169661372255081</v>
      </c>
      <c r="Z26" s="10">
        <v>0</v>
      </c>
      <c r="AA26" s="10">
        <v>3.4050804069110541E-2</v>
      </c>
      <c r="AB26" s="10">
        <v>1.398993759010736E-2</v>
      </c>
      <c r="AC26" s="10">
        <v>3.0732575723263267E-2</v>
      </c>
      <c r="AD26" s="10">
        <v>3.7912086288660163E-2</v>
      </c>
      <c r="AE26" s="10">
        <v>1.0167307050522822</v>
      </c>
      <c r="AF26" s="10">
        <v>30.924451151722888</v>
      </c>
      <c r="AG26" s="10">
        <v>0</v>
      </c>
      <c r="AH26" s="10">
        <v>0.14219585256468115</v>
      </c>
      <c r="AI26" s="10">
        <v>0.73372507286586597</v>
      </c>
      <c r="AJ26" s="10">
        <v>0.5136150818120484</v>
      </c>
      <c r="AK26" s="10">
        <v>0.10800329200723979</v>
      </c>
      <c r="AL26" s="10">
        <v>6.4875831506672199E-3</v>
      </c>
      <c r="AM26" s="10">
        <v>16.818679817533351</v>
      </c>
      <c r="AN26" s="10">
        <v>1.0996889165995327</v>
      </c>
      <c r="AO26" s="10">
        <v>0</v>
      </c>
      <c r="AP26" s="10">
        <v>8.7530895836377027</v>
      </c>
      <c r="AQ26" s="10">
        <v>0.31515483561131674</v>
      </c>
      <c r="AR26" s="10">
        <v>0.11323688027153622</v>
      </c>
      <c r="AS26" s="10">
        <v>9.9071553487686259E-3</v>
      </c>
      <c r="AT26" s="10">
        <v>17.563804635775671</v>
      </c>
      <c r="AV26" s="23">
        <v>4.7355860264567378</v>
      </c>
      <c r="AW26" s="23">
        <v>20.507641680254345</v>
      </c>
      <c r="AX26" s="23">
        <v>33.538780867180286</v>
      </c>
      <c r="AY26" s="23">
        <v>25.628615969846411</v>
      </c>
      <c r="AZ26" s="23">
        <v>17.219733351579073</v>
      </c>
      <c r="BA26" s="23">
        <v>28.372663745595236</v>
      </c>
      <c r="BB26" s="23">
        <v>55.289413140617661</v>
      </c>
      <c r="BC26" s="23">
        <v>37.779429508470081</v>
      </c>
      <c r="BD26" s="23">
        <v>37.714930433475502</v>
      </c>
      <c r="BE26" s="23">
        <v>12.395778810943785</v>
      </c>
      <c r="BF26" s="23">
        <v>37.770649369096368</v>
      </c>
      <c r="BG26" s="23">
        <v>72.675205503843841</v>
      </c>
      <c r="BH26" s="23">
        <v>57.615157219279006</v>
      </c>
      <c r="BI26" s="23">
        <v>13.230468085125025</v>
      </c>
      <c r="BJ26" s="23">
        <v>31.673840204210908</v>
      </c>
      <c r="BK26" s="23">
        <v>10.137405563581821</v>
      </c>
      <c r="BL26" s="23">
        <v>11.517814353774098</v>
      </c>
      <c r="BM26" s="23">
        <v>50.138623404612481</v>
      </c>
      <c r="BN26" s="23">
        <v>40.342922988122879</v>
      </c>
      <c r="BO26" s="23">
        <v>56.618440135766342</v>
      </c>
      <c r="BP26" s="23">
        <v>14.365520088318222</v>
      </c>
      <c r="BQ26" s="23">
        <v>24.373987438927422</v>
      </c>
    </row>
    <row r="27" spans="1:69">
      <c r="A27" s="2">
        <v>40330</v>
      </c>
      <c r="B27" s="10">
        <v>4.5589840746041936</v>
      </c>
      <c r="C27" s="10">
        <v>20.482191817312302</v>
      </c>
      <c r="D27" s="10">
        <v>33.295860754646355</v>
      </c>
      <c r="E27" s="10">
        <v>26.728061189582203</v>
      </c>
      <c r="F27" s="10">
        <v>17.406938085060119</v>
      </c>
      <c r="G27" s="10">
        <v>27.957489669499108</v>
      </c>
      <c r="H27" s="10">
        <v>55.395296938604147</v>
      </c>
      <c r="I27" s="10">
        <v>7.0524245628986675</v>
      </c>
      <c r="J27" s="10">
        <v>36.397050251555292</v>
      </c>
      <c r="K27" s="10">
        <v>12.492016628407425</v>
      </c>
      <c r="L27" s="10">
        <v>37.597154822668202</v>
      </c>
      <c r="M27" s="10">
        <v>71.729113148031445</v>
      </c>
      <c r="N27" s="10">
        <v>57.628125732093878</v>
      </c>
      <c r="O27" s="10">
        <v>12.865627202910844</v>
      </c>
      <c r="P27" s="10">
        <v>15.15562667234806</v>
      </c>
      <c r="Q27" s="10">
        <v>9.0565999432000979</v>
      </c>
      <c r="R27" s="10">
        <v>11.34861150622579</v>
      </c>
      <c r="S27" s="10">
        <v>41.7130424347394</v>
      </c>
      <c r="T27" s="10">
        <v>39.414131200845773</v>
      </c>
      <c r="U27" s="10">
        <v>56.671832584230401</v>
      </c>
      <c r="V27" s="10">
        <v>14.974478448239195</v>
      </c>
      <c r="W27" s="10">
        <v>6.4213532043549284</v>
      </c>
      <c r="Y27" s="10">
        <v>0.11861043207014799</v>
      </c>
      <c r="Z27" s="10">
        <v>0</v>
      </c>
      <c r="AA27" s="10">
        <v>4.8736942591055765E-2</v>
      </c>
      <c r="AB27" s="10">
        <v>1.4857225108990235E-2</v>
      </c>
      <c r="AC27" s="10">
        <v>2.9917387094059222E-2</v>
      </c>
      <c r="AD27" s="10">
        <v>4.019343201391834E-2</v>
      </c>
      <c r="AE27" s="10">
        <v>1.1567665677622259</v>
      </c>
      <c r="AF27" s="10">
        <v>33.841461542451817</v>
      </c>
      <c r="AG27" s="10">
        <v>0</v>
      </c>
      <c r="AH27" s="10">
        <v>0.1618548038374481</v>
      </c>
      <c r="AI27" s="10">
        <v>0.8204915916070874</v>
      </c>
      <c r="AJ27" s="10">
        <v>0.54423584756958121</v>
      </c>
      <c r="AK27" s="10">
        <v>0.12625988076313632</v>
      </c>
      <c r="AL27" s="10">
        <v>6.6353401936201095E-3</v>
      </c>
      <c r="AM27" s="10">
        <v>18.581243562106938</v>
      </c>
      <c r="AN27" s="10">
        <v>1.0453306132440261</v>
      </c>
      <c r="AO27" s="10">
        <v>0</v>
      </c>
      <c r="AP27" s="10">
        <v>8.728975920609173</v>
      </c>
      <c r="AQ27" s="10">
        <v>0.27920622223583536</v>
      </c>
      <c r="AR27" s="10">
        <v>0.1135708067820218</v>
      </c>
      <c r="AS27" s="10">
        <v>1.0613539187616539E-2</v>
      </c>
      <c r="AT27" s="10">
        <v>16.103060564878582</v>
      </c>
      <c r="AV27" s="23">
        <v>4.6775945066743416</v>
      </c>
      <c r="AW27" s="23">
        <v>20.482191817312302</v>
      </c>
      <c r="AX27" s="23">
        <v>33.344597697237411</v>
      </c>
      <c r="AY27" s="23">
        <v>26.742918414691193</v>
      </c>
      <c r="AZ27" s="23">
        <v>17.436855472154178</v>
      </c>
      <c r="BA27" s="23">
        <v>27.997683101513026</v>
      </c>
      <c r="BB27" s="23">
        <v>56.552063506366373</v>
      </c>
      <c r="BC27" s="23">
        <v>40.893886105350482</v>
      </c>
      <c r="BD27" s="23">
        <v>36.397050251555292</v>
      </c>
      <c r="BE27" s="23">
        <v>12.653871432244873</v>
      </c>
      <c r="BF27" s="23">
        <v>38.417646414275289</v>
      </c>
      <c r="BG27" s="23">
        <v>72.273348995601026</v>
      </c>
      <c r="BH27" s="23">
        <v>57.754385612857014</v>
      </c>
      <c r="BI27" s="23">
        <v>12.872262543104464</v>
      </c>
      <c r="BJ27" s="23">
        <v>33.736870234454997</v>
      </c>
      <c r="BK27" s="23">
        <v>10.101930556444124</v>
      </c>
      <c r="BL27" s="23">
        <v>11.34861150622579</v>
      </c>
      <c r="BM27" s="23">
        <v>50.442018355348573</v>
      </c>
      <c r="BN27" s="23">
        <v>39.693337423081609</v>
      </c>
      <c r="BO27" s="23">
        <v>56.785403391012423</v>
      </c>
      <c r="BP27" s="23">
        <v>14.985091987426811</v>
      </c>
      <c r="BQ27" s="23">
        <v>22.524413769233512</v>
      </c>
    </row>
    <row r="28" spans="1:69">
      <c r="A28" s="2">
        <v>40422</v>
      </c>
      <c r="B28" s="10">
        <v>4.544634814621717</v>
      </c>
      <c r="C28" s="10">
        <v>21.403404509346434</v>
      </c>
      <c r="D28" s="10">
        <v>32.826890157625442</v>
      </c>
      <c r="E28" s="10">
        <v>27.193977422153193</v>
      </c>
      <c r="F28" s="10">
        <v>17.952547503181336</v>
      </c>
      <c r="G28" s="10">
        <v>28.187195742469157</v>
      </c>
      <c r="H28" s="10">
        <v>56.514378047969636</v>
      </c>
      <c r="I28" s="10">
        <v>7.4737205720083271</v>
      </c>
      <c r="J28" s="10">
        <v>37.171470683499706</v>
      </c>
      <c r="K28" s="10">
        <v>13.124483624433557</v>
      </c>
      <c r="L28" s="10">
        <v>38.049462333739797</v>
      </c>
      <c r="M28" s="10">
        <v>72.113297926629798</v>
      </c>
      <c r="N28" s="10">
        <v>58.105691394124186</v>
      </c>
      <c r="O28" s="10">
        <v>12.97828101159033</v>
      </c>
      <c r="P28" s="10">
        <v>15.445073119955739</v>
      </c>
      <c r="Q28" s="10">
        <v>9.2606978254238896</v>
      </c>
      <c r="R28" s="10">
        <v>11.138982752299809</v>
      </c>
      <c r="S28" s="10">
        <v>42.617675492686878</v>
      </c>
      <c r="T28" s="10">
        <v>39.78551729272781</v>
      </c>
      <c r="U28" s="10">
        <v>57.325488432572492</v>
      </c>
      <c r="V28" s="10">
        <v>15.301471649470828</v>
      </c>
      <c r="W28" s="10">
        <v>6.165646221285753</v>
      </c>
      <c r="Y28" s="10">
        <v>0.11676712536351275</v>
      </c>
      <c r="Z28" s="10">
        <v>0</v>
      </c>
      <c r="AA28" s="10">
        <v>4.6587745478269937E-2</v>
      </c>
      <c r="AB28" s="10">
        <v>1.6821733010100814E-2</v>
      </c>
      <c r="AC28" s="10">
        <v>3.0961358540430695E-2</v>
      </c>
      <c r="AD28" s="10">
        <v>4.1481580815901253E-2</v>
      </c>
      <c r="AE28" s="10">
        <v>1.2312765533037791</v>
      </c>
      <c r="AF28" s="10">
        <v>31.477274176319924</v>
      </c>
      <c r="AG28" s="10">
        <v>0</v>
      </c>
      <c r="AH28" s="10">
        <v>0.1911761668441585</v>
      </c>
      <c r="AI28" s="10">
        <v>0.88167959903697124</v>
      </c>
      <c r="AJ28" s="10">
        <v>0.52085134764013219</v>
      </c>
      <c r="AK28" s="10">
        <v>0.11739761925703363</v>
      </c>
      <c r="AL28" s="10">
        <v>7.5867342771704926E-3</v>
      </c>
      <c r="AM28" s="10">
        <v>18.09686344127261</v>
      </c>
      <c r="AN28" s="10">
        <v>0.9814305772556029</v>
      </c>
      <c r="AO28" s="10">
        <v>0</v>
      </c>
      <c r="AP28" s="10">
        <v>8.7883469522715814</v>
      </c>
      <c r="AQ28" s="10">
        <v>0.2711293584307839</v>
      </c>
      <c r="AR28" s="10">
        <v>0.11488073834183155</v>
      </c>
      <c r="AS28" s="10">
        <v>1.0153216685401034E-2</v>
      </c>
      <c r="AT28" s="10">
        <v>15.010695068067887</v>
      </c>
      <c r="AV28" s="23">
        <v>4.6614019399852298</v>
      </c>
      <c r="AW28" s="23">
        <v>21.403404509346434</v>
      </c>
      <c r="AX28" s="23">
        <v>32.873477903103712</v>
      </c>
      <c r="AY28" s="23">
        <v>27.210799155163294</v>
      </c>
      <c r="AZ28" s="23">
        <v>17.983508861721766</v>
      </c>
      <c r="BA28" s="23">
        <v>28.228677323285059</v>
      </c>
      <c r="BB28" s="23">
        <v>57.745654601273415</v>
      </c>
      <c r="BC28" s="23">
        <v>38.950994748328249</v>
      </c>
      <c r="BD28" s="23">
        <v>37.171470683499706</v>
      </c>
      <c r="BE28" s="23">
        <v>13.315659791277715</v>
      </c>
      <c r="BF28" s="23">
        <v>38.931141932776768</v>
      </c>
      <c r="BG28" s="23">
        <v>72.63414927426993</v>
      </c>
      <c r="BH28" s="23">
        <v>58.22308901338122</v>
      </c>
      <c r="BI28" s="23">
        <v>12.9858677458675</v>
      </c>
      <c r="BJ28" s="23">
        <v>33.541936561228347</v>
      </c>
      <c r="BK28" s="23">
        <v>10.242128402679493</v>
      </c>
      <c r="BL28" s="23">
        <v>11.138982752299809</v>
      </c>
      <c r="BM28" s="23">
        <v>51.40602244495846</v>
      </c>
      <c r="BN28" s="23">
        <v>40.056646651158594</v>
      </c>
      <c r="BO28" s="23">
        <v>57.440369170914323</v>
      </c>
      <c r="BP28" s="23">
        <v>15.31162486615623</v>
      </c>
      <c r="BQ28" s="23">
        <v>21.17634128935364</v>
      </c>
    </row>
    <row r="29" spans="1:69">
      <c r="A29" s="2">
        <v>40513</v>
      </c>
      <c r="B29" s="10">
        <v>4.7479969328608398</v>
      </c>
      <c r="C29" s="10">
        <v>22.113840303027885</v>
      </c>
      <c r="D29" s="10">
        <v>32.546409987389318</v>
      </c>
      <c r="E29" s="10">
        <v>27.183549877767433</v>
      </c>
      <c r="F29" s="10">
        <v>18.666152326476755</v>
      </c>
      <c r="G29" s="10">
        <v>28.574473971763098</v>
      </c>
      <c r="H29" s="10">
        <v>57.85774562412881</v>
      </c>
      <c r="I29" s="10">
        <v>7.7615182826466871</v>
      </c>
      <c r="J29" s="10">
        <v>37.974374538142754</v>
      </c>
      <c r="K29" s="10">
        <v>13.428841736714897</v>
      </c>
      <c r="L29" s="10">
        <v>37.871053766715384</v>
      </c>
      <c r="M29" s="10">
        <v>72.662850532627758</v>
      </c>
      <c r="N29" s="10">
        <v>58.616543677019024</v>
      </c>
      <c r="O29" s="10">
        <v>12.582599896264821</v>
      </c>
      <c r="P29" s="10">
        <v>15.654016376533832</v>
      </c>
      <c r="Q29" s="10">
        <v>9.3141745087862802</v>
      </c>
      <c r="R29" s="10">
        <v>10.617601072710356</v>
      </c>
      <c r="S29" s="10">
        <v>43.384794724652835</v>
      </c>
      <c r="T29" s="10">
        <v>39.325916836507567</v>
      </c>
      <c r="U29" s="10">
        <v>59.273571699861542</v>
      </c>
      <c r="V29" s="10">
        <v>15.953864937793242</v>
      </c>
      <c r="W29" s="10">
        <v>5.999753554467242</v>
      </c>
      <c r="Y29" s="10">
        <v>5.1193550102389906E-2</v>
      </c>
      <c r="Z29" s="10">
        <v>0</v>
      </c>
      <c r="AA29" s="10">
        <v>3.6666377495009783E-2</v>
      </c>
      <c r="AB29" s="10">
        <v>1.5949684495133454E-2</v>
      </c>
      <c r="AC29" s="10">
        <v>3.6994195696308907E-2</v>
      </c>
      <c r="AD29" s="10">
        <v>4.1959821473344761E-2</v>
      </c>
      <c r="AE29" s="10">
        <v>1.3720042199318669</v>
      </c>
      <c r="AF29" s="10">
        <v>31.643223771527918</v>
      </c>
      <c r="AG29" s="10">
        <v>0</v>
      </c>
      <c r="AH29" s="10">
        <v>0.18133917600662208</v>
      </c>
      <c r="AI29" s="10">
        <v>0.85040865012772571</v>
      </c>
      <c r="AJ29" s="10">
        <v>0.50491789395142916</v>
      </c>
      <c r="AK29" s="10">
        <v>0.13146377463166914</v>
      </c>
      <c r="AL29" s="10">
        <v>5.9393639482205884E-3</v>
      </c>
      <c r="AM29" s="10">
        <v>18.498615553996657</v>
      </c>
      <c r="AN29" s="10">
        <v>0.9235927479309467</v>
      </c>
      <c r="AO29" s="10">
        <v>0</v>
      </c>
      <c r="AP29" s="10">
        <v>8.8767955066792865</v>
      </c>
      <c r="AQ29" s="10">
        <v>0.28423667442461209</v>
      </c>
      <c r="AR29" s="10">
        <v>0.11878471282537362</v>
      </c>
      <c r="AS29" s="10">
        <v>9.9682177393045635E-3</v>
      </c>
      <c r="AT29" s="10">
        <v>13.413706077569193</v>
      </c>
      <c r="AV29" s="23">
        <v>4.7991904829632297</v>
      </c>
      <c r="AW29" s="23">
        <v>22.113840303027885</v>
      </c>
      <c r="AX29" s="23">
        <v>32.583076364884327</v>
      </c>
      <c r="AY29" s="23">
        <v>27.199499562262567</v>
      </c>
      <c r="AZ29" s="23">
        <v>18.703146522173064</v>
      </c>
      <c r="BA29" s="23">
        <v>28.616433793236443</v>
      </c>
      <c r="BB29" s="23">
        <v>59.229749844060677</v>
      </c>
      <c r="BC29" s="23">
        <v>39.404742054174605</v>
      </c>
      <c r="BD29" s="23">
        <v>37.974374538142754</v>
      </c>
      <c r="BE29" s="23">
        <v>13.610180912721519</v>
      </c>
      <c r="BF29" s="23">
        <v>38.72146241684311</v>
      </c>
      <c r="BG29" s="23">
        <v>73.167768426579187</v>
      </c>
      <c r="BH29" s="23">
        <v>58.748007451650693</v>
      </c>
      <c r="BI29" s="23">
        <v>12.588539260213041</v>
      </c>
      <c r="BJ29" s="23">
        <v>34.15263193053049</v>
      </c>
      <c r="BK29" s="23">
        <v>10.237767256717227</v>
      </c>
      <c r="BL29" s="23">
        <v>10.617601072710356</v>
      </c>
      <c r="BM29" s="23">
        <v>52.261590231332121</v>
      </c>
      <c r="BN29" s="23">
        <v>39.610153510932179</v>
      </c>
      <c r="BO29" s="23">
        <v>59.392356412686915</v>
      </c>
      <c r="BP29" s="23">
        <v>15.963833155532546</v>
      </c>
      <c r="BQ29" s="23">
        <v>19.413459632036435</v>
      </c>
    </row>
    <row r="30" spans="1:69">
      <c r="A30" s="2">
        <v>40603</v>
      </c>
      <c r="B30" s="10">
        <v>4.7180762626690695</v>
      </c>
      <c r="C30" s="10">
        <v>22.042659066365104</v>
      </c>
      <c r="D30" s="10">
        <v>32.216456371792688</v>
      </c>
      <c r="E30" s="10">
        <v>27.695382728703969</v>
      </c>
      <c r="F30" s="10">
        <v>18.89632225792716</v>
      </c>
      <c r="G30" s="10">
        <v>28.581305308868604</v>
      </c>
      <c r="H30" s="10">
        <v>57.42616190501348</v>
      </c>
      <c r="I30" s="10">
        <v>7.9999357274083929</v>
      </c>
      <c r="J30" s="10">
        <v>37.494874980803118</v>
      </c>
      <c r="K30" s="10">
        <v>13.615777128307609</v>
      </c>
      <c r="L30" s="10">
        <v>37.860818931870931</v>
      </c>
      <c r="M30" s="10">
        <v>72.685910164721975</v>
      </c>
      <c r="N30" s="10">
        <v>58.814225538463312</v>
      </c>
      <c r="O30" s="10">
        <v>13.212856853375133</v>
      </c>
      <c r="P30" s="10">
        <v>15.538582898940547</v>
      </c>
      <c r="Q30" s="10">
        <v>9.2641362892680466</v>
      </c>
      <c r="R30" s="10">
        <v>10.29696563055756</v>
      </c>
      <c r="S30" s="10">
        <v>44.050938391156258</v>
      </c>
      <c r="T30" s="10">
        <v>39.446464472192879</v>
      </c>
      <c r="U30" s="10">
        <v>60.473873380322821</v>
      </c>
      <c r="V30" s="10">
        <v>16.311837778587513</v>
      </c>
      <c r="W30" s="10">
        <v>5.9373179416217683</v>
      </c>
      <c r="Y30" s="10">
        <v>5.9042344358913645E-2</v>
      </c>
      <c r="Z30" s="10">
        <v>0</v>
      </c>
      <c r="AA30" s="10">
        <v>4.2684937226617592E-2</v>
      </c>
      <c r="AB30" s="10">
        <v>1.4407668506112969E-2</v>
      </c>
      <c r="AC30" s="10">
        <v>3.4237820920971274E-2</v>
      </c>
      <c r="AD30" s="10">
        <v>3.8212987696120138E-2</v>
      </c>
      <c r="AE30" s="10">
        <v>1.6011664179071801</v>
      </c>
      <c r="AF30" s="10">
        <v>28.545232639833245</v>
      </c>
      <c r="AG30" s="10">
        <v>0</v>
      </c>
      <c r="AH30" s="10">
        <v>0.20830009377947967</v>
      </c>
      <c r="AI30" s="10">
        <v>0.80972432653501869</v>
      </c>
      <c r="AJ30" s="10">
        <v>0.49334270427510774</v>
      </c>
      <c r="AK30" s="10">
        <v>0.1519978449523478</v>
      </c>
      <c r="AL30" s="10">
        <v>5.9369606442150058E-3</v>
      </c>
      <c r="AM30" s="10">
        <v>18.114288449105572</v>
      </c>
      <c r="AN30" s="10">
        <v>0.79586813130105405</v>
      </c>
      <c r="AO30" s="10">
        <v>0</v>
      </c>
      <c r="AP30" s="10">
        <v>8.5418899218293092</v>
      </c>
      <c r="AQ30" s="10">
        <v>0.24510249338495527</v>
      </c>
      <c r="AR30" s="10">
        <v>0.12119012701467824</v>
      </c>
      <c r="AS30" s="10">
        <v>9.6732041120120016E-3</v>
      </c>
      <c r="AT30" s="10">
        <v>12.580101225573507</v>
      </c>
      <c r="AV30" s="23">
        <v>4.7771186070279832</v>
      </c>
      <c r="AW30" s="23">
        <v>22.042659066365104</v>
      </c>
      <c r="AX30" s="23">
        <v>32.259141309019306</v>
      </c>
      <c r="AY30" s="23">
        <v>27.709790397210082</v>
      </c>
      <c r="AZ30" s="23">
        <v>18.930560078848131</v>
      </c>
      <c r="BA30" s="23">
        <v>28.619518296564724</v>
      </c>
      <c r="BB30" s="23">
        <v>59.02732832292066</v>
      </c>
      <c r="BC30" s="23">
        <v>36.545168367241637</v>
      </c>
      <c r="BD30" s="23">
        <v>37.494874980803118</v>
      </c>
      <c r="BE30" s="23">
        <v>13.824077222087089</v>
      </c>
      <c r="BF30" s="23">
        <v>38.670543258405949</v>
      </c>
      <c r="BG30" s="23">
        <v>73.179252868997082</v>
      </c>
      <c r="BH30" s="23">
        <v>58.966223383415659</v>
      </c>
      <c r="BI30" s="23">
        <v>13.218793814019348</v>
      </c>
      <c r="BJ30" s="23">
        <v>33.652871348046119</v>
      </c>
      <c r="BK30" s="23">
        <v>10.060004420569101</v>
      </c>
      <c r="BL30" s="23">
        <v>10.29696563055756</v>
      </c>
      <c r="BM30" s="23">
        <v>52.592828312985567</v>
      </c>
      <c r="BN30" s="23">
        <v>39.691566965577834</v>
      </c>
      <c r="BO30" s="23">
        <v>60.5950635073375</v>
      </c>
      <c r="BP30" s="23">
        <v>16.321510982699525</v>
      </c>
      <c r="BQ30" s="23">
        <v>18.517419167195275</v>
      </c>
    </row>
    <row r="31" spans="1:69">
      <c r="A31" s="2">
        <v>40695</v>
      </c>
      <c r="B31" s="10">
        <v>4.8541499733893225</v>
      </c>
      <c r="C31" s="10">
        <v>22.173893387788237</v>
      </c>
      <c r="D31" s="10">
        <v>32.46249377483295</v>
      </c>
      <c r="E31" s="10">
        <v>28.035007803035235</v>
      </c>
      <c r="F31" s="10">
        <v>19.340067088517856</v>
      </c>
      <c r="G31" s="10">
        <v>28.858475173146648</v>
      </c>
      <c r="H31" s="10">
        <v>58.016707373760958</v>
      </c>
      <c r="I31" s="10">
        <v>8.1881340383831631</v>
      </c>
      <c r="J31" s="10">
        <v>36.477534375498117</v>
      </c>
      <c r="K31" s="10">
        <v>14.228835290717491</v>
      </c>
      <c r="L31" s="10">
        <v>38.319858569934198</v>
      </c>
      <c r="M31" s="10">
        <v>73.944220362787831</v>
      </c>
      <c r="N31" s="10">
        <v>58.85153331395879</v>
      </c>
      <c r="O31" s="10">
        <v>13.168063044737442</v>
      </c>
      <c r="P31" s="10">
        <v>15.627581174169872</v>
      </c>
      <c r="Q31" s="10">
        <v>9.6894739342123621</v>
      </c>
      <c r="R31" s="10">
        <v>10.09884409590328</v>
      </c>
      <c r="S31" s="10">
        <v>46.269052801885707</v>
      </c>
      <c r="T31" s="10">
        <v>39.054234229909426</v>
      </c>
      <c r="U31" s="10">
        <v>61.220284365312011</v>
      </c>
      <c r="V31" s="10">
        <v>17.189429287311121</v>
      </c>
      <c r="W31" s="10">
        <v>6.1256640254509396</v>
      </c>
      <c r="Y31" s="10">
        <v>5.650765646954703E-2</v>
      </c>
      <c r="Z31" s="10">
        <v>0</v>
      </c>
      <c r="AA31" s="10">
        <v>4.8964608710434732E-2</v>
      </c>
      <c r="AB31" s="10">
        <v>1.645392665538381E-2</v>
      </c>
      <c r="AC31" s="10">
        <v>3.4782073241991895E-2</v>
      </c>
      <c r="AD31" s="10">
        <v>3.8153862790125004E-2</v>
      </c>
      <c r="AE31" s="10">
        <v>1.6979936642027695</v>
      </c>
      <c r="AF31" s="10">
        <v>29.210644995596262</v>
      </c>
      <c r="AG31" s="10">
        <v>0</v>
      </c>
      <c r="AH31" s="10">
        <v>0.31643069864083806</v>
      </c>
      <c r="AI31" s="10">
        <v>0.85040718735137943</v>
      </c>
      <c r="AJ31" s="10">
        <v>0.49141840269653869</v>
      </c>
      <c r="AK31" s="10">
        <v>0.1835913830902669</v>
      </c>
      <c r="AL31" s="10">
        <v>5.5415819859856441E-3</v>
      </c>
      <c r="AM31" s="10">
        <v>18.808144688994968</v>
      </c>
      <c r="AN31" s="10">
        <v>0.7252509055640548</v>
      </c>
      <c r="AO31" s="10">
        <v>0</v>
      </c>
      <c r="AP31" s="10">
        <v>8.336803919925579</v>
      </c>
      <c r="AQ31" s="10">
        <v>0.27603472820403852</v>
      </c>
      <c r="AR31" s="10">
        <v>0.12268594061184501</v>
      </c>
      <c r="AS31" s="10">
        <v>1.0182119500729669E-2</v>
      </c>
      <c r="AT31" s="10">
        <v>11.605263717521764</v>
      </c>
      <c r="AV31" s="23">
        <v>4.9106576298588696</v>
      </c>
      <c r="AW31" s="23">
        <v>22.173893387788237</v>
      </c>
      <c r="AX31" s="23">
        <v>32.511458383543385</v>
      </c>
      <c r="AY31" s="23">
        <v>28.051461729690619</v>
      </c>
      <c r="AZ31" s="23">
        <v>19.374849161759848</v>
      </c>
      <c r="BA31" s="23">
        <v>28.896629035936773</v>
      </c>
      <c r="BB31" s="23">
        <v>59.714701037963728</v>
      </c>
      <c r="BC31" s="23">
        <v>37.398779033979423</v>
      </c>
      <c r="BD31" s="23">
        <v>36.477534375498117</v>
      </c>
      <c r="BE31" s="23">
        <v>14.545265989358329</v>
      </c>
      <c r="BF31" s="23">
        <v>39.170265757285577</v>
      </c>
      <c r="BG31" s="23">
        <v>74.43563876548437</v>
      </c>
      <c r="BH31" s="23">
        <v>59.035124697049056</v>
      </c>
      <c r="BI31" s="23">
        <v>13.173604626723428</v>
      </c>
      <c r="BJ31" s="23">
        <v>34.435725863164841</v>
      </c>
      <c r="BK31" s="23">
        <v>10.414724839776417</v>
      </c>
      <c r="BL31" s="23">
        <v>10.09884409590328</v>
      </c>
      <c r="BM31" s="23">
        <v>54.605856721811286</v>
      </c>
      <c r="BN31" s="23">
        <v>39.330268958113464</v>
      </c>
      <c r="BO31" s="23">
        <v>61.342970305923856</v>
      </c>
      <c r="BP31" s="23">
        <v>17.199611406811851</v>
      </c>
      <c r="BQ31" s="23">
        <v>17.730927742972703</v>
      </c>
    </row>
    <row r="32" spans="1:69">
      <c r="A32" s="2">
        <v>40787</v>
      </c>
      <c r="B32" s="10">
        <v>4.9883528368729406</v>
      </c>
      <c r="C32" s="10">
        <v>22.399973601357562</v>
      </c>
      <c r="D32" s="10">
        <v>32.927565795417316</v>
      </c>
      <c r="E32" s="10">
        <v>27.944346926700732</v>
      </c>
      <c r="F32" s="10">
        <v>19.735255648952919</v>
      </c>
      <c r="G32" s="10">
        <v>29.149924031400204</v>
      </c>
      <c r="H32" s="10">
        <v>57.699243231860578</v>
      </c>
      <c r="I32" s="10">
        <v>8.1469281871571333</v>
      </c>
      <c r="J32" s="10">
        <v>35.912413027384403</v>
      </c>
      <c r="K32" s="10">
        <v>14.519089210809469</v>
      </c>
      <c r="L32" s="10">
        <v>38.268611213338126</v>
      </c>
      <c r="M32" s="10">
        <v>74.440202371274324</v>
      </c>
      <c r="N32" s="10">
        <v>58.932297563059613</v>
      </c>
      <c r="O32" s="10">
        <v>13.269328231434468</v>
      </c>
      <c r="P32" s="10">
        <v>15.86834291438575</v>
      </c>
      <c r="Q32" s="10">
        <v>10.300190762576808</v>
      </c>
      <c r="R32" s="10">
        <v>10.004442425664241</v>
      </c>
      <c r="S32" s="10">
        <v>47.093311523466816</v>
      </c>
      <c r="T32" s="10">
        <v>38.466022418243249</v>
      </c>
      <c r="U32" s="10">
        <v>62.87471514658229</v>
      </c>
      <c r="V32" s="10">
        <v>17.168947290291989</v>
      </c>
      <c r="W32" s="10">
        <v>6.4859118858638034</v>
      </c>
      <c r="Y32" s="10">
        <v>5.6549777332863371E-2</v>
      </c>
      <c r="Z32" s="10">
        <v>0</v>
      </c>
      <c r="AA32" s="10">
        <v>5.8504137973841353E-2</v>
      </c>
      <c r="AB32" s="10">
        <v>1.9420892736363271E-2</v>
      </c>
      <c r="AC32" s="10">
        <v>4.3647800165185657E-2</v>
      </c>
      <c r="AD32" s="10">
        <v>4.1005202973288135E-2</v>
      </c>
      <c r="AE32" s="10">
        <v>1.7146102315052545</v>
      </c>
      <c r="AF32" s="10">
        <v>30.6085120629341</v>
      </c>
      <c r="AG32" s="10">
        <v>0</v>
      </c>
      <c r="AH32" s="10">
        <v>0.33164790212197737</v>
      </c>
      <c r="AI32" s="10">
        <v>0.93335433412954671</v>
      </c>
      <c r="AJ32" s="10">
        <v>0.55821090026100251</v>
      </c>
      <c r="AK32" s="10">
        <v>0.20071810529195488</v>
      </c>
      <c r="AL32" s="10">
        <v>5.6713878045933086E-3</v>
      </c>
      <c r="AM32" s="10">
        <v>19.743768811754862</v>
      </c>
      <c r="AN32" s="10">
        <v>0.70481997097856741</v>
      </c>
      <c r="AO32" s="10">
        <v>0</v>
      </c>
      <c r="AP32" s="10">
        <v>8.7535825207317899</v>
      </c>
      <c r="AQ32" s="10">
        <v>0.32714114595624011</v>
      </c>
      <c r="AR32" s="10">
        <v>0.12600143315948031</v>
      </c>
      <c r="AS32" s="10">
        <v>9.794716967626016E-3</v>
      </c>
      <c r="AT32" s="10">
        <v>10.190980165434127</v>
      </c>
      <c r="AV32" s="23">
        <v>5.044902614205804</v>
      </c>
      <c r="AW32" s="23">
        <v>22.399973601357562</v>
      </c>
      <c r="AX32" s="23">
        <v>32.986069933391157</v>
      </c>
      <c r="AY32" s="23">
        <v>27.963767819437095</v>
      </c>
      <c r="AZ32" s="23">
        <v>19.778903449118104</v>
      </c>
      <c r="BA32" s="23">
        <v>29.190929234373492</v>
      </c>
      <c r="BB32" s="23">
        <v>59.413853463365832</v>
      </c>
      <c r="BC32" s="23">
        <v>38.755440250091233</v>
      </c>
      <c r="BD32" s="23">
        <v>35.912413027384403</v>
      </c>
      <c r="BE32" s="23">
        <v>14.850737112931446</v>
      </c>
      <c r="BF32" s="23">
        <v>39.201965547467672</v>
      </c>
      <c r="BG32" s="23">
        <v>74.998413271535327</v>
      </c>
      <c r="BH32" s="23">
        <v>59.133015668351568</v>
      </c>
      <c r="BI32" s="23">
        <v>13.274999619239061</v>
      </c>
      <c r="BJ32" s="23">
        <v>35.612111726140611</v>
      </c>
      <c r="BK32" s="23">
        <v>11.005010733555375</v>
      </c>
      <c r="BL32" s="23">
        <v>10.004442425664241</v>
      </c>
      <c r="BM32" s="23">
        <v>55.846894044198606</v>
      </c>
      <c r="BN32" s="23">
        <v>38.793163564199489</v>
      </c>
      <c r="BO32" s="23">
        <v>63.00071657974177</v>
      </c>
      <c r="BP32" s="23">
        <v>17.178742007259615</v>
      </c>
      <c r="BQ32" s="23">
        <v>16.67689205129793</v>
      </c>
    </row>
    <row r="33" spans="1:69">
      <c r="A33" s="2">
        <v>40878</v>
      </c>
      <c r="B33" s="10">
        <v>5.2551219028035527</v>
      </c>
      <c r="C33" s="10">
        <v>23.224252361882488</v>
      </c>
      <c r="D33" s="10">
        <v>33.759154370579978</v>
      </c>
      <c r="E33" s="10">
        <v>27.692223881722228</v>
      </c>
      <c r="F33" s="10">
        <v>20.043477787964203</v>
      </c>
      <c r="G33" s="10">
        <v>29.469028221813836</v>
      </c>
      <c r="H33" s="10">
        <v>57.430170644582653</v>
      </c>
      <c r="I33" s="10">
        <v>8.5510081858369933</v>
      </c>
      <c r="J33" s="10">
        <v>36.285100909699693</v>
      </c>
      <c r="K33" s="10">
        <v>14.868883652814558</v>
      </c>
      <c r="L33" s="10">
        <v>37.792355893018254</v>
      </c>
      <c r="M33" s="10">
        <v>75.911853801932054</v>
      </c>
      <c r="N33" s="10">
        <v>59.558076185078768</v>
      </c>
      <c r="O33" s="10">
        <v>12.617391035810119</v>
      </c>
      <c r="P33" s="10">
        <v>15.731557793385118</v>
      </c>
      <c r="Q33" s="10">
        <v>10.83128113928249</v>
      </c>
      <c r="R33" s="10">
        <v>9.9603280858559664</v>
      </c>
      <c r="S33" s="10">
        <v>48.891061778729771</v>
      </c>
      <c r="T33" s="10">
        <v>38.358284474261772</v>
      </c>
      <c r="U33" s="10">
        <v>66.396970347148894</v>
      </c>
      <c r="V33" s="10">
        <v>16.999760454245251</v>
      </c>
      <c r="W33" s="10">
        <v>6.6673538509112751</v>
      </c>
      <c r="Y33" s="10">
        <v>5.7664135448295184E-2</v>
      </c>
      <c r="Z33" s="10">
        <v>0</v>
      </c>
      <c r="AA33" s="10">
        <v>4.6445972814318282E-2</v>
      </c>
      <c r="AB33" s="10">
        <v>1.9038217867450413E-2</v>
      </c>
      <c r="AC33" s="10">
        <v>4.5435548050775765E-2</v>
      </c>
      <c r="AD33" s="10">
        <v>4.7827035633687842E-2</v>
      </c>
      <c r="AE33" s="10">
        <v>1.6235040813055974</v>
      </c>
      <c r="AF33" s="10">
        <v>28.914253290691903</v>
      </c>
      <c r="AG33" s="10">
        <v>0</v>
      </c>
      <c r="AH33" s="10">
        <v>0.35086811071751711</v>
      </c>
      <c r="AI33" s="10">
        <v>0.93655576246589334</v>
      </c>
      <c r="AJ33" s="10">
        <v>0.53897493244123496</v>
      </c>
      <c r="AK33" s="10">
        <v>0.19513707132747271</v>
      </c>
      <c r="AL33" s="10">
        <v>5.2242298464992842E-3</v>
      </c>
      <c r="AM33" s="10">
        <v>19.372979257909808</v>
      </c>
      <c r="AN33" s="10">
        <v>0.68877242561087826</v>
      </c>
      <c r="AO33" s="10">
        <v>0</v>
      </c>
      <c r="AP33" s="10">
        <v>8.7368547156341094</v>
      </c>
      <c r="AQ33" s="10">
        <v>0.38784685481173398</v>
      </c>
      <c r="AR33" s="10">
        <v>0.1330600608159358</v>
      </c>
      <c r="AS33" s="10">
        <v>8.4604888964356917E-3</v>
      </c>
      <c r="AT33" s="10">
        <v>8.8115302336708474</v>
      </c>
      <c r="AV33" s="23">
        <v>5.3127860382518479</v>
      </c>
      <c r="AW33" s="23">
        <v>23.224252361882488</v>
      </c>
      <c r="AX33" s="23">
        <v>33.805600343394296</v>
      </c>
      <c r="AY33" s="23">
        <v>27.711262099589678</v>
      </c>
      <c r="AZ33" s="23">
        <v>20.088913336014979</v>
      </c>
      <c r="BA33" s="23">
        <v>29.516855257447524</v>
      </c>
      <c r="BB33" s="23">
        <v>59.05367472588825</v>
      </c>
      <c r="BC33" s="23">
        <v>37.465261476528894</v>
      </c>
      <c r="BD33" s="23">
        <v>36.285100909699693</v>
      </c>
      <c r="BE33" s="23">
        <v>15.219751763532075</v>
      </c>
      <c r="BF33" s="23">
        <v>38.728911655484147</v>
      </c>
      <c r="BG33" s="23">
        <v>76.450828734373289</v>
      </c>
      <c r="BH33" s="23">
        <v>59.753213256406241</v>
      </c>
      <c r="BI33" s="23">
        <v>12.622615265656618</v>
      </c>
      <c r="BJ33" s="23">
        <v>35.104537051294926</v>
      </c>
      <c r="BK33" s="23">
        <v>11.520053564893368</v>
      </c>
      <c r="BL33" s="23">
        <v>9.9603280858559664</v>
      </c>
      <c r="BM33" s="23">
        <v>57.62791649436388</v>
      </c>
      <c r="BN33" s="23">
        <v>38.746131329073506</v>
      </c>
      <c r="BO33" s="23">
        <v>66.53003040796483</v>
      </c>
      <c r="BP33" s="23">
        <v>17.008220943141687</v>
      </c>
      <c r="BQ33" s="23">
        <v>15.478884084582123</v>
      </c>
    </row>
    <row r="34" spans="1:69">
      <c r="A34" s="2">
        <v>40969</v>
      </c>
      <c r="B34" s="10">
        <v>5.2755067442488253</v>
      </c>
      <c r="C34" s="10">
        <v>23.198186809821078</v>
      </c>
      <c r="D34" s="10">
        <v>34.19769253223982</v>
      </c>
      <c r="E34" s="10">
        <v>27.975739049962431</v>
      </c>
      <c r="F34" s="10">
        <v>19.986992557243067</v>
      </c>
      <c r="G34" s="10">
        <v>29.431773776533632</v>
      </c>
      <c r="H34" s="10">
        <v>56.653682025685846</v>
      </c>
      <c r="I34" s="10">
        <v>9.6979572705792361</v>
      </c>
      <c r="J34" s="10">
        <v>35.862475630493726</v>
      </c>
      <c r="K34" s="10">
        <v>14.880710651724284</v>
      </c>
      <c r="L34" s="10">
        <v>37.783427031008898</v>
      </c>
      <c r="M34" s="10">
        <v>75.578781996213536</v>
      </c>
      <c r="N34" s="10">
        <v>60.081344033299196</v>
      </c>
      <c r="O34" s="10">
        <v>13.35314757001542</v>
      </c>
      <c r="P34" s="10">
        <v>15.748002116485083</v>
      </c>
      <c r="Q34" s="10">
        <v>11.041693117026242</v>
      </c>
      <c r="R34" s="10">
        <v>9.5567262792476484</v>
      </c>
      <c r="S34" s="10">
        <v>49.380132694746038</v>
      </c>
      <c r="T34" s="10">
        <v>38.723033429074718</v>
      </c>
      <c r="U34" s="10">
        <v>68.311016615753871</v>
      </c>
      <c r="V34" s="10">
        <v>17.049754318935328</v>
      </c>
      <c r="W34" s="10">
        <v>6.6540528625112847</v>
      </c>
      <c r="Y34" s="10">
        <v>7.4055789224761526E-2</v>
      </c>
      <c r="Z34" s="10">
        <v>0</v>
      </c>
      <c r="AA34" s="10">
        <v>5.1716737288828085E-2</v>
      </c>
      <c r="AB34" s="10">
        <v>1.841383052862966E-2</v>
      </c>
      <c r="AC34" s="10">
        <v>3.9836695691292334E-2</v>
      </c>
      <c r="AD34" s="10">
        <v>4.6955385490129231E-2</v>
      </c>
      <c r="AE34" s="10">
        <v>1.734022573220237</v>
      </c>
      <c r="AF34" s="10">
        <v>24.322514713195538</v>
      </c>
      <c r="AG34" s="10">
        <v>0</v>
      </c>
      <c r="AH34" s="10">
        <v>0.34674921244354096</v>
      </c>
      <c r="AI34" s="10">
        <v>0.8982641922481065</v>
      </c>
      <c r="AJ34" s="10">
        <v>0.54419171733086102</v>
      </c>
      <c r="AK34" s="10">
        <v>0.20339013692532149</v>
      </c>
      <c r="AL34" s="10">
        <v>4.8128527135542498E-3</v>
      </c>
      <c r="AM34" s="10">
        <v>18.654897772994765</v>
      </c>
      <c r="AN34" s="10">
        <v>0.56129377917108769</v>
      </c>
      <c r="AO34" s="10">
        <v>0</v>
      </c>
      <c r="AP34" s="10">
        <v>8.8237520956997102</v>
      </c>
      <c r="AQ34" s="10">
        <v>0.35525301079456995</v>
      </c>
      <c r="AR34" s="10">
        <v>0.13689582488126462</v>
      </c>
      <c r="AS34" s="10">
        <v>1.0274053075189471E-2</v>
      </c>
      <c r="AT34" s="10">
        <v>7.9512852734148902</v>
      </c>
      <c r="AV34" s="23">
        <v>5.3495625334735868</v>
      </c>
      <c r="AW34" s="23">
        <v>23.198186809821078</v>
      </c>
      <c r="AX34" s="23">
        <v>34.249409269528648</v>
      </c>
      <c r="AY34" s="23">
        <v>27.994152880491061</v>
      </c>
      <c r="AZ34" s="23">
        <v>20.026829252934359</v>
      </c>
      <c r="BA34" s="23">
        <v>29.478729162023761</v>
      </c>
      <c r="BB34" s="23">
        <v>58.387704598906083</v>
      </c>
      <c r="BC34" s="23">
        <v>34.020471983774776</v>
      </c>
      <c r="BD34" s="23">
        <v>35.862475630493726</v>
      </c>
      <c r="BE34" s="23">
        <v>15.227459864167825</v>
      </c>
      <c r="BF34" s="23">
        <v>38.681691223257005</v>
      </c>
      <c r="BG34" s="23">
        <v>76.122973713544397</v>
      </c>
      <c r="BH34" s="23">
        <v>60.284734170224517</v>
      </c>
      <c r="BI34" s="23">
        <v>13.357960422728974</v>
      </c>
      <c r="BJ34" s="23">
        <v>34.402899889479848</v>
      </c>
      <c r="BK34" s="23">
        <v>11.602986896197329</v>
      </c>
      <c r="BL34" s="23">
        <v>9.5567262792476484</v>
      </c>
      <c r="BM34" s="23">
        <v>58.203884790445748</v>
      </c>
      <c r="BN34" s="23">
        <v>39.078286439869288</v>
      </c>
      <c r="BO34" s="23">
        <v>68.447912440635136</v>
      </c>
      <c r="BP34" s="23">
        <v>17.060028372010517</v>
      </c>
      <c r="BQ34" s="23">
        <v>14.605338135926175</v>
      </c>
    </row>
    <row r="35" spans="1:69">
      <c r="A35" s="2">
        <v>41061</v>
      </c>
      <c r="B35" s="10">
        <v>5.3790039340949409</v>
      </c>
      <c r="C35" s="10">
        <v>23.798694169031428</v>
      </c>
      <c r="D35" s="10">
        <v>33.863939375617214</v>
      </c>
      <c r="E35" s="10">
        <v>28.511395789008198</v>
      </c>
      <c r="F35" s="10">
        <v>20.392743772235768</v>
      </c>
      <c r="G35" s="10">
        <v>29.710245516875752</v>
      </c>
      <c r="H35" s="10">
        <v>57.68189189682591</v>
      </c>
      <c r="I35" s="10">
        <v>9.7156110661473996</v>
      </c>
      <c r="J35" s="10">
        <v>34.481552647752309</v>
      </c>
      <c r="K35" s="10">
        <v>15.399752918987607</v>
      </c>
      <c r="L35" s="10">
        <v>37.763774570902946</v>
      </c>
      <c r="M35" s="10">
        <v>75.547019722582505</v>
      </c>
      <c r="N35" s="10">
        <v>60.775694675170868</v>
      </c>
      <c r="O35" s="10">
        <v>13.353289427538622</v>
      </c>
      <c r="P35" s="10">
        <v>15.863057390344148</v>
      </c>
      <c r="Q35" s="10">
        <v>12.075311522001586</v>
      </c>
      <c r="R35" s="10">
        <v>9.9223279442830759</v>
      </c>
      <c r="S35" s="10">
        <v>50.191275470475233</v>
      </c>
      <c r="T35" s="10">
        <v>38.743319296859248</v>
      </c>
      <c r="U35" s="10">
        <v>69.76704238921667</v>
      </c>
      <c r="V35" s="10">
        <v>17.398852392186217</v>
      </c>
      <c r="W35" s="10">
        <v>6.6708581242716054</v>
      </c>
      <c r="Y35" s="10">
        <v>7.2641940137968319E-2</v>
      </c>
      <c r="Z35" s="10">
        <v>0</v>
      </c>
      <c r="AA35" s="10">
        <v>0.76659260424285236</v>
      </c>
      <c r="AB35" s="10">
        <v>2.0213896283156174E-2</v>
      </c>
      <c r="AC35" s="10">
        <v>4.3301290454113683E-2</v>
      </c>
      <c r="AD35" s="10">
        <v>5.0710989802315254E-2</v>
      </c>
      <c r="AE35" s="10">
        <v>1.7485856768466803</v>
      </c>
      <c r="AF35" s="10">
        <v>23.346007695648719</v>
      </c>
      <c r="AG35" s="10">
        <v>0</v>
      </c>
      <c r="AH35" s="10">
        <v>0.39205687628422581</v>
      </c>
      <c r="AI35" s="10">
        <v>0.80804450978600073</v>
      </c>
      <c r="AJ35" s="10">
        <v>0.55451091865752744</v>
      </c>
      <c r="AK35" s="10">
        <v>0.22667331239485122</v>
      </c>
      <c r="AL35" s="10">
        <v>4.8344748839905805E-3</v>
      </c>
      <c r="AM35" s="10">
        <v>18.791338093189331</v>
      </c>
      <c r="AN35" s="10">
        <v>0.561502888981531</v>
      </c>
      <c r="AO35" s="10">
        <v>0</v>
      </c>
      <c r="AP35" s="10">
        <v>8.979840380544438</v>
      </c>
      <c r="AQ35" s="10">
        <v>0.38266589122282824</v>
      </c>
      <c r="AR35" s="10">
        <v>0.13981371220283734</v>
      </c>
      <c r="AS35" s="10">
        <v>1.0897494677628572E-2</v>
      </c>
      <c r="AT35" s="10">
        <v>7.1804488218645126</v>
      </c>
      <c r="AV35" s="23">
        <v>5.4516458742329093</v>
      </c>
      <c r="AW35" s="23">
        <v>23.798694169031428</v>
      </c>
      <c r="AX35" s="23">
        <v>34.630531979860066</v>
      </c>
      <c r="AY35" s="23">
        <v>28.531609685291354</v>
      </c>
      <c r="AZ35" s="23">
        <v>20.436045062689882</v>
      </c>
      <c r="BA35" s="23">
        <v>29.760956506678067</v>
      </c>
      <c r="BB35" s="23">
        <v>59.43047757367259</v>
      </c>
      <c r="BC35" s="23">
        <v>33.061618761796119</v>
      </c>
      <c r="BD35" s="23">
        <v>34.481552647752309</v>
      </c>
      <c r="BE35" s="23">
        <v>15.791809795271833</v>
      </c>
      <c r="BF35" s="23">
        <v>38.571819080688947</v>
      </c>
      <c r="BG35" s="23">
        <v>76.101530641240032</v>
      </c>
      <c r="BH35" s="23">
        <v>61.002367987565719</v>
      </c>
      <c r="BI35" s="23">
        <v>13.358123902422612</v>
      </c>
      <c r="BJ35" s="23">
        <v>34.654395483533477</v>
      </c>
      <c r="BK35" s="23">
        <v>12.636814410983117</v>
      </c>
      <c r="BL35" s="23">
        <v>9.9223279442830759</v>
      </c>
      <c r="BM35" s="23">
        <v>59.171115851019671</v>
      </c>
      <c r="BN35" s="23">
        <v>39.125985188082076</v>
      </c>
      <c r="BO35" s="23">
        <v>69.906856101419507</v>
      </c>
      <c r="BP35" s="23">
        <v>17.409749886863846</v>
      </c>
      <c r="BQ35" s="23">
        <v>13.851306946136118</v>
      </c>
    </row>
    <row r="36" spans="1:69">
      <c r="A36" s="2">
        <v>41153</v>
      </c>
      <c r="B36" s="10">
        <v>5.4874314207244241</v>
      </c>
      <c r="C36" s="10">
        <v>23.871489208636156</v>
      </c>
      <c r="D36" s="10">
        <v>33.976477210228005</v>
      </c>
      <c r="E36" s="10">
        <v>29.38437373437046</v>
      </c>
      <c r="F36" s="10">
        <v>20.781492053365611</v>
      </c>
      <c r="G36" s="10">
        <v>29.967547932946353</v>
      </c>
      <c r="H36" s="10">
        <v>58.16626070888627</v>
      </c>
      <c r="I36" s="10">
        <v>10.057375189291042</v>
      </c>
      <c r="J36" s="10">
        <v>34.910828381021133</v>
      </c>
      <c r="K36" s="10">
        <v>15.728899300366256</v>
      </c>
      <c r="L36" s="10">
        <v>38.068364435343277</v>
      </c>
      <c r="M36" s="10">
        <v>75.832620976638523</v>
      </c>
      <c r="N36" s="10">
        <v>61.655463484438748</v>
      </c>
      <c r="O36" s="10">
        <v>13.713745013046925</v>
      </c>
      <c r="P36" s="10">
        <v>16.117046882596508</v>
      </c>
      <c r="Q36" s="10">
        <v>12.797895936420442</v>
      </c>
      <c r="R36" s="10">
        <v>10.191932011530721</v>
      </c>
      <c r="S36" s="10">
        <v>51.958527270906174</v>
      </c>
      <c r="T36" s="10">
        <v>38.913676877757581</v>
      </c>
      <c r="U36" s="10">
        <v>71.221527652748648</v>
      </c>
      <c r="V36" s="10">
        <v>17.66439798035238</v>
      </c>
      <c r="W36" s="10">
        <v>6.9842868494668506</v>
      </c>
      <c r="Y36" s="10">
        <v>6.6171775844891201E-2</v>
      </c>
      <c r="Z36" s="10">
        <v>0</v>
      </c>
      <c r="AA36" s="10">
        <v>0.75349722395289831</v>
      </c>
      <c r="AB36" s="10">
        <v>2.2023118862680491E-2</v>
      </c>
      <c r="AC36" s="10">
        <v>4.7185198528861605E-2</v>
      </c>
      <c r="AD36" s="10">
        <v>4.7409914786914698E-2</v>
      </c>
      <c r="AE36" s="10">
        <v>1.732009870973414</v>
      </c>
      <c r="AF36" s="10">
        <v>21.911795214083853</v>
      </c>
      <c r="AG36" s="10">
        <v>0</v>
      </c>
      <c r="AH36" s="10">
        <v>0.40057829415283841</v>
      </c>
      <c r="AI36" s="10">
        <v>0.81059645903720678</v>
      </c>
      <c r="AJ36" s="10">
        <v>0.54363089156088051</v>
      </c>
      <c r="AK36" s="10">
        <v>0.20688619407245312</v>
      </c>
      <c r="AL36" s="10">
        <v>5.0169024092845405E-3</v>
      </c>
      <c r="AM36" s="10">
        <v>18.10278010904165</v>
      </c>
      <c r="AN36" s="10">
        <v>0.50973923931027265</v>
      </c>
      <c r="AO36" s="10">
        <v>0</v>
      </c>
      <c r="AP36" s="10">
        <v>9.2679343303911494</v>
      </c>
      <c r="AQ36" s="10">
        <v>0.36957059643484769</v>
      </c>
      <c r="AR36" s="10">
        <v>0.1427285123301516</v>
      </c>
      <c r="AS36" s="10">
        <v>1.0870597186531938E-2</v>
      </c>
      <c r="AT36" s="10">
        <v>6.6362720116305107</v>
      </c>
      <c r="AV36" s="23">
        <v>5.5536031965693153</v>
      </c>
      <c r="AW36" s="23">
        <v>23.871489208636156</v>
      </c>
      <c r="AX36" s="23">
        <v>34.729974434180903</v>
      </c>
      <c r="AY36" s="23">
        <v>29.40639685323314</v>
      </c>
      <c r="AZ36" s="23">
        <v>20.828677251894472</v>
      </c>
      <c r="BA36" s="23">
        <v>30.014957847733267</v>
      </c>
      <c r="BB36" s="23">
        <v>59.898270579859684</v>
      </c>
      <c r="BC36" s="23">
        <v>31.969170403374896</v>
      </c>
      <c r="BD36" s="23">
        <v>34.910828381021133</v>
      </c>
      <c r="BE36" s="23">
        <v>16.129477594519095</v>
      </c>
      <c r="BF36" s="23">
        <v>38.878960894380484</v>
      </c>
      <c r="BG36" s="23">
        <v>76.376251868199404</v>
      </c>
      <c r="BH36" s="23">
        <v>61.862349678511201</v>
      </c>
      <c r="BI36" s="23">
        <v>13.718761915456209</v>
      </c>
      <c r="BJ36" s="23">
        <v>34.219826991638158</v>
      </c>
      <c r="BK36" s="23">
        <v>13.307635175730715</v>
      </c>
      <c r="BL36" s="23">
        <v>10.191932011530721</v>
      </c>
      <c r="BM36" s="23">
        <v>61.226461601297324</v>
      </c>
      <c r="BN36" s="23">
        <v>39.283247474192429</v>
      </c>
      <c r="BO36" s="23">
        <v>71.3642561650788</v>
      </c>
      <c r="BP36" s="23">
        <v>17.675268577538912</v>
      </c>
      <c r="BQ36" s="23">
        <v>13.620558861097361</v>
      </c>
    </row>
    <row r="37" spans="1:69">
      <c r="A37" s="2">
        <v>41244</v>
      </c>
      <c r="B37" s="10">
        <v>5.8018311315560585</v>
      </c>
      <c r="C37" s="10">
        <v>24.514929093038905</v>
      </c>
      <c r="D37" s="10">
        <v>34.564678189090863</v>
      </c>
      <c r="E37" s="10">
        <v>29.720334291994508</v>
      </c>
      <c r="F37" s="10">
        <v>21.575509241154869</v>
      </c>
      <c r="G37" s="10">
        <v>30.387116837330218</v>
      </c>
      <c r="H37" s="10">
        <v>59.451194098943617</v>
      </c>
      <c r="I37" s="10">
        <v>9.8975595123455449</v>
      </c>
      <c r="J37" s="10">
        <v>35.25597732499952</v>
      </c>
      <c r="K37" s="10">
        <v>16.022188887664868</v>
      </c>
      <c r="L37" s="10">
        <v>38.013121618931393</v>
      </c>
      <c r="M37" s="10">
        <v>76.801982113695914</v>
      </c>
      <c r="N37" s="10">
        <v>62.642274519872558</v>
      </c>
      <c r="O37" s="10">
        <v>13.442883052708218</v>
      </c>
      <c r="P37" s="10">
        <v>16.279904397780818</v>
      </c>
      <c r="Q37" s="10">
        <v>13.309544377915188</v>
      </c>
      <c r="R37" s="10">
        <v>10.527753672680761</v>
      </c>
      <c r="S37" s="10">
        <v>53.903087913714991</v>
      </c>
      <c r="T37" s="10">
        <v>39.601660609051201</v>
      </c>
      <c r="U37" s="10">
        <v>71.683305309507503</v>
      </c>
      <c r="V37" s="10">
        <v>18.042981182792083</v>
      </c>
      <c r="W37" s="10">
        <v>7.310597728005674</v>
      </c>
      <c r="Y37" s="10">
        <v>5.972143004664332E-2</v>
      </c>
      <c r="Z37" s="10">
        <v>0</v>
      </c>
      <c r="AA37" s="10">
        <v>0.77531377880373498</v>
      </c>
      <c r="AB37" s="10">
        <v>2.3417701674770086E-2</v>
      </c>
      <c r="AC37" s="10">
        <v>4.8813570642778359E-2</v>
      </c>
      <c r="AD37" s="10">
        <v>5.5944788843198978E-2</v>
      </c>
      <c r="AE37" s="10">
        <v>1.8102126644343741</v>
      </c>
      <c r="AF37" s="10">
        <v>21.806799521640158</v>
      </c>
      <c r="AG37" s="10">
        <v>0</v>
      </c>
      <c r="AH37" s="10">
        <v>0.4117650623574427</v>
      </c>
      <c r="AI37" s="10">
        <v>0.73978170447781366</v>
      </c>
      <c r="AJ37" s="10">
        <v>0.48949528808546461</v>
      </c>
      <c r="AK37" s="10">
        <v>0.19043735537426443</v>
      </c>
      <c r="AL37" s="10">
        <v>4.5768082371964169E-3</v>
      </c>
      <c r="AM37" s="10">
        <v>17.782697346123499</v>
      </c>
      <c r="AN37" s="10">
        <v>0.45880526637622054</v>
      </c>
      <c r="AO37" s="10">
        <v>0</v>
      </c>
      <c r="AP37" s="10">
        <v>9.2608582262284003</v>
      </c>
      <c r="AQ37" s="10">
        <v>0.35933631079900863</v>
      </c>
      <c r="AR37" s="10">
        <v>0.14365391845592512</v>
      </c>
      <c r="AS37" s="10">
        <v>1.1593102643526976E-2</v>
      </c>
      <c r="AT37" s="10">
        <v>6.0469477150844773</v>
      </c>
      <c r="AV37" s="23">
        <v>5.8615525616027018</v>
      </c>
      <c r="AW37" s="23">
        <v>24.514929093038905</v>
      </c>
      <c r="AX37" s="23">
        <v>35.339991967894598</v>
      </c>
      <c r="AY37" s="23">
        <v>29.743751993669278</v>
      </c>
      <c r="AZ37" s="23">
        <v>21.624322811797647</v>
      </c>
      <c r="BA37" s="23">
        <v>30.443061626173417</v>
      </c>
      <c r="BB37" s="23">
        <v>61.261406763377991</v>
      </c>
      <c r="BC37" s="23">
        <v>31.704359033985703</v>
      </c>
      <c r="BD37" s="23">
        <v>35.25597732499952</v>
      </c>
      <c r="BE37" s="23">
        <v>16.43395395002231</v>
      </c>
      <c r="BF37" s="23">
        <v>38.752903323409207</v>
      </c>
      <c r="BG37" s="23">
        <v>77.291477401781378</v>
      </c>
      <c r="BH37" s="23">
        <v>62.832711875246822</v>
      </c>
      <c r="BI37" s="23">
        <v>13.447459860945415</v>
      </c>
      <c r="BJ37" s="23">
        <v>34.062601743904317</v>
      </c>
      <c r="BK37" s="23">
        <v>13.768349644291408</v>
      </c>
      <c r="BL37" s="23">
        <v>10.527753672680761</v>
      </c>
      <c r="BM37" s="23">
        <v>63.163946139943391</v>
      </c>
      <c r="BN37" s="23">
        <v>39.96099691985021</v>
      </c>
      <c r="BO37" s="23">
        <v>71.826959227963428</v>
      </c>
      <c r="BP37" s="23">
        <v>18.05457428543561</v>
      </c>
      <c r="BQ37" s="23">
        <v>13.357545443090151</v>
      </c>
    </row>
    <row r="38" spans="1:69">
      <c r="A38" s="2">
        <v>41334</v>
      </c>
      <c r="B38" s="10">
        <v>5.7947908556642904</v>
      </c>
      <c r="C38" s="10">
        <v>24.532489908967079</v>
      </c>
      <c r="D38" s="10">
        <v>34.966774618633679</v>
      </c>
      <c r="E38" s="10">
        <v>30.827863301461889</v>
      </c>
      <c r="F38" s="10">
        <v>21.729685467985668</v>
      </c>
      <c r="G38" s="10">
        <v>30.519236006777465</v>
      </c>
      <c r="H38" s="10">
        <v>59.400776331581213</v>
      </c>
      <c r="I38" s="10">
        <v>9.794970765730671</v>
      </c>
      <c r="J38" s="10">
        <v>34.796317140776061</v>
      </c>
      <c r="K38" s="10">
        <v>16.115228649263962</v>
      </c>
      <c r="L38" s="10">
        <v>38.133600566192079</v>
      </c>
      <c r="M38" s="10">
        <v>76.125451031685273</v>
      </c>
      <c r="N38" s="10">
        <v>63.822891647265514</v>
      </c>
      <c r="O38" s="10">
        <v>14.299825220579949</v>
      </c>
      <c r="P38" s="10">
        <v>16.592230956219705</v>
      </c>
      <c r="Q38" s="10">
        <v>13.835234648876247</v>
      </c>
      <c r="R38" s="10">
        <v>11.08470706836507</v>
      </c>
      <c r="S38" s="10">
        <v>54.736232210236871</v>
      </c>
      <c r="T38" s="10">
        <v>39.607893678570036</v>
      </c>
      <c r="U38" s="10">
        <v>71.917249221297794</v>
      </c>
      <c r="V38" s="10">
        <v>18.343111239942431</v>
      </c>
      <c r="W38" s="10">
        <v>7.5169868187088751</v>
      </c>
      <c r="Y38" s="10">
        <v>7.6876036573376716E-2</v>
      </c>
      <c r="Z38" s="10">
        <v>0</v>
      </c>
      <c r="AA38" s="10">
        <v>0.75729025378490178</v>
      </c>
      <c r="AB38" s="10">
        <v>2.4495580906886971E-2</v>
      </c>
      <c r="AC38" s="10">
        <v>5.1487795627263466E-2</v>
      </c>
      <c r="AD38" s="10">
        <v>5.3106879489050129E-2</v>
      </c>
      <c r="AE38" s="10">
        <v>1.864998962693825</v>
      </c>
      <c r="AF38" s="10">
        <v>21.755209903030565</v>
      </c>
      <c r="AG38" s="10">
        <v>0</v>
      </c>
      <c r="AH38" s="10">
        <v>0.28959041604016278</v>
      </c>
      <c r="AI38" s="10">
        <v>0.67690635237382679</v>
      </c>
      <c r="AJ38" s="10">
        <v>0.51065068960716076</v>
      </c>
      <c r="AK38" s="10">
        <v>0.18930562598868761</v>
      </c>
      <c r="AL38" s="10">
        <v>5.6228939374047826E-3</v>
      </c>
      <c r="AM38" s="10">
        <v>17.934701835223517</v>
      </c>
      <c r="AN38" s="10">
        <v>0.42076074444493194</v>
      </c>
      <c r="AO38" s="10">
        <v>0</v>
      </c>
      <c r="AP38" s="10">
        <v>9.6303740678431424</v>
      </c>
      <c r="AQ38" s="10">
        <v>0.41640146504321507</v>
      </c>
      <c r="AR38" s="10">
        <v>0.14412274393045266</v>
      </c>
      <c r="AS38" s="10">
        <v>1.5212472646570774E-2</v>
      </c>
      <c r="AT38" s="10">
        <v>5.7876008581327012</v>
      </c>
      <c r="AV38" s="23">
        <v>5.8716668922376671</v>
      </c>
      <c r="AW38" s="23">
        <v>24.532489908967079</v>
      </c>
      <c r="AX38" s="23">
        <v>35.72406487241858</v>
      </c>
      <c r="AY38" s="23">
        <v>30.852358882368776</v>
      </c>
      <c r="AZ38" s="23">
        <v>21.781173263612931</v>
      </c>
      <c r="BA38" s="23">
        <v>30.572342886266515</v>
      </c>
      <c r="BB38" s="23">
        <v>61.265775294275038</v>
      </c>
      <c r="BC38" s="23">
        <v>31.550180668761236</v>
      </c>
      <c r="BD38" s="23">
        <v>34.796317140776061</v>
      </c>
      <c r="BE38" s="23">
        <v>16.404819065304125</v>
      </c>
      <c r="BF38" s="23">
        <v>38.810506918565906</v>
      </c>
      <c r="BG38" s="23">
        <v>76.636101721292434</v>
      </c>
      <c r="BH38" s="23">
        <v>64.012197273254202</v>
      </c>
      <c r="BI38" s="23">
        <v>14.305448114517354</v>
      </c>
      <c r="BJ38" s="23">
        <v>34.526932791443222</v>
      </c>
      <c r="BK38" s="23">
        <v>14.255995393321179</v>
      </c>
      <c r="BL38" s="23">
        <v>11.08470706836507</v>
      </c>
      <c r="BM38" s="23">
        <v>64.366606278080013</v>
      </c>
      <c r="BN38" s="23">
        <v>40.024295143613251</v>
      </c>
      <c r="BO38" s="23">
        <v>72.061371965228247</v>
      </c>
      <c r="BP38" s="23">
        <v>18.358323712589002</v>
      </c>
      <c r="BQ38" s="23">
        <v>13.304587676841576</v>
      </c>
    </row>
    <row r="39" spans="1:69">
      <c r="A39" s="2">
        <v>41426</v>
      </c>
      <c r="B39" s="10">
        <v>5.8031184344442837</v>
      </c>
      <c r="C39" s="10">
        <v>25.043359592195809</v>
      </c>
      <c r="D39" s="10">
        <v>35.318925880555973</v>
      </c>
      <c r="E39" s="10">
        <v>32.093202365239492</v>
      </c>
      <c r="F39" s="10">
        <v>22.40016346015091</v>
      </c>
      <c r="G39" s="10">
        <v>30.909762636629488</v>
      </c>
      <c r="H39" s="10">
        <v>60.214782654232387</v>
      </c>
      <c r="I39" s="10">
        <v>9.739598909874859</v>
      </c>
      <c r="J39" s="10">
        <v>34.709221606828592</v>
      </c>
      <c r="K39" s="10">
        <v>16.768900987116726</v>
      </c>
      <c r="L39" s="10">
        <v>38.170922825962684</v>
      </c>
      <c r="M39" s="10">
        <v>76.906023402975521</v>
      </c>
      <c r="N39" s="10">
        <v>65.156228522405655</v>
      </c>
      <c r="O39" s="10">
        <v>14.082012450061491</v>
      </c>
      <c r="P39" s="10">
        <v>16.98958984799409</v>
      </c>
      <c r="Q39" s="10">
        <v>14.681772590258916</v>
      </c>
      <c r="R39" s="10">
        <v>11.4296298118455</v>
      </c>
      <c r="S39" s="10">
        <v>55.205045221727602</v>
      </c>
      <c r="T39" s="10">
        <v>39.242085583107922</v>
      </c>
      <c r="U39" s="10">
        <v>73.683274592467583</v>
      </c>
      <c r="V39" s="10">
        <v>19.022997936398689</v>
      </c>
      <c r="W39" s="10">
        <v>7.8716926788906223</v>
      </c>
      <c r="Y39" s="10">
        <v>6.8344367322401567E-2</v>
      </c>
      <c r="Z39" s="10">
        <v>0</v>
      </c>
      <c r="AA39" s="10">
        <v>0.80536698476115021</v>
      </c>
      <c r="AB39" s="10">
        <v>2.5287182700445499E-2</v>
      </c>
      <c r="AC39" s="10">
        <v>5.6878358426459386E-2</v>
      </c>
      <c r="AD39" s="10">
        <v>7.6500661255870739E-2</v>
      </c>
      <c r="AE39" s="10">
        <v>2.0230387138215704</v>
      </c>
      <c r="AF39" s="10">
        <v>20.200017495630746</v>
      </c>
      <c r="AG39" s="10">
        <v>0</v>
      </c>
      <c r="AH39" s="10">
        <v>0.24343284155632716</v>
      </c>
      <c r="AI39" s="10">
        <v>0.58207868377874661</v>
      </c>
      <c r="AJ39" s="10">
        <v>0.54119071148471676</v>
      </c>
      <c r="AK39" s="10">
        <v>0.21940327803261539</v>
      </c>
      <c r="AL39" s="10">
        <v>4.9745879428257922E-3</v>
      </c>
      <c r="AM39" s="10">
        <v>18.221932155791833</v>
      </c>
      <c r="AN39" s="10">
        <v>0.41815976016588152</v>
      </c>
      <c r="AO39" s="10">
        <v>0</v>
      </c>
      <c r="AP39" s="10">
        <v>9.968145920601728</v>
      </c>
      <c r="AQ39" s="10">
        <v>0.4465748843353694</v>
      </c>
      <c r="AR39" s="10">
        <v>0.14766187293079724</v>
      </c>
      <c r="AS39" s="10">
        <v>1.5973778698857188E-2</v>
      </c>
      <c r="AT39" s="10">
        <v>5.4613599343676471</v>
      </c>
      <c r="AV39" s="23">
        <v>5.8714628017666852</v>
      </c>
      <c r="AW39" s="23">
        <v>25.043359592195809</v>
      </c>
      <c r="AX39" s="23">
        <v>36.124292865317123</v>
      </c>
      <c r="AY39" s="23">
        <v>32.118489547939937</v>
      </c>
      <c r="AZ39" s="23">
        <v>22.45704181857737</v>
      </c>
      <c r="BA39" s="23">
        <v>30.986263297885358</v>
      </c>
      <c r="BB39" s="23">
        <v>62.237821368053957</v>
      </c>
      <c r="BC39" s="23">
        <v>29.939616405505603</v>
      </c>
      <c r="BD39" s="23">
        <v>34.709221606828592</v>
      </c>
      <c r="BE39" s="23">
        <v>17.012333828673054</v>
      </c>
      <c r="BF39" s="23">
        <v>38.753001509741431</v>
      </c>
      <c r="BG39" s="23">
        <v>77.447214114460238</v>
      </c>
      <c r="BH39" s="23">
        <v>65.375631800438271</v>
      </c>
      <c r="BI39" s="23">
        <v>14.086987038004317</v>
      </c>
      <c r="BJ39" s="23">
        <v>35.211522003785923</v>
      </c>
      <c r="BK39" s="23">
        <v>15.099932350424798</v>
      </c>
      <c r="BL39" s="23">
        <v>11.4296298118455</v>
      </c>
      <c r="BM39" s="23">
        <v>65.17319114232933</v>
      </c>
      <c r="BN39" s="23">
        <v>39.688660467443292</v>
      </c>
      <c r="BO39" s="23">
        <v>73.830936465398381</v>
      </c>
      <c r="BP39" s="23">
        <v>19.038971715097546</v>
      </c>
      <c r="BQ39" s="23">
        <v>13.333052613258269</v>
      </c>
    </row>
    <row r="40" spans="1:69">
      <c r="A40" s="2">
        <v>41518</v>
      </c>
      <c r="B40" s="10">
        <v>5.8569646588564241</v>
      </c>
      <c r="C40" s="10">
        <v>25.357983891447425</v>
      </c>
      <c r="D40" s="10">
        <v>35.195306087563353</v>
      </c>
      <c r="E40" s="10">
        <v>33.011745656468968</v>
      </c>
      <c r="F40" s="10">
        <v>22.640289567753559</v>
      </c>
      <c r="G40" s="10">
        <v>31.099888271739914</v>
      </c>
      <c r="H40" s="10">
        <v>59.791589607601018</v>
      </c>
      <c r="I40" s="10">
        <v>9.6848831694520996</v>
      </c>
      <c r="J40" s="10">
        <v>34.407592123992224</v>
      </c>
      <c r="K40" s="10">
        <v>16.848585987881389</v>
      </c>
      <c r="L40" s="10">
        <v>38.572162549742188</v>
      </c>
      <c r="M40" s="10">
        <v>76.966921683289186</v>
      </c>
      <c r="N40" s="10">
        <v>66.224198486934938</v>
      </c>
      <c r="O40" s="10">
        <v>14.483559603209963</v>
      </c>
      <c r="P40" s="10">
        <v>17.501254588137986</v>
      </c>
      <c r="Q40" s="10">
        <v>15.448978031317688</v>
      </c>
      <c r="R40" s="10">
        <v>11.354065645136957</v>
      </c>
      <c r="S40" s="10">
        <v>55.280294776034822</v>
      </c>
      <c r="T40" s="10">
        <v>38.863994614329329</v>
      </c>
      <c r="U40" s="10">
        <v>74.676954650439455</v>
      </c>
      <c r="V40" s="10">
        <v>19.379489654510071</v>
      </c>
      <c r="W40" s="10">
        <v>8.3374054010383052</v>
      </c>
      <c r="Y40" s="10">
        <v>6.7393483618242378E-2</v>
      </c>
      <c r="Z40" s="10">
        <v>0</v>
      </c>
      <c r="AA40" s="10">
        <v>1.405869459074168</v>
      </c>
      <c r="AB40" s="10">
        <v>2.6195220788167717E-2</v>
      </c>
      <c r="AC40" s="10">
        <v>5.7968423648439682E-2</v>
      </c>
      <c r="AD40" s="10">
        <v>4.6515423952584456E-2</v>
      </c>
      <c r="AE40" s="10">
        <v>2.0895905294645374</v>
      </c>
      <c r="AF40" s="10">
        <v>19.715765994371079</v>
      </c>
      <c r="AG40" s="10">
        <v>0</v>
      </c>
      <c r="AH40" s="10">
        <v>0.25565912478391439</v>
      </c>
      <c r="AI40" s="10">
        <v>0.53150111551255463</v>
      </c>
      <c r="AJ40" s="10">
        <v>0.50752879845187238</v>
      </c>
      <c r="AK40" s="10">
        <v>0.23447575676345878</v>
      </c>
      <c r="AL40" s="10">
        <v>4.836332374946295E-3</v>
      </c>
      <c r="AM40" s="10">
        <v>17.866289516685608</v>
      </c>
      <c r="AN40" s="10">
        <v>0.42638187645659897</v>
      </c>
      <c r="AO40" s="10">
        <v>0</v>
      </c>
      <c r="AP40" s="10">
        <v>10.238859934277798</v>
      </c>
      <c r="AQ40" s="10">
        <v>0.40355582920942368</v>
      </c>
      <c r="AR40" s="10">
        <v>0.14965321573234291</v>
      </c>
      <c r="AS40" s="10">
        <v>1.5935383876716003E-2</v>
      </c>
      <c r="AT40" s="10">
        <v>5.1234226541616579</v>
      </c>
      <c r="AV40" s="23">
        <v>5.9243581424746665</v>
      </c>
      <c r="AW40" s="23">
        <v>25.357983891447425</v>
      </c>
      <c r="AX40" s="23">
        <v>36.601175546637521</v>
      </c>
      <c r="AY40" s="23">
        <v>33.037940877257135</v>
      </c>
      <c r="AZ40" s="23">
        <v>22.698257991401999</v>
      </c>
      <c r="BA40" s="23">
        <v>31.146403695692499</v>
      </c>
      <c r="BB40" s="23">
        <v>61.881180137065556</v>
      </c>
      <c r="BC40" s="23">
        <v>29.400649163823179</v>
      </c>
      <c r="BD40" s="23">
        <v>34.407592123992224</v>
      </c>
      <c r="BE40" s="23">
        <v>17.104245112665303</v>
      </c>
      <c r="BF40" s="23">
        <v>39.103663665254743</v>
      </c>
      <c r="BG40" s="23">
        <v>77.474450481741059</v>
      </c>
      <c r="BH40" s="23">
        <v>66.458674243698397</v>
      </c>
      <c r="BI40" s="23">
        <v>14.48839593558491</v>
      </c>
      <c r="BJ40" s="23">
        <v>35.367544104823594</v>
      </c>
      <c r="BK40" s="23">
        <v>15.875359907774287</v>
      </c>
      <c r="BL40" s="23">
        <v>11.354065645136957</v>
      </c>
      <c r="BM40" s="23">
        <v>65.51915471031262</v>
      </c>
      <c r="BN40" s="23">
        <v>39.267550443538752</v>
      </c>
      <c r="BO40" s="23">
        <v>74.826607866171798</v>
      </c>
      <c r="BP40" s="23">
        <v>19.395425038386787</v>
      </c>
      <c r="BQ40" s="23">
        <v>13.460828055199963</v>
      </c>
    </row>
    <row r="41" spans="1:69">
      <c r="A41" s="2">
        <v>41609</v>
      </c>
      <c r="B41" s="10">
        <v>6.1165079031923719</v>
      </c>
      <c r="C41" s="10">
        <v>25.705062571050185</v>
      </c>
      <c r="D41" s="10">
        <v>35.834965819038153</v>
      </c>
      <c r="E41" s="10">
        <v>33.174908209863403</v>
      </c>
      <c r="F41" s="10">
        <v>22.883673369552483</v>
      </c>
      <c r="G41" s="10">
        <v>31.142558473356576</v>
      </c>
      <c r="H41" s="10">
        <v>60.457271062827807</v>
      </c>
      <c r="I41" s="10">
        <v>9.5089253969856422</v>
      </c>
      <c r="J41" s="10">
        <v>34.456350568895971</v>
      </c>
      <c r="K41" s="10">
        <v>16.759101561920513</v>
      </c>
      <c r="L41" s="10">
        <v>38.572549631802474</v>
      </c>
      <c r="M41" s="10">
        <v>77.932187517218537</v>
      </c>
      <c r="N41" s="10">
        <v>66.823292267205076</v>
      </c>
      <c r="O41" s="10">
        <v>13.994836501933305</v>
      </c>
      <c r="P41" s="10">
        <v>17.809972591024316</v>
      </c>
      <c r="Q41" s="10">
        <v>15.919408278424699</v>
      </c>
      <c r="R41" s="10">
        <v>11.311080610315912</v>
      </c>
      <c r="S41" s="10">
        <v>54.350933468471275</v>
      </c>
      <c r="T41" s="10">
        <v>38.515599149286288</v>
      </c>
      <c r="U41" s="10">
        <v>76.887413518286053</v>
      </c>
      <c r="V41" s="10">
        <v>19.436724037642435</v>
      </c>
      <c r="W41" s="10">
        <v>8.5777485363752888</v>
      </c>
      <c r="Y41" s="10">
        <v>5.5653130978731369E-2</v>
      </c>
      <c r="Z41" s="10">
        <v>0</v>
      </c>
      <c r="AA41" s="10">
        <v>1.4448682943255093</v>
      </c>
      <c r="AB41" s="10">
        <v>2.5060489717162682E-2</v>
      </c>
      <c r="AC41" s="10">
        <v>5.8349448203745879E-2</v>
      </c>
      <c r="AD41" s="10">
        <v>5.0175156055921377E-2</v>
      </c>
      <c r="AE41" s="10">
        <v>2.1952036776792809</v>
      </c>
      <c r="AF41" s="10">
        <v>18.755477003087918</v>
      </c>
      <c r="AG41" s="10">
        <v>0</v>
      </c>
      <c r="AH41" s="10">
        <v>0.25374625689284258</v>
      </c>
      <c r="AI41" s="10">
        <v>0.501215926906454</v>
      </c>
      <c r="AJ41" s="10">
        <v>0.47735042046242881</v>
      </c>
      <c r="AK41" s="10">
        <v>0.24660033601730902</v>
      </c>
      <c r="AL41" s="10">
        <v>5.313722898291573E-3</v>
      </c>
      <c r="AM41" s="10">
        <v>17.231010830120933</v>
      </c>
      <c r="AN41" s="10">
        <v>0.39807857173910399</v>
      </c>
      <c r="AO41" s="10">
        <v>0</v>
      </c>
      <c r="AP41" s="10">
        <v>11.5949189394698</v>
      </c>
      <c r="AQ41" s="10">
        <v>0.37459223883007553</v>
      </c>
      <c r="AR41" s="10">
        <v>0.15408299302261241</v>
      </c>
      <c r="AS41" s="10">
        <v>1.6086727526975153E-2</v>
      </c>
      <c r="AT41" s="10">
        <v>4.6306437764725299</v>
      </c>
      <c r="AV41" s="23">
        <v>6.1721610341711033</v>
      </c>
      <c r="AW41" s="23">
        <v>25.705062571050185</v>
      </c>
      <c r="AX41" s="23">
        <v>37.279834113363663</v>
      </c>
      <c r="AY41" s="23">
        <v>33.199968699580566</v>
      </c>
      <c r="AZ41" s="23">
        <v>22.942022817756229</v>
      </c>
      <c r="BA41" s="23">
        <v>31.192733629412498</v>
      </c>
      <c r="BB41" s="23">
        <v>62.652474740507088</v>
      </c>
      <c r="BC41" s="23">
        <v>28.264402400073561</v>
      </c>
      <c r="BD41" s="23">
        <v>34.456350568895971</v>
      </c>
      <c r="BE41" s="23">
        <v>17.012847818813356</v>
      </c>
      <c r="BF41" s="23">
        <v>39.073765558708928</v>
      </c>
      <c r="BG41" s="23">
        <v>78.409537937680966</v>
      </c>
      <c r="BH41" s="23">
        <v>67.069892603222385</v>
      </c>
      <c r="BI41" s="23">
        <v>14.000150224831597</v>
      </c>
      <c r="BJ41" s="23">
        <v>35.040983421145249</v>
      </c>
      <c r="BK41" s="23">
        <v>16.317486850163803</v>
      </c>
      <c r="BL41" s="23">
        <v>11.311080610315912</v>
      </c>
      <c r="BM41" s="23">
        <v>65.945852407941075</v>
      </c>
      <c r="BN41" s="23">
        <v>38.890191388116364</v>
      </c>
      <c r="BO41" s="23">
        <v>77.041496511308665</v>
      </c>
      <c r="BP41" s="23">
        <v>19.45281076516941</v>
      </c>
      <c r="BQ41" s="23">
        <v>13.208392312847819</v>
      </c>
    </row>
    <row r="42" spans="1:69">
      <c r="A42" s="2">
        <v>41699</v>
      </c>
      <c r="B42" s="10">
        <v>5.8780399156084808</v>
      </c>
      <c r="C42" s="10">
        <v>25.695089178427708</v>
      </c>
      <c r="D42" s="10">
        <v>36.335342308610606</v>
      </c>
      <c r="E42" s="10">
        <v>34.070772897848556</v>
      </c>
      <c r="F42" s="10">
        <v>22.87851181170123</v>
      </c>
      <c r="G42" s="10">
        <v>30.917938772018211</v>
      </c>
      <c r="H42" s="10">
        <v>60.854705829904255</v>
      </c>
      <c r="I42" s="10">
        <v>9.4916194622374732</v>
      </c>
      <c r="J42" s="10">
        <v>34.103506816785227</v>
      </c>
      <c r="K42" s="10">
        <v>16.536608992487896</v>
      </c>
      <c r="L42" s="10">
        <v>38.051709834817089</v>
      </c>
      <c r="M42" s="10">
        <v>77.529209072978361</v>
      </c>
      <c r="N42" s="10">
        <v>66.794876859325313</v>
      </c>
      <c r="O42" s="10">
        <v>14.567615242336863</v>
      </c>
      <c r="P42" s="10">
        <v>18.021935493033229</v>
      </c>
      <c r="Q42" s="10">
        <v>15.756375307848923</v>
      </c>
      <c r="R42" s="10">
        <v>11.345756392551227</v>
      </c>
      <c r="S42" s="10">
        <v>53.235102835580641</v>
      </c>
      <c r="T42" s="10">
        <v>38.491702379251379</v>
      </c>
      <c r="U42" s="10">
        <v>77.352756600869611</v>
      </c>
      <c r="V42" s="10">
        <v>18.745055546347103</v>
      </c>
      <c r="W42" s="10">
        <v>8.4626441641018708</v>
      </c>
      <c r="Y42" s="10">
        <v>5.3455194621943924E-2</v>
      </c>
      <c r="Z42" s="10">
        <v>0</v>
      </c>
      <c r="AA42" s="10">
        <v>1.4954159443303112</v>
      </c>
      <c r="AB42" s="10">
        <v>2.2378630391557408E-2</v>
      </c>
      <c r="AC42" s="10">
        <v>6.0271610355751903E-2</v>
      </c>
      <c r="AD42" s="10">
        <v>5.0026086174622009E-2</v>
      </c>
      <c r="AE42" s="10">
        <v>2.3831217219406469</v>
      </c>
      <c r="AF42" s="10">
        <v>18.305223107865586</v>
      </c>
      <c r="AG42" s="10">
        <v>0</v>
      </c>
      <c r="AH42" s="10">
        <v>0.24532030087076606</v>
      </c>
      <c r="AI42" s="10">
        <v>0.51597028931558953</v>
      </c>
      <c r="AJ42" s="10">
        <v>0.49491373144050499</v>
      </c>
      <c r="AK42" s="10">
        <v>0.22672062246560643</v>
      </c>
      <c r="AL42" s="10">
        <v>5.3912489308931555E-3</v>
      </c>
      <c r="AM42" s="10">
        <v>17.2187559485515</v>
      </c>
      <c r="AN42" s="10">
        <v>0.38806428196320297</v>
      </c>
      <c r="AO42" s="10">
        <v>0</v>
      </c>
      <c r="AP42" s="10">
        <v>12.775280333926553</v>
      </c>
      <c r="AQ42" s="10">
        <v>0.42687813410985598</v>
      </c>
      <c r="AR42" s="10">
        <v>0.15501554429032183</v>
      </c>
      <c r="AS42" s="10">
        <v>1.4749522709802676E-2</v>
      </c>
      <c r="AT42" s="10">
        <v>5.9429702032671567</v>
      </c>
      <c r="AV42" s="23">
        <v>5.9314951102304247</v>
      </c>
      <c r="AW42" s="23">
        <v>25.695089178427708</v>
      </c>
      <c r="AX42" s="23">
        <v>37.830758252940917</v>
      </c>
      <c r="AY42" s="23">
        <v>34.093151528240114</v>
      </c>
      <c r="AZ42" s="23">
        <v>22.938783422056982</v>
      </c>
      <c r="BA42" s="23">
        <v>30.967964858192833</v>
      </c>
      <c r="BB42" s="23">
        <v>63.237827551844902</v>
      </c>
      <c r="BC42" s="23">
        <v>27.79684257010306</v>
      </c>
      <c r="BD42" s="23">
        <v>34.103506816785227</v>
      </c>
      <c r="BE42" s="23">
        <v>16.781929293358662</v>
      </c>
      <c r="BF42" s="23">
        <v>38.567680124132679</v>
      </c>
      <c r="BG42" s="23">
        <v>78.024122804418866</v>
      </c>
      <c r="BH42" s="23">
        <v>67.02159748179092</v>
      </c>
      <c r="BI42" s="23">
        <v>14.573006491267757</v>
      </c>
      <c r="BJ42" s="23">
        <v>35.24069144158473</v>
      </c>
      <c r="BK42" s="23">
        <v>16.144439589812126</v>
      </c>
      <c r="BL42" s="23">
        <v>11.345756392551227</v>
      </c>
      <c r="BM42" s="23">
        <v>66.010383169507193</v>
      </c>
      <c r="BN42" s="23">
        <v>38.918580513361235</v>
      </c>
      <c r="BO42" s="23">
        <v>77.507772145159933</v>
      </c>
      <c r="BP42" s="23">
        <v>18.759805069056906</v>
      </c>
      <c r="BQ42" s="23">
        <v>14.405614367369028</v>
      </c>
    </row>
    <row r="43" spans="1:69">
      <c r="A43" s="2">
        <v>41791</v>
      </c>
      <c r="B43" s="10">
        <v>5.5544536301619347</v>
      </c>
      <c r="C43" s="10">
        <v>26.056762781418257</v>
      </c>
      <c r="D43" s="10">
        <v>36.768986647178551</v>
      </c>
      <c r="E43" s="10">
        <v>34.879199776648981</v>
      </c>
      <c r="F43" s="10">
        <v>23.493652042556782</v>
      </c>
      <c r="G43" s="10">
        <v>30.656224260680496</v>
      </c>
      <c r="H43" s="10">
        <v>61.084208970160105</v>
      </c>
      <c r="I43" s="10">
        <v>9.3684135651105152</v>
      </c>
      <c r="J43" s="10">
        <v>33.212106325555538</v>
      </c>
      <c r="K43" s="10">
        <v>16.58222670004001</v>
      </c>
      <c r="L43" s="10">
        <v>38.600871622219074</v>
      </c>
      <c r="M43" s="10">
        <v>77.624181245392592</v>
      </c>
      <c r="N43" s="10">
        <v>66.805467231907301</v>
      </c>
      <c r="O43" s="10">
        <v>14.16315146225651</v>
      </c>
      <c r="P43" s="10">
        <v>18.384685404638535</v>
      </c>
      <c r="Q43" s="10">
        <v>15.307314053378105</v>
      </c>
      <c r="R43" s="10">
        <v>11.591492787207413</v>
      </c>
      <c r="S43" s="10">
        <v>53.444135770118322</v>
      </c>
      <c r="T43" s="10">
        <v>38.27971204501749</v>
      </c>
      <c r="U43" s="10">
        <v>77.889027258900882</v>
      </c>
      <c r="V43" s="10">
        <v>18.632161129602526</v>
      </c>
      <c r="W43" s="10">
        <v>7.8866638289903825</v>
      </c>
      <c r="Y43" s="10">
        <v>4.0910974617164975E-2</v>
      </c>
      <c r="Z43" s="10">
        <v>0</v>
      </c>
      <c r="AA43" s="10">
        <v>1.602648005107433</v>
      </c>
      <c r="AB43" s="10">
        <v>2.3069081521299495E-2</v>
      </c>
      <c r="AC43" s="10">
        <v>6.0103762828454421E-2</v>
      </c>
      <c r="AD43" s="10">
        <v>4.5923120932297223E-2</v>
      </c>
      <c r="AE43" s="10">
        <v>2.5114969978166002</v>
      </c>
      <c r="AF43" s="10">
        <v>17.705572279736636</v>
      </c>
      <c r="AG43" s="10">
        <v>0</v>
      </c>
      <c r="AH43" s="10">
        <v>0.24856401598837508</v>
      </c>
      <c r="AI43" s="10">
        <v>0.48082080414022244</v>
      </c>
      <c r="AJ43" s="10">
        <v>0.46467789153372507</v>
      </c>
      <c r="AK43" s="10">
        <v>0.21290493461518167</v>
      </c>
      <c r="AL43" s="10">
        <v>4.0906704000871486E-3</v>
      </c>
      <c r="AM43" s="10">
        <v>17.142155359489376</v>
      </c>
      <c r="AN43" s="10">
        <v>0.32414172518474693</v>
      </c>
      <c r="AO43" s="10">
        <v>0</v>
      </c>
      <c r="AP43" s="10">
        <v>13.031884912754109</v>
      </c>
      <c r="AQ43" s="10">
        <v>0.44848905494285418</v>
      </c>
      <c r="AR43" s="10">
        <v>0.15609023498777219</v>
      </c>
      <c r="AS43" s="10">
        <v>1.3705185229092365E-2</v>
      </c>
      <c r="AT43" s="10">
        <v>5.7364600010491866</v>
      </c>
      <c r="AV43" s="23">
        <v>5.5953646047790997</v>
      </c>
      <c r="AW43" s="23">
        <v>26.056762781418257</v>
      </c>
      <c r="AX43" s="23">
        <v>38.371634652285984</v>
      </c>
      <c r="AY43" s="23">
        <v>34.902268858170281</v>
      </c>
      <c r="AZ43" s="23">
        <v>23.553755805385236</v>
      </c>
      <c r="BA43" s="23">
        <v>30.702147381612793</v>
      </c>
      <c r="BB43" s="23">
        <v>63.595705967976706</v>
      </c>
      <c r="BC43" s="23">
        <v>27.073985844847151</v>
      </c>
      <c r="BD43" s="23">
        <v>33.212106325555538</v>
      </c>
      <c r="BE43" s="23">
        <v>16.830790716028385</v>
      </c>
      <c r="BF43" s="23">
        <v>39.081692426359297</v>
      </c>
      <c r="BG43" s="23">
        <v>78.088859136926317</v>
      </c>
      <c r="BH43" s="23">
        <v>67.018372166522482</v>
      </c>
      <c r="BI43" s="23">
        <v>14.167242132656597</v>
      </c>
      <c r="BJ43" s="23">
        <v>35.526840764127911</v>
      </c>
      <c r="BK43" s="23">
        <v>15.631455778562852</v>
      </c>
      <c r="BL43" s="23">
        <v>11.591492787207413</v>
      </c>
      <c r="BM43" s="23">
        <v>66.476020682872431</v>
      </c>
      <c r="BN43" s="23">
        <v>38.728201099960344</v>
      </c>
      <c r="BO43" s="23">
        <v>78.045117493888654</v>
      </c>
      <c r="BP43" s="23">
        <v>18.645866314831618</v>
      </c>
      <c r="BQ43" s="23">
        <v>13.623123830039569</v>
      </c>
    </row>
    <row r="44" spans="1:69">
      <c r="A44" s="2">
        <v>41883</v>
      </c>
      <c r="B44" s="10">
        <v>5.4061301695286881</v>
      </c>
      <c r="C44" s="10">
        <v>26.252563680531232</v>
      </c>
      <c r="D44" s="10">
        <v>36.960285442490473</v>
      </c>
      <c r="E44" s="10">
        <v>35.353357107818063</v>
      </c>
      <c r="F44" s="10">
        <v>23.532912493042112</v>
      </c>
      <c r="G44" s="10">
        <v>30.110024581718463</v>
      </c>
      <c r="H44" s="10">
        <v>61.579305822719817</v>
      </c>
      <c r="I44" s="10">
        <v>9.3039410754847935</v>
      </c>
      <c r="J44" s="10">
        <v>33.329527019320572</v>
      </c>
      <c r="K44" s="10">
        <v>16.44632442769414</v>
      </c>
      <c r="L44" s="10">
        <v>39.098957381413072</v>
      </c>
      <c r="M44" s="10">
        <v>78.611007306888709</v>
      </c>
      <c r="N44" s="10">
        <v>67.023551048159021</v>
      </c>
      <c r="O44" s="10">
        <v>14.502991997192701</v>
      </c>
      <c r="P44" s="10">
        <v>18.770892835125853</v>
      </c>
      <c r="Q44" s="10">
        <v>15.354943143501579</v>
      </c>
      <c r="R44" s="10">
        <v>11.530006154967168</v>
      </c>
      <c r="S44" s="10">
        <v>53.571950450085737</v>
      </c>
      <c r="T44" s="10">
        <v>37.949296050157372</v>
      </c>
      <c r="U44" s="10">
        <v>78.808086313220628</v>
      </c>
      <c r="V44" s="10">
        <v>18.625143737017627</v>
      </c>
      <c r="W44" s="10">
        <v>7.5279497650159541</v>
      </c>
      <c r="Y44" s="10">
        <v>5.4576955524181514E-2</v>
      </c>
      <c r="Z44" s="10">
        <v>0</v>
      </c>
      <c r="AA44" s="10">
        <v>1.6283915706590548</v>
      </c>
      <c r="AB44" s="10">
        <v>2.4147386981667296E-2</v>
      </c>
      <c r="AC44" s="10">
        <v>6.5609467711375657E-2</v>
      </c>
      <c r="AD44" s="10">
        <v>4.7884050384588761E-2</v>
      </c>
      <c r="AE44" s="10">
        <v>2.5946621702285455</v>
      </c>
      <c r="AF44" s="10">
        <v>17.06829650728281</v>
      </c>
      <c r="AG44" s="10">
        <v>0</v>
      </c>
      <c r="AH44" s="10">
        <v>0.23130933616070237</v>
      </c>
      <c r="AI44" s="10">
        <v>0.4844999873754503</v>
      </c>
      <c r="AJ44" s="10">
        <v>0.49518035633775526</v>
      </c>
      <c r="AK44" s="10">
        <v>0.22706395548895841</v>
      </c>
      <c r="AL44" s="10">
        <v>3.401753263784002E-3</v>
      </c>
      <c r="AM44" s="10">
        <v>17.141472689934648</v>
      </c>
      <c r="AN44" s="10">
        <v>0.31409959329486803</v>
      </c>
      <c r="AO44" s="10">
        <v>0</v>
      </c>
      <c r="AP44" s="10">
        <v>13.206295918504466</v>
      </c>
      <c r="AQ44" s="10">
        <v>0.43375305976034895</v>
      </c>
      <c r="AR44" s="10">
        <v>0.15793203669984734</v>
      </c>
      <c r="AS44" s="10">
        <v>1.512927059060587E-2</v>
      </c>
      <c r="AT44" s="10">
        <v>5.8922903146015617</v>
      </c>
      <c r="AV44" s="23">
        <v>5.4607071250528696</v>
      </c>
      <c r="AW44" s="23">
        <v>26.252563680531232</v>
      </c>
      <c r="AX44" s="23">
        <v>38.588677013149528</v>
      </c>
      <c r="AY44" s="23">
        <v>35.37750449479973</v>
      </c>
      <c r="AZ44" s="23">
        <v>23.598521960753487</v>
      </c>
      <c r="BA44" s="23">
        <v>30.157908632103052</v>
      </c>
      <c r="BB44" s="23">
        <v>64.173967992948363</v>
      </c>
      <c r="BC44" s="23">
        <v>26.372237582767603</v>
      </c>
      <c r="BD44" s="23">
        <v>33.329527019320572</v>
      </c>
      <c r="BE44" s="23">
        <v>16.677633763854843</v>
      </c>
      <c r="BF44" s="23">
        <v>39.583457368788523</v>
      </c>
      <c r="BG44" s="23">
        <v>79.106187663226464</v>
      </c>
      <c r="BH44" s="23">
        <v>67.25061500364798</v>
      </c>
      <c r="BI44" s="23">
        <v>14.506393750456485</v>
      </c>
      <c r="BJ44" s="23">
        <v>35.912365525060501</v>
      </c>
      <c r="BK44" s="23">
        <v>15.669042736796447</v>
      </c>
      <c r="BL44" s="23">
        <v>11.530006154967168</v>
      </c>
      <c r="BM44" s="23">
        <v>66.778246368590203</v>
      </c>
      <c r="BN44" s="23">
        <v>38.383049109917721</v>
      </c>
      <c r="BO44" s="23">
        <v>78.966018349920475</v>
      </c>
      <c r="BP44" s="23">
        <v>18.640273007608233</v>
      </c>
      <c r="BQ44" s="23">
        <v>13.420240079617516</v>
      </c>
    </row>
    <row r="45" spans="1:69">
      <c r="A45" s="2">
        <v>41974</v>
      </c>
      <c r="B45" s="10">
        <v>5.6396860739609318</v>
      </c>
      <c r="C45" s="10">
        <v>26.87505850973351</v>
      </c>
      <c r="D45" s="10">
        <v>37.96488402957155</v>
      </c>
      <c r="E45" s="10">
        <v>35.593536006345332</v>
      </c>
      <c r="F45" s="10">
        <v>24.068668834953694</v>
      </c>
      <c r="G45" s="10">
        <v>30.1109902341056</v>
      </c>
      <c r="H45" s="10">
        <v>62.975265541447925</v>
      </c>
      <c r="I45" s="10">
        <v>9.1254001405685479</v>
      </c>
      <c r="J45" s="10">
        <v>33.827533537697128</v>
      </c>
      <c r="K45" s="10">
        <v>16.830581664969188</v>
      </c>
      <c r="L45" s="10">
        <v>39.067273874891761</v>
      </c>
      <c r="M45" s="10">
        <v>79.552962900358139</v>
      </c>
      <c r="N45" s="10">
        <v>67.621830712077525</v>
      </c>
      <c r="O45" s="10">
        <v>13.96158987922715</v>
      </c>
      <c r="P45" s="10">
        <v>18.746094762219595</v>
      </c>
      <c r="Q45" s="10">
        <v>16.88838167222351</v>
      </c>
      <c r="R45" s="10">
        <v>12.005938695764536</v>
      </c>
      <c r="S45" s="10">
        <v>53.534788460841924</v>
      </c>
      <c r="T45" s="10">
        <v>37.94228581604834</v>
      </c>
      <c r="U45" s="10">
        <v>79.988465495577429</v>
      </c>
      <c r="V45" s="10">
        <v>18.54938739030402</v>
      </c>
      <c r="W45" s="10">
        <v>6.9364143637182849</v>
      </c>
      <c r="Y45" s="10">
        <v>4.6021149006512552E-2</v>
      </c>
      <c r="Z45" s="10">
        <v>0</v>
      </c>
      <c r="AA45" s="10">
        <v>1.4027858256062586</v>
      </c>
      <c r="AB45" s="10">
        <v>2.3110693356173329E-2</v>
      </c>
      <c r="AC45" s="10">
        <v>7.6495753467114014E-2</v>
      </c>
      <c r="AD45" s="10">
        <v>5.5659327789822299E-2</v>
      </c>
      <c r="AE45" s="10">
        <v>2.5005188041619277</v>
      </c>
      <c r="AF45" s="10">
        <v>16.507055592079823</v>
      </c>
      <c r="AG45" s="10">
        <v>0</v>
      </c>
      <c r="AH45" s="10">
        <v>0.23266285141292897</v>
      </c>
      <c r="AI45" s="10">
        <v>0.48921036464943057</v>
      </c>
      <c r="AJ45" s="10">
        <v>0.53050218346844247</v>
      </c>
      <c r="AK45" s="10">
        <v>0.26447783572314165</v>
      </c>
      <c r="AL45" s="10">
        <v>3.4478335788605818E-3</v>
      </c>
      <c r="AM45" s="10">
        <v>16.825667745145164</v>
      </c>
      <c r="AN45" s="10">
        <v>0.41671347506847312</v>
      </c>
      <c r="AO45" s="10">
        <v>0</v>
      </c>
      <c r="AP45" s="10">
        <v>13.305768915196396</v>
      </c>
      <c r="AQ45" s="10">
        <v>0.44452480924179838</v>
      </c>
      <c r="AR45" s="10">
        <v>0.16029752604323733</v>
      </c>
      <c r="AS45" s="10">
        <v>1.4191420017766632E-2</v>
      </c>
      <c r="AT45" s="10">
        <v>6.3733722348077873</v>
      </c>
      <c r="AV45" s="23">
        <v>5.6857072229674444</v>
      </c>
      <c r="AW45" s="23">
        <v>26.87505850973351</v>
      </c>
      <c r="AX45" s="23">
        <v>39.367669855177809</v>
      </c>
      <c r="AY45" s="23">
        <v>35.616646699701505</v>
      </c>
      <c r="AZ45" s="23">
        <v>24.145164588420808</v>
      </c>
      <c r="BA45" s="23">
        <v>30.166649561895422</v>
      </c>
      <c r="BB45" s="23">
        <v>65.475784345609853</v>
      </c>
      <c r="BC45" s="23">
        <v>25.632455732648371</v>
      </c>
      <c r="BD45" s="23">
        <v>33.827533537697128</v>
      </c>
      <c r="BE45" s="23">
        <v>17.063244516382117</v>
      </c>
      <c r="BF45" s="23">
        <v>39.556484239541192</v>
      </c>
      <c r="BG45" s="23">
        <v>80.083465083826582</v>
      </c>
      <c r="BH45" s="23">
        <v>67.886308547800667</v>
      </c>
      <c r="BI45" s="23">
        <v>13.96503771280601</v>
      </c>
      <c r="BJ45" s="23">
        <v>35.57176250736476</v>
      </c>
      <c r="BK45" s="23">
        <v>17.305095147291983</v>
      </c>
      <c r="BL45" s="23">
        <v>12.005938695764536</v>
      </c>
      <c r="BM45" s="23">
        <v>66.840557376038319</v>
      </c>
      <c r="BN45" s="23">
        <v>38.386810625290138</v>
      </c>
      <c r="BO45" s="23">
        <v>80.148763021620667</v>
      </c>
      <c r="BP45" s="23">
        <v>18.563578810321786</v>
      </c>
      <c r="BQ45" s="23">
        <v>13.309786598526072</v>
      </c>
    </row>
    <row r="46" spans="1:69">
      <c r="A46" s="2">
        <v>42064</v>
      </c>
      <c r="B46" s="10">
        <v>5.6519825494643978</v>
      </c>
      <c r="C46" s="10">
        <v>27.105532405923455</v>
      </c>
      <c r="D46" s="10">
        <v>38.002746044406742</v>
      </c>
      <c r="E46" s="10">
        <v>36.371401969044641</v>
      </c>
      <c r="F46" s="10">
        <v>24.562204530654832</v>
      </c>
      <c r="G46" s="10">
        <v>29.770898890935975</v>
      </c>
      <c r="H46" s="10">
        <v>63.834937102015544</v>
      </c>
      <c r="I46" s="10">
        <v>21.454095983553344</v>
      </c>
      <c r="J46" s="10">
        <v>33.475315406475104</v>
      </c>
      <c r="K46" s="10">
        <v>16.439011053574212</v>
      </c>
      <c r="L46" s="10">
        <v>38.655861300205757</v>
      </c>
      <c r="M46" s="10">
        <v>79.567271785424438</v>
      </c>
      <c r="N46" s="10">
        <v>68.346346571747333</v>
      </c>
      <c r="O46" s="10">
        <v>14.893785472002794</v>
      </c>
      <c r="P46" s="10">
        <v>18.865912822122684</v>
      </c>
      <c r="Q46" s="10">
        <v>16.085773048665736</v>
      </c>
      <c r="R46" s="10">
        <v>12.458915952103137</v>
      </c>
      <c r="S46" s="10">
        <v>52.484565700126829</v>
      </c>
      <c r="T46" s="10">
        <v>37.776640689579047</v>
      </c>
      <c r="U46" s="10">
        <v>80.018586692229903</v>
      </c>
      <c r="V46" s="10">
        <v>19.0814264675688</v>
      </c>
      <c r="W46" s="10">
        <v>6.5292305411722094</v>
      </c>
      <c r="Y46" s="10">
        <v>5.4520123695213307E-2</v>
      </c>
      <c r="Z46" s="10">
        <v>0</v>
      </c>
      <c r="AA46" s="10">
        <v>1.3418650351065651</v>
      </c>
      <c r="AB46" s="10">
        <v>2.1647802563229845E-2</v>
      </c>
      <c r="AC46" s="10">
        <v>7.0509822732187644E-2</v>
      </c>
      <c r="AD46" s="10">
        <v>4.7622065734408636E-2</v>
      </c>
      <c r="AE46" s="10">
        <v>2.4516474194101932</v>
      </c>
      <c r="AF46" s="10">
        <v>2.1132678403791623</v>
      </c>
      <c r="AG46" s="10">
        <v>0</v>
      </c>
      <c r="AH46" s="10">
        <v>0.30391295672277252</v>
      </c>
      <c r="AI46" s="10">
        <v>0.56003125322821745</v>
      </c>
      <c r="AJ46" s="10">
        <v>0.55631420365908468</v>
      </c>
      <c r="AK46" s="10">
        <v>0.26845659674481226</v>
      </c>
      <c r="AL46" s="10">
        <v>3.5721936442723035E-3</v>
      </c>
      <c r="AM46" s="10">
        <v>17.313802190558956</v>
      </c>
      <c r="AN46" s="10">
        <v>0.45535975906024362</v>
      </c>
      <c r="AO46" s="10">
        <v>0</v>
      </c>
      <c r="AP46" s="10">
        <v>13.666311103967224</v>
      </c>
      <c r="AQ46" s="10">
        <v>0.46585033759925665</v>
      </c>
      <c r="AR46" s="10">
        <v>0.16035788916278193</v>
      </c>
      <c r="AS46" s="10">
        <v>1.480329371544542E-2</v>
      </c>
      <c r="AT46" s="10">
        <v>8.6214953696868957</v>
      </c>
      <c r="AV46" s="23">
        <v>5.7065026731596111</v>
      </c>
      <c r="AW46" s="23">
        <v>27.105532405923455</v>
      </c>
      <c r="AX46" s="23">
        <v>39.344611079513307</v>
      </c>
      <c r="AY46" s="23">
        <v>36.39304977160787</v>
      </c>
      <c r="AZ46" s="23">
        <v>24.632714353387019</v>
      </c>
      <c r="BA46" s="23">
        <v>29.818520956670383</v>
      </c>
      <c r="BB46" s="23">
        <v>66.286584521425738</v>
      </c>
      <c r="BC46" s="23">
        <v>23.567363823932507</v>
      </c>
      <c r="BD46" s="23">
        <v>33.475315406475104</v>
      </c>
      <c r="BE46" s="23">
        <v>16.742924010296985</v>
      </c>
      <c r="BF46" s="23">
        <v>39.215892553433974</v>
      </c>
      <c r="BG46" s="23">
        <v>80.123585989083523</v>
      </c>
      <c r="BH46" s="23">
        <v>68.614803168492145</v>
      </c>
      <c r="BI46" s="23">
        <v>14.897357665647066</v>
      </c>
      <c r="BJ46" s="23">
        <v>36.17971501268164</v>
      </c>
      <c r="BK46" s="23">
        <v>16.54113280772598</v>
      </c>
      <c r="BL46" s="23">
        <v>12.458915952103137</v>
      </c>
      <c r="BM46" s="23">
        <v>66.150876804094054</v>
      </c>
      <c r="BN46" s="23">
        <v>38.242491027178303</v>
      </c>
      <c r="BO46" s="23">
        <v>80.178944581392685</v>
      </c>
      <c r="BP46" s="23">
        <v>19.096229761284246</v>
      </c>
      <c r="BQ46" s="23">
        <v>15.150725910859105</v>
      </c>
    </row>
    <row r="47" spans="1:69">
      <c r="A47" s="2">
        <v>42156</v>
      </c>
      <c r="B47" s="10">
        <v>5.6904855646233647</v>
      </c>
      <c r="C47" s="10">
        <v>27.347502660705874</v>
      </c>
      <c r="D47" s="10">
        <v>38.398134513349937</v>
      </c>
      <c r="E47" s="10">
        <v>37.299866087208549</v>
      </c>
      <c r="F47" s="10">
        <v>25.467100033293931</v>
      </c>
      <c r="G47" s="10">
        <v>29.789091814962184</v>
      </c>
      <c r="H47" s="10">
        <v>64.066289096648944</v>
      </c>
      <c r="I47" s="10">
        <v>21.180447376892868</v>
      </c>
      <c r="J47" s="10">
        <v>32.700545881104873</v>
      </c>
      <c r="K47" s="10">
        <v>16.700793882740957</v>
      </c>
      <c r="L47" s="10">
        <v>39.068247436382066</v>
      </c>
      <c r="M47" s="10">
        <v>80.586615978664994</v>
      </c>
      <c r="N47" s="10">
        <v>68.719630789349011</v>
      </c>
      <c r="O47" s="10">
        <v>14.476968373309909</v>
      </c>
      <c r="P47" s="10">
        <v>19.173000291223332</v>
      </c>
      <c r="Q47" s="10">
        <v>15.771838722615973</v>
      </c>
      <c r="R47" s="10">
        <v>13.007077674092107</v>
      </c>
      <c r="S47" s="10">
        <v>52.040878621324993</v>
      </c>
      <c r="T47" s="10">
        <v>37.4227464100804</v>
      </c>
      <c r="U47" s="10">
        <v>80.538688055873024</v>
      </c>
      <c r="V47" s="10">
        <v>18.975822467220112</v>
      </c>
      <c r="W47" s="10">
        <v>5.9718541554648104</v>
      </c>
      <c r="Y47" s="10">
        <v>5.9250162846852916E-2</v>
      </c>
      <c r="Z47" s="10">
        <v>0</v>
      </c>
      <c r="AA47" s="10">
        <v>1.399343091004603</v>
      </c>
      <c r="AB47" s="10">
        <v>2.1682282373973294E-2</v>
      </c>
      <c r="AC47" s="10">
        <v>7.2581035924656589E-2</v>
      </c>
      <c r="AD47" s="10">
        <v>5.2149102413505233E-2</v>
      </c>
      <c r="AE47" s="10">
        <v>2.4438867992057851</v>
      </c>
      <c r="AF47" s="10">
        <v>1.6445246861815299</v>
      </c>
      <c r="AG47" s="10">
        <v>0</v>
      </c>
      <c r="AH47" s="10">
        <v>0.33985087682341231</v>
      </c>
      <c r="AI47" s="10">
        <v>0.46048117155992685</v>
      </c>
      <c r="AJ47" s="10">
        <v>0.58707737060895226</v>
      </c>
      <c r="AK47" s="10">
        <v>0.29878803606915483</v>
      </c>
      <c r="AL47" s="10">
        <v>3.2904360252388187E-3</v>
      </c>
      <c r="AM47" s="10">
        <v>17.517389544311243</v>
      </c>
      <c r="AN47" s="10">
        <v>0.36160850546444046</v>
      </c>
      <c r="AO47" s="10">
        <v>0</v>
      </c>
      <c r="AP47" s="10">
        <v>13.449902176976124</v>
      </c>
      <c r="AQ47" s="10">
        <v>0.47409142181628994</v>
      </c>
      <c r="AR47" s="10">
        <v>0.16140017646468152</v>
      </c>
      <c r="AS47" s="10">
        <v>1.7615224104130078E-2</v>
      </c>
      <c r="AT47" s="10">
        <v>5.8443724296281223</v>
      </c>
      <c r="AV47" s="23">
        <v>5.7497357274702177</v>
      </c>
      <c r="AW47" s="23">
        <v>27.347502660705874</v>
      </c>
      <c r="AX47" s="23">
        <v>39.79747760435454</v>
      </c>
      <c r="AY47" s="23">
        <v>37.321548369582523</v>
      </c>
      <c r="AZ47" s="23">
        <v>25.539681069218588</v>
      </c>
      <c r="BA47" s="23">
        <v>29.841240917375689</v>
      </c>
      <c r="BB47" s="23">
        <v>66.510175895854729</v>
      </c>
      <c r="BC47" s="23">
        <v>22.824972063074398</v>
      </c>
      <c r="BD47" s="23">
        <v>32.700545881104873</v>
      </c>
      <c r="BE47" s="23">
        <v>17.040644759564369</v>
      </c>
      <c r="BF47" s="23">
        <v>39.528728607941993</v>
      </c>
      <c r="BG47" s="23">
        <v>81.173693349273947</v>
      </c>
      <c r="BH47" s="23">
        <v>69.018418825418166</v>
      </c>
      <c r="BI47" s="23">
        <v>14.480258809335147</v>
      </c>
      <c r="BJ47" s="23">
        <v>36.690389835534575</v>
      </c>
      <c r="BK47" s="23">
        <v>16.133447228080414</v>
      </c>
      <c r="BL47" s="23">
        <v>13.007077674092107</v>
      </c>
      <c r="BM47" s="23">
        <v>65.490780798301117</v>
      </c>
      <c r="BN47" s="23">
        <v>37.89683783189669</v>
      </c>
      <c r="BO47" s="23">
        <v>80.700088232337706</v>
      </c>
      <c r="BP47" s="23">
        <v>18.993437691324242</v>
      </c>
      <c r="BQ47" s="23">
        <v>11.816226585092933</v>
      </c>
    </row>
    <row r="48" spans="1:69">
      <c r="A48" s="2">
        <v>42248</v>
      </c>
      <c r="B48" s="10">
        <v>5.8082382119600249</v>
      </c>
      <c r="C48" s="10">
        <v>27.622628464655897</v>
      </c>
      <c r="D48" s="10">
        <v>38.961557702530641</v>
      </c>
      <c r="E48" s="10">
        <v>38.215911327745516</v>
      </c>
      <c r="F48" s="10">
        <v>26.248473082274351</v>
      </c>
      <c r="G48" s="10">
        <v>29.827400422149122</v>
      </c>
      <c r="H48" s="10">
        <v>64.466526004612362</v>
      </c>
      <c r="I48" s="10">
        <v>20.816947092473821</v>
      </c>
      <c r="J48" s="10">
        <v>33.354806710216522</v>
      </c>
      <c r="K48" s="10">
        <v>16.468496802736286</v>
      </c>
      <c r="L48" s="10">
        <v>39.399003738289856</v>
      </c>
      <c r="M48" s="10">
        <v>81.408151655962229</v>
      </c>
      <c r="N48" s="10">
        <v>68.909416579991586</v>
      </c>
      <c r="O48" s="10">
        <v>14.85270966391384</v>
      </c>
      <c r="P48" s="10">
        <v>19.511446341981177</v>
      </c>
      <c r="Q48" s="10">
        <v>15.688847602317033</v>
      </c>
      <c r="R48" s="10">
        <v>13.643419085347951</v>
      </c>
      <c r="S48" s="10">
        <v>51.528690457396202</v>
      </c>
      <c r="T48" s="10">
        <v>37.253599665251819</v>
      </c>
      <c r="U48" s="10">
        <v>80.512217248446376</v>
      </c>
      <c r="V48" s="10">
        <v>18.601535462529746</v>
      </c>
      <c r="W48" s="10">
        <v>4.4767024429757543</v>
      </c>
      <c r="Y48" s="10">
        <v>7.3604427928289695E-2</v>
      </c>
      <c r="Z48" s="10">
        <v>0</v>
      </c>
      <c r="AA48" s="10">
        <v>1.3130387089815585</v>
      </c>
      <c r="AB48" s="10">
        <v>2.130774106149147E-2</v>
      </c>
      <c r="AC48" s="10">
        <v>7.4034194941805964E-2</v>
      </c>
      <c r="AD48" s="10">
        <v>5.0983564223528788E-2</v>
      </c>
      <c r="AE48" s="10">
        <v>2.5072110758072768</v>
      </c>
      <c r="AF48" s="10">
        <v>1.3177086359398054</v>
      </c>
      <c r="AG48" s="10">
        <v>0</v>
      </c>
      <c r="AH48" s="10">
        <v>0.32542854749839023</v>
      </c>
      <c r="AI48" s="10">
        <v>0.53019574166183503</v>
      </c>
      <c r="AJ48" s="10">
        <v>0.70566500376367003</v>
      </c>
      <c r="AK48" s="10">
        <v>0.34231281586130535</v>
      </c>
      <c r="AL48" s="10">
        <v>3.2038211436624664E-3</v>
      </c>
      <c r="AM48" s="10">
        <v>16.935770213908334</v>
      </c>
      <c r="AN48" s="10">
        <v>0.42653261146952204</v>
      </c>
      <c r="AO48" s="10">
        <v>0</v>
      </c>
      <c r="AP48" s="10">
        <v>13.488463779498112</v>
      </c>
      <c r="AQ48" s="10">
        <v>0.47406172112607692</v>
      </c>
      <c r="AR48" s="10">
        <v>0.16134712875440016</v>
      </c>
      <c r="AS48" s="10">
        <v>1.8385891993634829E-2</v>
      </c>
      <c r="AT48" s="10">
        <v>4.9187804505627435</v>
      </c>
      <c r="AV48" s="23">
        <v>5.8818426398883146</v>
      </c>
      <c r="AW48" s="23">
        <v>27.622628464655897</v>
      </c>
      <c r="AX48" s="23">
        <v>40.274596411512199</v>
      </c>
      <c r="AY48" s="23">
        <v>38.237219068807008</v>
      </c>
      <c r="AZ48" s="23">
        <v>26.322507277216157</v>
      </c>
      <c r="BA48" s="23">
        <v>29.878383986372651</v>
      </c>
      <c r="BB48" s="23">
        <v>66.973737080419639</v>
      </c>
      <c r="BC48" s="23">
        <v>22.134655728413627</v>
      </c>
      <c r="BD48" s="23">
        <v>33.354806710216522</v>
      </c>
      <c r="BE48" s="23">
        <v>16.793925350234677</v>
      </c>
      <c r="BF48" s="23">
        <v>39.929199479951691</v>
      </c>
      <c r="BG48" s="23">
        <v>82.113816659725899</v>
      </c>
      <c r="BH48" s="23">
        <v>69.251729395852891</v>
      </c>
      <c r="BI48" s="23">
        <v>14.855913485057503</v>
      </c>
      <c r="BJ48" s="23">
        <v>36.447216555889511</v>
      </c>
      <c r="BK48" s="23">
        <v>16.115380213786555</v>
      </c>
      <c r="BL48" s="23">
        <v>13.643419085347951</v>
      </c>
      <c r="BM48" s="23">
        <v>65.017154236894314</v>
      </c>
      <c r="BN48" s="23">
        <v>37.727661386377896</v>
      </c>
      <c r="BO48" s="23">
        <v>80.673564377200776</v>
      </c>
      <c r="BP48" s="23">
        <v>18.619921354523381</v>
      </c>
      <c r="BQ48" s="23">
        <v>9.3954828935384977</v>
      </c>
    </row>
    <row r="49" spans="1:69">
      <c r="A49" s="2">
        <v>42339</v>
      </c>
      <c r="B49" s="10">
        <v>6.2546942576020248</v>
      </c>
      <c r="C49" s="10">
        <v>27.963785237867853</v>
      </c>
      <c r="D49" s="10">
        <v>39.484746538151292</v>
      </c>
      <c r="E49" s="10">
        <v>38.787151669143093</v>
      </c>
      <c r="F49" s="10">
        <v>26.791773046137656</v>
      </c>
      <c r="G49" s="10">
        <v>29.933836691778684</v>
      </c>
      <c r="H49" s="10">
        <v>64.537295478426174</v>
      </c>
      <c r="I49" s="10">
        <v>20.942933977455695</v>
      </c>
      <c r="J49" s="10">
        <v>33.730852979890713</v>
      </c>
      <c r="K49" s="10">
        <v>16.546918962547757</v>
      </c>
      <c r="L49" s="10">
        <v>39.723735918094008</v>
      </c>
      <c r="M49" s="10">
        <v>82.454317812239495</v>
      </c>
      <c r="N49" s="10">
        <v>69.423247261456453</v>
      </c>
      <c r="O49" s="10">
        <v>14.62351341546823</v>
      </c>
      <c r="P49" s="10">
        <v>19.511925495200828</v>
      </c>
      <c r="Q49" s="10">
        <v>15.578873812405584</v>
      </c>
      <c r="R49" s="10">
        <v>14.317715047770278</v>
      </c>
      <c r="S49" s="10">
        <v>51.430913962159948</v>
      </c>
      <c r="T49" s="10">
        <v>37.171069260656537</v>
      </c>
      <c r="U49" s="10">
        <v>81.434986917432852</v>
      </c>
      <c r="V49" s="10">
        <v>18.17825726463359</v>
      </c>
      <c r="W49" s="10">
        <v>4.0256137153615921</v>
      </c>
      <c r="Y49" s="10">
        <v>7.2869400146654328E-2</v>
      </c>
      <c r="Z49" s="10">
        <v>0</v>
      </c>
      <c r="AA49" s="10">
        <v>1.7765919962972845</v>
      </c>
      <c r="AB49" s="10">
        <v>1.9949705276196994E-2</v>
      </c>
      <c r="AC49" s="10">
        <v>7.7228634008285724E-2</v>
      </c>
      <c r="AD49" s="10">
        <v>5.4523178484895851E-2</v>
      </c>
      <c r="AE49" s="10">
        <v>2.5485326984339025</v>
      </c>
      <c r="AF49" s="10">
        <v>0.20594619667623704</v>
      </c>
      <c r="AG49" s="10">
        <v>0</v>
      </c>
      <c r="AH49" s="10">
        <v>0.24972957774079063</v>
      </c>
      <c r="AI49" s="10">
        <v>0.46756076134838764</v>
      </c>
      <c r="AJ49" s="10">
        <v>0.65914689543237159</v>
      </c>
      <c r="AK49" s="10">
        <v>0.3183965422686299</v>
      </c>
      <c r="AL49" s="10">
        <v>3.0047120066338806E-3</v>
      </c>
      <c r="AM49" s="10">
        <v>16.492459506919388</v>
      </c>
      <c r="AN49" s="10">
        <v>0.38611241292608511</v>
      </c>
      <c r="AO49" s="10">
        <v>0</v>
      </c>
      <c r="AP49" s="10">
        <v>13.224845794558817</v>
      </c>
      <c r="AQ49" s="10">
        <v>0.51866197082161847</v>
      </c>
      <c r="AR49" s="10">
        <v>0.16319636656800185</v>
      </c>
      <c r="AS49" s="10">
        <v>1.5264314258722322E-2</v>
      </c>
      <c r="AT49" s="10">
        <v>4.768192204949953</v>
      </c>
      <c r="AV49" s="23">
        <v>6.3275636577486791</v>
      </c>
      <c r="AW49" s="23">
        <v>27.963785237867853</v>
      </c>
      <c r="AX49" s="23">
        <v>41.261338534448576</v>
      </c>
      <c r="AY49" s="23">
        <v>38.80710137441929</v>
      </c>
      <c r="AZ49" s="23">
        <v>26.869001680145942</v>
      </c>
      <c r="BA49" s="23">
        <v>29.988359870263579</v>
      </c>
      <c r="BB49" s="23">
        <v>67.085828176860076</v>
      </c>
      <c r="BC49" s="23">
        <v>21.148880174131932</v>
      </c>
      <c r="BD49" s="23">
        <v>33.730852979890713</v>
      </c>
      <c r="BE49" s="23">
        <v>16.796648540288547</v>
      </c>
      <c r="BF49" s="23">
        <v>40.191296679442395</v>
      </c>
      <c r="BG49" s="23">
        <v>83.113464707671866</v>
      </c>
      <c r="BH49" s="23">
        <v>69.741643803725083</v>
      </c>
      <c r="BI49" s="23">
        <v>14.626518127474863</v>
      </c>
      <c r="BJ49" s="23">
        <v>36.004385002120216</v>
      </c>
      <c r="BK49" s="23">
        <v>15.964986225331669</v>
      </c>
      <c r="BL49" s="23">
        <v>14.317715047770278</v>
      </c>
      <c r="BM49" s="23">
        <v>64.655759756718766</v>
      </c>
      <c r="BN49" s="23">
        <v>37.689731231478156</v>
      </c>
      <c r="BO49" s="23">
        <v>81.598183284000854</v>
      </c>
      <c r="BP49" s="23">
        <v>18.193521578892312</v>
      </c>
      <c r="BQ49" s="23">
        <v>8.7938059203115451</v>
      </c>
    </row>
    <row r="50" spans="1:69">
      <c r="A50" s="2">
        <v>42430</v>
      </c>
      <c r="B50" s="10">
        <v>5.9541801239264203</v>
      </c>
      <c r="C50" s="10">
        <v>27.849066438478193</v>
      </c>
      <c r="D50" s="10">
        <v>39.780575275428831</v>
      </c>
      <c r="E50" s="10">
        <v>39.930361845499498</v>
      </c>
      <c r="F50" s="10">
        <v>26.64117808167115</v>
      </c>
      <c r="G50" s="10">
        <v>29.858543186597931</v>
      </c>
      <c r="H50" s="10">
        <v>64.109392094648371</v>
      </c>
      <c r="I50" s="10">
        <v>20.523672401080553</v>
      </c>
      <c r="J50" s="10">
        <v>32.870382263908475</v>
      </c>
      <c r="K50" s="10">
        <v>16.612963993123785</v>
      </c>
      <c r="L50" s="10">
        <v>39.893582624720025</v>
      </c>
      <c r="M50" s="10">
        <v>82.728965019626102</v>
      </c>
      <c r="N50" s="10">
        <v>69.26434108326572</v>
      </c>
      <c r="O50" s="10">
        <v>15.725932340988345</v>
      </c>
      <c r="P50" s="10">
        <v>19.721703914722937</v>
      </c>
      <c r="Q50" s="10">
        <v>15.202034493161737</v>
      </c>
      <c r="R50" s="10">
        <v>15.226870919115074</v>
      </c>
      <c r="S50" s="10">
        <v>51.330242852246634</v>
      </c>
      <c r="T50" s="10">
        <v>36.964511240859174</v>
      </c>
      <c r="U50" s="10">
        <v>80.692730612670104</v>
      </c>
      <c r="V50" s="10">
        <v>17.93512209460302</v>
      </c>
      <c r="W50" s="10">
        <v>3.8538173204935942</v>
      </c>
      <c r="Y50" s="10">
        <v>7.9062124787787624E-2</v>
      </c>
      <c r="Z50" s="10">
        <v>0</v>
      </c>
      <c r="AA50" s="10">
        <v>1.7129102381924284</v>
      </c>
      <c r="AB50" s="10">
        <v>1.8059184128844663E-2</v>
      </c>
      <c r="AC50" s="10">
        <v>6.9091443454734502E-2</v>
      </c>
      <c r="AD50" s="10">
        <v>5.4417684306862668E-2</v>
      </c>
      <c r="AE50" s="10">
        <v>2.4416619908536319</v>
      </c>
      <c r="AF50" s="10">
        <v>0.18793409934307093</v>
      </c>
      <c r="AG50" s="10">
        <v>0</v>
      </c>
      <c r="AH50" s="10">
        <v>0.2649005699556426</v>
      </c>
      <c r="AI50" s="10">
        <v>0.41929939338579914</v>
      </c>
      <c r="AJ50" s="10">
        <v>0.65061783735492895</v>
      </c>
      <c r="AK50" s="10">
        <v>0.29117115972225349</v>
      </c>
      <c r="AL50" s="10">
        <v>3.5295891421078807E-3</v>
      </c>
      <c r="AM50" s="10">
        <v>16.191988403526807</v>
      </c>
      <c r="AN50" s="10">
        <v>0.45337329923268577</v>
      </c>
      <c r="AO50" s="10">
        <v>0</v>
      </c>
      <c r="AP50" s="10">
        <v>12.728288928681287</v>
      </c>
      <c r="AQ50" s="10">
        <v>0.52085466863940866</v>
      </c>
      <c r="AR50" s="10">
        <v>0.16170887898330477</v>
      </c>
      <c r="AS50" s="10">
        <v>1.4660125982867811E-2</v>
      </c>
      <c r="AT50" s="10">
        <v>4.6999082622490693</v>
      </c>
      <c r="AV50" s="23">
        <v>6.0332422487142079</v>
      </c>
      <c r="AW50" s="23">
        <v>27.849066438478193</v>
      </c>
      <c r="AX50" s="23">
        <v>41.493485513621259</v>
      </c>
      <c r="AY50" s="23">
        <v>39.948421029628342</v>
      </c>
      <c r="AZ50" s="23">
        <v>26.710269525125884</v>
      </c>
      <c r="BA50" s="23">
        <v>29.912960870904794</v>
      </c>
      <c r="BB50" s="23">
        <v>66.551054085502003</v>
      </c>
      <c r="BC50" s="23">
        <v>20.711606500423624</v>
      </c>
      <c r="BD50" s="23">
        <v>32.870382263908475</v>
      </c>
      <c r="BE50" s="23">
        <v>16.877864563079427</v>
      </c>
      <c r="BF50" s="23">
        <v>40.312882018105824</v>
      </c>
      <c r="BG50" s="23">
        <v>83.379582856981031</v>
      </c>
      <c r="BH50" s="23">
        <v>69.555512242987973</v>
      </c>
      <c r="BI50" s="23">
        <v>15.729461930130453</v>
      </c>
      <c r="BJ50" s="23">
        <v>35.913692318249744</v>
      </c>
      <c r="BK50" s="23">
        <v>15.655407792394422</v>
      </c>
      <c r="BL50" s="23">
        <v>15.226870919115074</v>
      </c>
      <c r="BM50" s="23">
        <v>64.058531780927922</v>
      </c>
      <c r="BN50" s="23">
        <v>37.485365909498583</v>
      </c>
      <c r="BO50" s="23">
        <v>80.854439491653409</v>
      </c>
      <c r="BP50" s="23">
        <v>17.949782220585888</v>
      </c>
      <c r="BQ50" s="23">
        <v>8.553725582742663</v>
      </c>
    </row>
    <row r="51" spans="1:69">
      <c r="A51" s="2">
        <v>42522</v>
      </c>
      <c r="B51" s="10">
        <v>5.7537668281801331</v>
      </c>
      <c r="C51" s="10">
        <v>27.71254272657054</v>
      </c>
      <c r="D51" s="10">
        <v>40.164686797529946</v>
      </c>
      <c r="E51" s="10">
        <v>41.568911998219178</v>
      </c>
      <c r="F51" s="10">
        <v>26.594737990609389</v>
      </c>
      <c r="G51" s="10">
        <v>30.13874184156634</v>
      </c>
      <c r="H51" s="10">
        <v>63.868487174361277</v>
      </c>
      <c r="I51" s="10">
        <v>20.109888665628212</v>
      </c>
      <c r="J51" s="10">
        <v>33.340815161942977</v>
      </c>
      <c r="K51" s="10">
        <v>16.624697826194478</v>
      </c>
      <c r="L51" s="10">
        <v>40.312045580056271</v>
      </c>
      <c r="M51" s="10">
        <v>83.710009212038315</v>
      </c>
      <c r="N51" s="10">
        <v>69.257850978084321</v>
      </c>
      <c r="O51" s="10">
        <v>15.307002761920987</v>
      </c>
      <c r="P51" s="10">
        <v>20.095001191602535</v>
      </c>
      <c r="Q51" s="10">
        <v>15.250666127414801</v>
      </c>
      <c r="R51" s="10">
        <v>15.573237857397686</v>
      </c>
      <c r="S51" s="10">
        <v>51.36233115198641</v>
      </c>
      <c r="T51" s="10">
        <v>35.745845679666544</v>
      </c>
      <c r="U51" s="10">
        <v>80.197652218680034</v>
      </c>
      <c r="V51" s="10">
        <v>17.886416442497687</v>
      </c>
      <c r="W51" s="10">
        <v>3.6210247913558415</v>
      </c>
      <c r="Y51" s="10">
        <v>9.0843230707178257E-2</v>
      </c>
      <c r="Z51" s="10">
        <v>0</v>
      </c>
      <c r="AA51" s="10">
        <v>1.7546202422430213</v>
      </c>
      <c r="AB51" s="10">
        <v>1.8599614866467107E-2</v>
      </c>
      <c r="AC51" s="10">
        <v>7.4901857987402565E-2</v>
      </c>
      <c r="AD51" s="10">
        <v>5.7455012571487885E-2</v>
      </c>
      <c r="AE51" s="10">
        <v>2.5295257126460911</v>
      </c>
      <c r="AF51" s="10">
        <v>0.17181361351364188</v>
      </c>
      <c r="AG51" s="10">
        <v>0</v>
      </c>
      <c r="AH51" s="10">
        <v>0.19688634183609821</v>
      </c>
      <c r="AI51" s="10">
        <v>0.41653786581294128</v>
      </c>
      <c r="AJ51" s="10">
        <v>0.65286123195342327</v>
      </c>
      <c r="AK51" s="10">
        <v>0.29931077668140915</v>
      </c>
      <c r="AL51" s="10">
        <v>3.4087986924351554E-3</v>
      </c>
      <c r="AM51" s="10">
        <v>16.393747869268317</v>
      </c>
      <c r="AN51" s="10">
        <v>0.37631993172371381</v>
      </c>
      <c r="AO51" s="10">
        <v>0</v>
      </c>
      <c r="AP51" s="10">
        <v>13.066820251909135</v>
      </c>
      <c r="AQ51" s="10">
        <v>0.47889350115755747</v>
      </c>
      <c r="AR51" s="10">
        <v>0.16071673791319085</v>
      </c>
      <c r="AS51" s="10">
        <v>1.3006456362052887E-2</v>
      </c>
      <c r="AT51" s="10">
        <v>4.0931752154448615</v>
      </c>
      <c r="AV51" s="23">
        <v>5.8446100588873113</v>
      </c>
      <c r="AW51" s="23">
        <v>27.71254272657054</v>
      </c>
      <c r="AX51" s="23">
        <v>41.919307039772967</v>
      </c>
      <c r="AY51" s="23">
        <v>41.587511613085645</v>
      </c>
      <c r="AZ51" s="23">
        <v>26.669639848596791</v>
      </c>
      <c r="BA51" s="23">
        <v>30.196196854137828</v>
      </c>
      <c r="BB51" s="23">
        <v>66.398012887007368</v>
      </c>
      <c r="BC51" s="23">
        <v>20.281702279141854</v>
      </c>
      <c r="BD51" s="23">
        <v>33.340815161942977</v>
      </c>
      <c r="BE51" s="23">
        <v>16.821584168030576</v>
      </c>
      <c r="BF51" s="23">
        <v>40.728583445869212</v>
      </c>
      <c r="BG51" s="23">
        <v>84.362870443991739</v>
      </c>
      <c r="BH51" s="23">
        <v>69.55716175476573</v>
      </c>
      <c r="BI51" s="23">
        <v>15.310411560613423</v>
      </c>
      <c r="BJ51" s="23">
        <v>36.488749060870852</v>
      </c>
      <c r="BK51" s="23">
        <v>15.626986059138515</v>
      </c>
      <c r="BL51" s="23">
        <v>15.573237857397686</v>
      </c>
      <c r="BM51" s="23">
        <v>64.429151403895546</v>
      </c>
      <c r="BN51" s="23">
        <v>36.224739180824102</v>
      </c>
      <c r="BO51" s="23">
        <v>80.358368956593225</v>
      </c>
      <c r="BP51" s="23">
        <v>17.89942289885974</v>
      </c>
      <c r="BQ51" s="23">
        <v>7.7142000068007031</v>
      </c>
    </row>
    <row r="52" spans="1:69">
      <c r="A52" s="2">
        <v>42614</v>
      </c>
      <c r="B52" s="10">
        <v>5.6080783284700351</v>
      </c>
      <c r="C52" s="10">
        <v>27.691530443141673</v>
      </c>
      <c r="D52" s="10">
        <v>40.252826602493414</v>
      </c>
      <c r="E52" s="10">
        <v>43.14641574187808</v>
      </c>
      <c r="F52" s="10">
        <v>26.512432456672872</v>
      </c>
      <c r="G52" s="10">
        <v>30.572002487149334</v>
      </c>
      <c r="H52" s="10">
        <v>64.154612679121627</v>
      </c>
      <c r="I52" s="10">
        <v>19.962825413166446</v>
      </c>
      <c r="J52" s="10">
        <v>31.71541330429103</v>
      </c>
      <c r="K52" s="10">
        <v>16.506999974001861</v>
      </c>
      <c r="L52" s="10">
        <v>40.556568434017166</v>
      </c>
      <c r="M52" s="10">
        <v>85.058471593331348</v>
      </c>
      <c r="N52" s="10">
        <v>69.001682571826407</v>
      </c>
      <c r="O52" s="10">
        <v>15.653568046245491</v>
      </c>
      <c r="P52" s="10">
        <v>20.406029854003219</v>
      </c>
      <c r="Q52" s="10">
        <v>15.364227145245875</v>
      </c>
      <c r="R52" s="10">
        <v>15.656624478026089</v>
      </c>
      <c r="S52" s="10">
        <v>51.912143392803657</v>
      </c>
      <c r="T52" s="10">
        <v>35.23310615587819</v>
      </c>
      <c r="U52" s="10">
        <v>79.764889581223429</v>
      </c>
      <c r="V52" s="10">
        <v>17.885168106336891</v>
      </c>
      <c r="W52" s="10">
        <v>3.4330181371085811</v>
      </c>
      <c r="Y52" s="10">
        <v>9.672463223496397E-2</v>
      </c>
      <c r="Z52" s="10">
        <v>0</v>
      </c>
      <c r="AA52" s="10">
        <v>1.7507363839379479</v>
      </c>
      <c r="AB52" s="10">
        <v>1.8743206746869134E-2</v>
      </c>
      <c r="AC52" s="10">
        <v>7.4949823098837243E-2</v>
      </c>
      <c r="AD52" s="10">
        <v>5.1205387233114408E-2</v>
      </c>
      <c r="AE52" s="10">
        <v>2.556204708560486</v>
      </c>
      <c r="AF52" s="10">
        <v>0.15635043909471591</v>
      </c>
      <c r="AG52" s="10">
        <v>0</v>
      </c>
      <c r="AH52" s="10">
        <v>0.20709773036466217</v>
      </c>
      <c r="AI52" s="10">
        <v>0.36909180297736555</v>
      </c>
      <c r="AJ52" s="10">
        <v>0.60483921052257017</v>
      </c>
      <c r="AK52" s="10">
        <v>0.31141229699635176</v>
      </c>
      <c r="AL52" s="10">
        <v>3.4371035003744055E-3</v>
      </c>
      <c r="AM52" s="10">
        <v>15.972723760721021</v>
      </c>
      <c r="AN52" s="10">
        <v>0.35305131886965135</v>
      </c>
      <c r="AO52" s="10">
        <v>0</v>
      </c>
      <c r="AP52" s="10">
        <v>12.787045018374855</v>
      </c>
      <c r="AQ52" s="10">
        <v>0.4504983108330336</v>
      </c>
      <c r="AR52" s="10">
        <v>0.15984947811868722</v>
      </c>
      <c r="AS52" s="10">
        <v>1.3999996767317668E-2</v>
      </c>
      <c r="AT52" s="10">
        <v>3.8505865066166338</v>
      </c>
      <c r="AV52" s="23">
        <v>5.704802960704999</v>
      </c>
      <c r="AW52" s="23">
        <v>27.691530443141673</v>
      </c>
      <c r="AX52" s="23">
        <v>42.003562986431362</v>
      </c>
      <c r="AY52" s="23">
        <v>43.165158948624949</v>
      </c>
      <c r="AZ52" s="23">
        <v>26.58738227977171</v>
      </c>
      <c r="BA52" s="23">
        <v>30.623207874382448</v>
      </c>
      <c r="BB52" s="23">
        <v>66.710817387682113</v>
      </c>
      <c r="BC52" s="23">
        <v>20.119175852261161</v>
      </c>
      <c r="BD52" s="23">
        <v>31.71541330429103</v>
      </c>
      <c r="BE52" s="23">
        <v>16.714097704366523</v>
      </c>
      <c r="BF52" s="23">
        <v>40.925660236994531</v>
      </c>
      <c r="BG52" s="23">
        <v>85.663310803853918</v>
      </c>
      <c r="BH52" s="23">
        <v>69.313094868822759</v>
      </c>
      <c r="BI52" s="23">
        <v>15.657005149745865</v>
      </c>
      <c r="BJ52" s="23">
        <v>36.378753614724239</v>
      </c>
      <c r="BK52" s="23">
        <v>15.717278464115527</v>
      </c>
      <c r="BL52" s="23">
        <v>15.656624478026089</v>
      </c>
      <c r="BM52" s="23">
        <v>64.699188411178511</v>
      </c>
      <c r="BN52" s="23">
        <v>35.683604466711223</v>
      </c>
      <c r="BO52" s="23">
        <v>79.924739059342116</v>
      </c>
      <c r="BP52" s="23">
        <v>17.899168103104209</v>
      </c>
      <c r="BQ52" s="23">
        <v>7.2836046437252149</v>
      </c>
    </row>
    <row r="53" spans="1:69">
      <c r="A53" s="2">
        <v>42705</v>
      </c>
      <c r="B53" s="10">
        <v>5.8439068673722785</v>
      </c>
      <c r="C53" s="10">
        <v>27.765846674476116</v>
      </c>
      <c r="D53" s="10">
        <v>40.709208924459453</v>
      </c>
      <c r="E53" s="10">
        <v>44.131529847986684</v>
      </c>
      <c r="F53" s="10">
        <v>26.17090789134901</v>
      </c>
      <c r="G53" s="10">
        <v>30.944867159288037</v>
      </c>
      <c r="H53" s="10">
        <v>65.071023103688347</v>
      </c>
      <c r="I53" s="10">
        <v>19.939601943825103</v>
      </c>
      <c r="J53" s="10">
        <v>33.316502628550239</v>
      </c>
      <c r="K53" s="10">
        <v>16.690653134546451</v>
      </c>
      <c r="L53" s="10">
        <v>40.248704325309106</v>
      </c>
      <c r="M53" s="10">
        <v>86.71605953594252</v>
      </c>
      <c r="N53" s="10">
        <v>68.799185823507074</v>
      </c>
      <c r="O53" s="10">
        <v>14.994645933806243</v>
      </c>
      <c r="P53" s="10">
        <v>20.626390715751473</v>
      </c>
      <c r="Q53" s="10">
        <v>15.274938392541173</v>
      </c>
      <c r="R53" s="10">
        <v>15.06610687250156</v>
      </c>
      <c r="S53" s="10">
        <v>52.463711298336726</v>
      </c>
      <c r="T53" s="10">
        <v>35.053515507340165</v>
      </c>
      <c r="U53" s="10">
        <v>79.674539662791886</v>
      </c>
      <c r="V53" s="10">
        <v>17.942091428165487</v>
      </c>
      <c r="W53" s="10">
        <v>3.2158531580255776</v>
      </c>
      <c r="Y53" s="10">
        <v>0.10515912176201425</v>
      </c>
      <c r="Z53" s="10">
        <v>0</v>
      </c>
      <c r="AA53" s="10">
        <v>1.7210463905623641</v>
      </c>
      <c r="AB53" s="10">
        <v>1.9851123214898792E-2</v>
      </c>
      <c r="AC53" s="10">
        <v>7.8211389766732253E-2</v>
      </c>
      <c r="AD53" s="10">
        <v>5.4515146643350221E-2</v>
      </c>
      <c r="AE53" s="10">
        <v>2.5592407927734655</v>
      </c>
      <c r="AF53" s="10">
        <v>0.15520325033444493</v>
      </c>
      <c r="AG53" s="10">
        <v>0</v>
      </c>
      <c r="AH53" s="10">
        <v>0.29214156217667053</v>
      </c>
      <c r="AI53" s="10">
        <v>0.41554962580227794</v>
      </c>
      <c r="AJ53" s="10">
        <v>0.62084399854282424</v>
      </c>
      <c r="AK53" s="10">
        <v>0.34069368328538019</v>
      </c>
      <c r="AL53" s="10">
        <v>3.3349370761612818E-3</v>
      </c>
      <c r="AM53" s="10">
        <v>15.954066951026743</v>
      </c>
      <c r="AN53" s="10">
        <v>0.31880109540500534</v>
      </c>
      <c r="AO53" s="10">
        <v>0</v>
      </c>
      <c r="AP53" s="10">
        <v>11.635528826349123</v>
      </c>
      <c r="AQ53" s="10">
        <v>0.44703023695735311</v>
      </c>
      <c r="AR53" s="10">
        <v>0.15966841615789917</v>
      </c>
      <c r="AS53" s="10">
        <v>1.2752179959292675E-2</v>
      </c>
      <c r="AT53" s="10">
        <v>3.631441199614148</v>
      </c>
      <c r="AV53" s="23">
        <v>5.9490659891342927</v>
      </c>
      <c r="AW53" s="23">
        <v>27.765846674476116</v>
      </c>
      <c r="AX53" s="23">
        <v>42.430255315021817</v>
      </c>
      <c r="AY53" s="23">
        <v>44.151380971201583</v>
      </c>
      <c r="AZ53" s="23">
        <v>26.249119281115743</v>
      </c>
      <c r="BA53" s="23">
        <v>30.999382305931388</v>
      </c>
      <c r="BB53" s="23">
        <v>67.630263896461813</v>
      </c>
      <c r="BC53" s="23">
        <v>20.094805194159548</v>
      </c>
      <c r="BD53" s="23">
        <v>33.316502628550239</v>
      </c>
      <c r="BE53" s="23">
        <v>16.982794696723122</v>
      </c>
      <c r="BF53" s="23">
        <v>40.664253951111384</v>
      </c>
      <c r="BG53" s="23">
        <v>87.336903534485344</v>
      </c>
      <c r="BH53" s="23">
        <v>69.139879506792454</v>
      </c>
      <c r="BI53" s="23">
        <v>14.997980870882405</v>
      </c>
      <c r="BJ53" s="23">
        <v>36.580457666778216</v>
      </c>
      <c r="BK53" s="23">
        <v>15.593739487946179</v>
      </c>
      <c r="BL53" s="23">
        <v>15.06610687250156</v>
      </c>
      <c r="BM53" s="23">
        <v>64.099240124685849</v>
      </c>
      <c r="BN53" s="23">
        <v>35.500545744297519</v>
      </c>
      <c r="BO53" s="23">
        <v>79.834208078949786</v>
      </c>
      <c r="BP53" s="23">
        <v>17.954843608124779</v>
      </c>
      <c r="BQ53" s="23">
        <v>6.8472943576397256</v>
      </c>
    </row>
    <row r="54" spans="1:69">
      <c r="A54" s="2">
        <v>42795</v>
      </c>
      <c r="B54" s="10">
        <v>5.853621829489466</v>
      </c>
      <c r="C54" s="10">
        <v>27.510333468983227</v>
      </c>
      <c r="D54" s="10">
        <v>41.236656275551745</v>
      </c>
      <c r="E54" s="10">
        <v>45.407679567683282</v>
      </c>
      <c r="F54" s="10">
        <v>26.256155345915193</v>
      </c>
      <c r="G54" s="10">
        <v>31.002351977968701</v>
      </c>
      <c r="H54" s="10">
        <v>64.880865741871773</v>
      </c>
      <c r="I54" s="10">
        <v>19.585192152431468</v>
      </c>
      <c r="J54" s="10">
        <v>31.782438812682447</v>
      </c>
      <c r="K54" s="10">
        <v>16.537382723767944</v>
      </c>
      <c r="L54" s="10">
        <v>40.418873655018615</v>
      </c>
      <c r="M54" s="10">
        <v>86.840822202164219</v>
      </c>
      <c r="N54" s="10">
        <v>67.544919679747466</v>
      </c>
      <c r="O54" s="10">
        <v>15.487889680395616</v>
      </c>
      <c r="P54" s="10">
        <v>20.702956418441932</v>
      </c>
      <c r="Q54" s="10">
        <v>15.147406964021803</v>
      </c>
      <c r="R54" s="10">
        <v>14.598542503322403</v>
      </c>
      <c r="S54" s="10">
        <v>51.2781191451053</v>
      </c>
      <c r="T54" s="10">
        <v>34.976399313369399</v>
      </c>
      <c r="U54" s="10">
        <v>78.426682513890725</v>
      </c>
      <c r="V54" s="10">
        <v>17.978289522269382</v>
      </c>
      <c r="W54" s="10">
        <v>3.1829652546519718</v>
      </c>
      <c r="Y54" s="10">
        <v>0.13099993081161365</v>
      </c>
      <c r="Z54" s="10">
        <v>0</v>
      </c>
      <c r="AA54" s="10">
        <v>1.7685188864702042</v>
      </c>
      <c r="AB54" s="10">
        <v>1.2438426286060178E-2</v>
      </c>
      <c r="AC54" s="10">
        <v>7.1997768754503255E-2</v>
      </c>
      <c r="AD54" s="10">
        <v>7.3108680751932553E-2</v>
      </c>
      <c r="AE54" s="10">
        <v>2.7089119214361119</v>
      </c>
      <c r="AF54" s="10">
        <v>0.16212003229037819</v>
      </c>
      <c r="AG54" s="10">
        <v>0</v>
      </c>
      <c r="AH54" s="10">
        <v>0.37248916866713699</v>
      </c>
      <c r="AI54" s="10">
        <v>0.39001489951886015</v>
      </c>
      <c r="AJ54" s="10">
        <v>0.57738962209596423</v>
      </c>
      <c r="AK54" s="10">
        <v>0.34584496462520065</v>
      </c>
      <c r="AL54" s="10">
        <v>2.5817024993664006E-3</v>
      </c>
      <c r="AM54" s="10">
        <v>15.269015404101108</v>
      </c>
      <c r="AN54" s="10">
        <v>0.26581382917997765</v>
      </c>
      <c r="AO54" s="10">
        <v>0</v>
      </c>
      <c r="AP54" s="10">
        <v>11.765642892629558</v>
      </c>
      <c r="AQ54" s="10">
        <v>0.43491973545510376</v>
      </c>
      <c r="AR54" s="10">
        <v>0.15716770042864425</v>
      </c>
      <c r="AS54" s="10">
        <v>1.2875716519392455E-2</v>
      </c>
      <c r="AT54" s="10">
        <v>3.2070826232020027</v>
      </c>
      <c r="AV54" s="23">
        <v>5.9846217603010796</v>
      </c>
      <c r="AW54" s="23">
        <v>27.510333468983227</v>
      </c>
      <c r="AX54" s="23">
        <v>43.005175162021949</v>
      </c>
      <c r="AY54" s="23">
        <v>45.420117993969342</v>
      </c>
      <c r="AZ54" s="23">
        <v>26.328153114669696</v>
      </c>
      <c r="BA54" s="23">
        <v>31.075460658720633</v>
      </c>
      <c r="BB54" s="23">
        <v>67.589777663307885</v>
      </c>
      <c r="BC54" s="23">
        <v>19.747312184721846</v>
      </c>
      <c r="BD54" s="23">
        <v>31.782438812682447</v>
      </c>
      <c r="BE54" s="23">
        <v>16.909871892435081</v>
      </c>
      <c r="BF54" s="23">
        <v>40.808888554537475</v>
      </c>
      <c r="BG54" s="23">
        <v>87.418211824260183</v>
      </c>
      <c r="BH54" s="23">
        <v>67.890764644372666</v>
      </c>
      <c r="BI54" s="23">
        <v>15.490471382894983</v>
      </c>
      <c r="BJ54" s="23">
        <v>35.97197182254304</v>
      </c>
      <c r="BK54" s="23">
        <v>15.413220793201781</v>
      </c>
      <c r="BL54" s="23">
        <v>14.598542503322403</v>
      </c>
      <c r="BM54" s="23">
        <v>63.043762037734858</v>
      </c>
      <c r="BN54" s="23">
        <v>35.411319048824502</v>
      </c>
      <c r="BO54" s="23">
        <v>78.583850214319369</v>
      </c>
      <c r="BP54" s="23">
        <v>17.991165238788774</v>
      </c>
      <c r="BQ54" s="23">
        <v>6.3900478778539744</v>
      </c>
    </row>
    <row r="55" spans="1:69">
      <c r="A55" s="2">
        <v>42887</v>
      </c>
      <c r="B55" s="10">
        <v>5.9607800550012522</v>
      </c>
      <c r="C55" s="10">
        <v>27.570986783555533</v>
      </c>
      <c r="D55" s="10">
        <v>41.569653297932398</v>
      </c>
      <c r="E55" s="10">
        <v>46.657076036865547</v>
      </c>
      <c r="F55" s="10">
        <v>26.711615898148096</v>
      </c>
      <c r="G55" s="10">
        <v>31.217134852273119</v>
      </c>
      <c r="H55" s="10">
        <v>65.837540084954796</v>
      </c>
      <c r="I55" s="10">
        <v>19.386950523939998</v>
      </c>
      <c r="J55" s="10">
        <v>32.879311223261297</v>
      </c>
      <c r="K55" s="10">
        <v>16.561090562097171</v>
      </c>
      <c r="L55" s="10">
        <v>40.628497472032677</v>
      </c>
      <c r="M55" s="10">
        <v>87.475266035495395</v>
      </c>
      <c r="N55" s="10">
        <v>66.700330409924518</v>
      </c>
      <c r="O55" s="10">
        <v>15.439599470891546</v>
      </c>
      <c r="P55" s="10">
        <v>21.00279265955389</v>
      </c>
      <c r="Q55" s="10">
        <v>15.452657886217736</v>
      </c>
      <c r="R55" s="10">
        <v>14.414530037550936</v>
      </c>
      <c r="S55" s="10">
        <v>51.22861203763896</v>
      </c>
      <c r="T55" s="10">
        <v>34.752845960462103</v>
      </c>
      <c r="U55" s="10">
        <v>78.090337923276294</v>
      </c>
      <c r="V55" s="10">
        <v>17.913498242698335</v>
      </c>
      <c r="W55" s="10">
        <v>3.1792268453539787</v>
      </c>
      <c r="Y55" s="10">
        <v>0.13467448745160482</v>
      </c>
      <c r="Z55" s="10">
        <v>0</v>
      </c>
      <c r="AA55" s="10">
        <v>1.7307324361517331</v>
      </c>
      <c r="AB55" s="10">
        <v>1.2764608062425964E-2</v>
      </c>
      <c r="AC55" s="10">
        <v>8.1023041570038146E-2</v>
      </c>
      <c r="AD55" s="10">
        <v>7.5313999787784525E-2</v>
      </c>
      <c r="AE55" s="10">
        <v>2.8247989544611016</v>
      </c>
      <c r="AF55" s="10">
        <v>0.14851642782014807</v>
      </c>
      <c r="AG55" s="10">
        <v>0</v>
      </c>
      <c r="AH55" s="10">
        <v>0.32274572599972728</v>
      </c>
      <c r="AI55" s="10">
        <v>0.33850819645756047</v>
      </c>
      <c r="AJ55" s="10">
        <v>0.5865251053700149</v>
      </c>
      <c r="AK55" s="10">
        <v>0.33260150764982654</v>
      </c>
      <c r="AL55" s="10">
        <v>2.4075962177469989E-3</v>
      </c>
      <c r="AM55" s="10">
        <v>14.940578984591234</v>
      </c>
      <c r="AN55" s="10">
        <v>0.24174663539916352</v>
      </c>
      <c r="AO55" s="10">
        <v>0</v>
      </c>
      <c r="AP55" s="10">
        <v>11.608634008709977</v>
      </c>
      <c r="AQ55" s="10">
        <v>0.42016893092775121</v>
      </c>
      <c r="AR55" s="10">
        <v>0.15649366317289548</v>
      </c>
      <c r="AS55" s="10">
        <v>1.2967115962304376E-2</v>
      </c>
      <c r="AT55" s="10">
        <v>2.8357895292857034</v>
      </c>
      <c r="AV55" s="23">
        <v>6.095454542452857</v>
      </c>
      <c r="AW55" s="23">
        <v>27.570986783555533</v>
      </c>
      <c r="AX55" s="23">
        <v>43.300385734084131</v>
      </c>
      <c r="AY55" s="23">
        <v>46.669840644927973</v>
      </c>
      <c r="AZ55" s="23">
        <v>26.792638939718135</v>
      </c>
      <c r="BA55" s="23">
        <v>31.292448852060904</v>
      </c>
      <c r="BB55" s="23">
        <v>68.662339039415897</v>
      </c>
      <c r="BC55" s="23">
        <v>19.535466951760146</v>
      </c>
      <c r="BD55" s="23">
        <v>32.879311223261297</v>
      </c>
      <c r="BE55" s="23">
        <v>16.883836288096898</v>
      </c>
      <c r="BF55" s="23">
        <v>40.967005668490238</v>
      </c>
      <c r="BG55" s="23">
        <v>88.061791140865409</v>
      </c>
      <c r="BH55" s="23">
        <v>67.032931917574345</v>
      </c>
      <c r="BI55" s="23">
        <v>15.442007067109293</v>
      </c>
      <c r="BJ55" s="23">
        <v>35.943371644145124</v>
      </c>
      <c r="BK55" s="23">
        <v>15.694404521616899</v>
      </c>
      <c r="BL55" s="23">
        <v>14.414530037550936</v>
      </c>
      <c r="BM55" s="23">
        <v>62.837246046348938</v>
      </c>
      <c r="BN55" s="23">
        <v>35.173014891389855</v>
      </c>
      <c r="BO55" s="23">
        <v>78.24683158644919</v>
      </c>
      <c r="BP55" s="23">
        <v>17.926465358660639</v>
      </c>
      <c r="BQ55" s="23">
        <v>6.0150163746396821</v>
      </c>
    </row>
    <row r="56" spans="1:69">
      <c r="A56" s="2">
        <v>42979</v>
      </c>
      <c r="B56" s="10">
        <v>6.1963548126023635</v>
      </c>
      <c r="C56" s="10">
        <v>27.558536818096471</v>
      </c>
      <c r="D56" s="10">
        <v>41.776994436687438</v>
      </c>
      <c r="E56" s="10">
        <v>47.773949481133826</v>
      </c>
      <c r="F56" s="10">
        <v>26.723177928852742</v>
      </c>
      <c r="G56" s="10">
        <v>31.227549041371937</v>
      </c>
      <c r="H56" s="10">
        <v>66.728281037698721</v>
      </c>
      <c r="I56" s="10">
        <v>19.166058576049398</v>
      </c>
      <c r="J56" s="10">
        <v>32.751152874856011</v>
      </c>
      <c r="K56" s="10">
        <v>16.590797837758767</v>
      </c>
      <c r="L56" s="10">
        <v>40.733814851958265</v>
      </c>
      <c r="M56" s="10">
        <v>87.969487711867714</v>
      </c>
      <c r="N56" s="10">
        <v>65.974502339959372</v>
      </c>
      <c r="O56" s="10">
        <v>15.883669746547644</v>
      </c>
      <c r="P56" s="10">
        <v>21.19034972414434</v>
      </c>
      <c r="Q56" s="10">
        <v>15.662535681721863</v>
      </c>
      <c r="R56" s="10">
        <v>14.143485179894741</v>
      </c>
      <c r="S56" s="10">
        <v>50.881944797249297</v>
      </c>
      <c r="T56" s="10">
        <v>34.42280735816977</v>
      </c>
      <c r="U56" s="10">
        <v>77.994946156254883</v>
      </c>
      <c r="V56" s="10">
        <v>17.652143324181761</v>
      </c>
      <c r="W56" s="10">
        <v>3.2857964662180232</v>
      </c>
      <c r="Y56" s="10">
        <v>0.15256944259185801</v>
      </c>
      <c r="Z56" s="10">
        <v>0</v>
      </c>
      <c r="AA56" s="10">
        <v>1.6396155758473583</v>
      </c>
      <c r="AB56" s="10">
        <v>1.3411772359383178E-2</v>
      </c>
      <c r="AC56" s="10">
        <v>7.3933230579864784E-2</v>
      </c>
      <c r="AD56" s="10">
        <v>7.5826420010866258E-2</v>
      </c>
      <c r="AE56" s="10">
        <v>2.7814058064232086</v>
      </c>
      <c r="AF56" s="10">
        <v>0.13516544120041729</v>
      </c>
      <c r="AG56" s="10">
        <v>0</v>
      </c>
      <c r="AH56" s="10">
        <v>0.22273112001207807</v>
      </c>
      <c r="AI56" s="10">
        <v>0.33264664543721523</v>
      </c>
      <c r="AJ56" s="10">
        <v>0.58036323427162984</v>
      </c>
      <c r="AK56" s="10">
        <v>0.3275499816416243</v>
      </c>
      <c r="AL56" s="10">
        <v>2.3244597994196425E-3</v>
      </c>
      <c r="AM56" s="10">
        <v>14.375838530709032</v>
      </c>
      <c r="AN56" s="10">
        <v>0.23893608766954699</v>
      </c>
      <c r="AO56" s="10">
        <v>0</v>
      </c>
      <c r="AP56" s="10">
        <v>11.663677724483605</v>
      </c>
      <c r="AQ56" s="10">
        <v>0.45202581729621727</v>
      </c>
      <c r="AR56" s="10">
        <v>0.15630249730712364</v>
      </c>
      <c r="AS56" s="10">
        <v>1.2471378147676404E-2</v>
      </c>
      <c r="AT56" s="10">
        <v>2.5660486435442489</v>
      </c>
      <c r="AV56" s="23">
        <v>6.3489242551942215</v>
      </c>
      <c r="AW56" s="23">
        <v>27.558536818096471</v>
      </c>
      <c r="AX56" s="23">
        <v>43.416610012534797</v>
      </c>
      <c r="AY56" s="23">
        <v>47.787361253493209</v>
      </c>
      <c r="AZ56" s="23">
        <v>26.797111159432607</v>
      </c>
      <c r="BA56" s="23">
        <v>31.303375461382803</v>
      </c>
      <c r="BB56" s="23">
        <v>69.50968684412193</v>
      </c>
      <c r="BC56" s="23">
        <v>19.301224017249815</v>
      </c>
      <c r="BD56" s="23">
        <v>32.751152874856011</v>
      </c>
      <c r="BE56" s="23">
        <v>16.813528957770846</v>
      </c>
      <c r="BF56" s="23">
        <v>41.06646149739548</v>
      </c>
      <c r="BG56" s="23">
        <v>88.549850946139344</v>
      </c>
      <c r="BH56" s="23">
        <v>66.302052321600996</v>
      </c>
      <c r="BI56" s="23">
        <v>15.885994206347064</v>
      </c>
      <c r="BJ56" s="23">
        <v>35.566188254853373</v>
      </c>
      <c r="BK56" s="23">
        <v>15.90147176939141</v>
      </c>
      <c r="BL56" s="23">
        <v>14.143485179894741</v>
      </c>
      <c r="BM56" s="23">
        <v>62.545622521732902</v>
      </c>
      <c r="BN56" s="23">
        <v>34.874833175465987</v>
      </c>
      <c r="BO56" s="23">
        <v>78.151248653562007</v>
      </c>
      <c r="BP56" s="23">
        <v>17.664614702329438</v>
      </c>
      <c r="BQ56" s="23">
        <v>5.8518451097622721</v>
      </c>
    </row>
    <row r="57" spans="1:69">
      <c r="A57" s="2">
        <v>43070</v>
      </c>
      <c r="B57" s="10">
        <v>6.7557143057015159</v>
      </c>
      <c r="C57" s="10">
        <v>27.922186385806352</v>
      </c>
      <c r="D57" s="10">
        <v>42.268300450697744</v>
      </c>
      <c r="E57" s="10">
        <v>48.022660677069887</v>
      </c>
      <c r="F57" s="10">
        <v>26.884709814349062</v>
      </c>
      <c r="G57" s="10">
        <v>31.185522843476456</v>
      </c>
      <c r="H57" s="10">
        <v>68.03368697542696</v>
      </c>
      <c r="I57" s="10">
        <v>18.510858112560332</v>
      </c>
      <c r="J57" s="10">
        <v>34.50316683292111</v>
      </c>
      <c r="K57" s="10">
        <v>16.721094452549554</v>
      </c>
      <c r="L57" s="10">
        <v>40.730979999915036</v>
      </c>
      <c r="M57" s="10">
        <v>88.844193013896913</v>
      </c>
      <c r="N57" s="10">
        <v>65.872986503422084</v>
      </c>
      <c r="O57" s="10">
        <v>15.347803877676354</v>
      </c>
      <c r="P57" s="10">
        <v>21.282754402405391</v>
      </c>
      <c r="Q57" s="10">
        <v>16.084849193188816</v>
      </c>
      <c r="R57" s="10">
        <v>14.133772855528507</v>
      </c>
      <c r="S57" s="10">
        <v>51.170087035731868</v>
      </c>
      <c r="T57" s="10">
        <v>34.345600890277247</v>
      </c>
      <c r="U57" s="10">
        <v>78.378572587022347</v>
      </c>
      <c r="V57" s="10">
        <v>17.376515455466862</v>
      </c>
      <c r="W57" s="10">
        <v>3.5651629345903544</v>
      </c>
      <c r="Y57" s="10">
        <v>0.16135142324310081</v>
      </c>
      <c r="Z57" s="10">
        <v>0</v>
      </c>
      <c r="AA57" s="10">
        <v>1.5305916771236383</v>
      </c>
      <c r="AB57" s="10">
        <v>1.2417132063369252E-2</v>
      </c>
      <c r="AC57" s="10">
        <v>7.475198234175906E-2</v>
      </c>
      <c r="AD57" s="10">
        <v>6.0325362938929317E-2</v>
      </c>
      <c r="AE57" s="10">
        <v>2.7418136522964289</v>
      </c>
      <c r="AF57" s="10">
        <v>0.12639532735273917</v>
      </c>
      <c r="AG57" s="10">
        <v>0</v>
      </c>
      <c r="AH57" s="10">
        <v>0.31499353053620638</v>
      </c>
      <c r="AI57" s="10">
        <v>0.2940943297223626</v>
      </c>
      <c r="AJ57" s="10">
        <v>0.53294425191289463</v>
      </c>
      <c r="AK57" s="10">
        <v>0.319054653459375</v>
      </c>
      <c r="AL57" s="10">
        <v>2.1643961574628889E-3</v>
      </c>
      <c r="AM57" s="10">
        <v>13.622508577743812</v>
      </c>
      <c r="AN57" s="10">
        <v>0.221012651631316</v>
      </c>
      <c r="AO57" s="10">
        <v>0</v>
      </c>
      <c r="AP57" s="10">
        <v>11.24734289959207</v>
      </c>
      <c r="AQ57" s="10">
        <v>0.383242510847289</v>
      </c>
      <c r="AR57" s="10">
        <v>0.15707128774954526</v>
      </c>
      <c r="AS57" s="10">
        <v>1.3427716771094111E-2</v>
      </c>
      <c r="AT57" s="10">
        <v>2.2774615955108413</v>
      </c>
      <c r="AV57" s="23">
        <v>6.9170657289446167</v>
      </c>
      <c r="AW57" s="23">
        <v>27.922186385806352</v>
      </c>
      <c r="AX57" s="23">
        <v>43.798892127821382</v>
      </c>
      <c r="AY57" s="23">
        <v>48.035077809133256</v>
      </c>
      <c r="AZ57" s="23">
        <v>26.959461796690821</v>
      </c>
      <c r="BA57" s="23">
        <v>31.245848206415385</v>
      </c>
      <c r="BB57" s="23">
        <v>70.775500627723389</v>
      </c>
      <c r="BC57" s="23">
        <v>18.637253439913071</v>
      </c>
      <c r="BD57" s="23">
        <v>34.50316683292111</v>
      </c>
      <c r="BE57" s="23">
        <v>17.036087983085761</v>
      </c>
      <c r="BF57" s="23">
        <v>41.025074329637398</v>
      </c>
      <c r="BG57" s="23">
        <v>89.377137265809807</v>
      </c>
      <c r="BH57" s="23">
        <v>66.192041156881459</v>
      </c>
      <c r="BI57" s="23">
        <v>15.349968273833817</v>
      </c>
      <c r="BJ57" s="23">
        <v>34.905262980149203</v>
      </c>
      <c r="BK57" s="23">
        <v>16.305861844820132</v>
      </c>
      <c r="BL57" s="23">
        <v>14.133772855528507</v>
      </c>
      <c r="BM57" s="23">
        <v>62.417429935323938</v>
      </c>
      <c r="BN57" s="23">
        <v>34.728843401124536</v>
      </c>
      <c r="BO57" s="23">
        <v>78.535643874771893</v>
      </c>
      <c r="BP57" s="23">
        <v>17.389943172237956</v>
      </c>
      <c r="BQ57" s="23">
        <v>5.8426245301011956</v>
      </c>
    </row>
    <row r="58" spans="1:69">
      <c r="A58" s="2">
        <v>43160</v>
      </c>
      <c r="B58" s="10">
        <v>7.0021409711867157</v>
      </c>
      <c r="C58" s="10">
        <v>27.778096195128814</v>
      </c>
      <c r="D58" s="10">
        <v>42.351086126156559</v>
      </c>
      <c r="E58" s="10">
        <v>48.931152134624355</v>
      </c>
      <c r="F58" s="10">
        <v>26.960074375530599</v>
      </c>
      <c r="G58" s="10">
        <v>31.112346705285876</v>
      </c>
      <c r="H58" s="10">
        <v>68.462657853447354</v>
      </c>
      <c r="I58" s="10">
        <v>18.221227303758305</v>
      </c>
      <c r="J58" s="10">
        <v>33.500948095973079</v>
      </c>
      <c r="K58" s="10">
        <v>16.654740205503671</v>
      </c>
      <c r="L58" s="10">
        <v>40.70428506306439</v>
      </c>
      <c r="M58" s="10">
        <v>89.28629255426651</v>
      </c>
      <c r="N58" s="10">
        <v>65.852513237323848</v>
      </c>
      <c r="O58" s="10">
        <v>15.945767933966449</v>
      </c>
      <c r="P58" s="10">
        <v>21.655483923587418</v>
      </c>
      <c r="Q58" s="10">
        <v>16.207874051964307</v>
      </c>
      <c r="R58" s="10">
        <v>13.596082281671007</v>
      </c>
      <c r="S58" s="10">
        <v>50.226663989206159</v>
      </c>
      <c r="T58" s="10">
        <v>34.479496356594524</v>
      </c>
      <c r="U58" s="10">
        <v>77.851007476993374</v>
      </c>
      <c r="V58" s="10">
        <v>17.044101883945032</v>
      </c>
      <c r="W58" s="10">
        <v>3.7040570124786658</v>
      </c>
      <c r="Y58" s="10">
        <v>0.17044017637703579</v>
      </c>
      <c r="Z58" s="10">
        <v>0</v>
      </c>
      <c r="AA58" s="10">
        <v>1.5831796643377629</v>
      </c>
      <c r="AB58" s="10">
        <v>1.147193191370377E-2</v>
      </c>
      <c r="AC58" s="10">
        <v>6.7347968609585251E-2</v>
      </c>
      <c r="AD58" s="10">
        <v>6.210274714816677E-2</v>
      </c>
      <c r="AE58" s="10">
        <v>2.8213995395103808</v>
      </c>
      <c r="AF58" s="10">
        <v>0.11347333286738603</v>
      </c>
      <c r="AG58" s="10">
        <v>0</v>
      </c>
      <c r="AH58" s="10">
        <v>0.34466125138328252</v>
      </c>
      <c r="AI58" s="10">
        <v>0.29326339322918216</v>
      </c>
      <c r="AJ58" s="10">
        <v>0.53251607920741151</v>
      </c>
      <c r="AK58" s="10">
        <v>0.30989992927401033</v>
      </c>
      <c r="AL58" s="10">
        <v>1.9744390867426631E-3</v>
      </c>
      <c r="AM58" s="10">
        <v>13.356631388452612</v>
      </c>
      <c r="AN58" s="10">
        <v>0.18663473110221673</v>
      </c>
      <c r="AO58" s="10">
        <v>0</v>
      </c>
      <c r="AP58" s="10">
        <v>11.755766165104539</v>
      </c>
      <c r="AQ58" s="10">
        <v>0.36496520697249224</v>
      </c>
      <c r="AR58" s="10">
        <v>0.1560140430400736</v>
      </c>
      <c r="AS58" s="10">
        <v>1.3969660050239696E-2</v>
      </c>
      <c r="AT58" s="10">
        <v>2.0826960046233323</v>
      </c>
      <c r="AV58" s="23">
        <v>7.1725811475637515</v>
      </c>
      <c r="AW58" s="23">
        <v>27.778096195128814</v>
      </c>
      <c r="AX58" s="23">
        <v>43.934265790494322</v>
      </c>
      <c r="AY58" s="23">
        <v>48.942624066538059</v>
      </c>
      <c r="AZ58" s="23">
        <v>27.027422344140184</v>
      </c>
      <c r="BA58" s="23">
        <v>31.174449452434043</v>
      </c>
      <c r="BB58" s="23">
        <v>71.284057392957735</v>
      </c>
      <c r="BC58" s="23">
        <v>18.334700636625691</v>
      </c>
      <c r="BD58" s="23">
        <v>33.500948095973079</v>
      </c>
      <c r="BE58" s="23">
        <v>16.999401456886954</v>
      </c>
      <c r="BF58" s="23">
        <v>40.997548456293572</v>
      </c>
      <c r="BG58" s="23">
        <v>89.818808633473921</v>
      </c>
      <c r="BH58" s="23">
        <v>66.162413166597858</v>
      </c>
      <c r="BI58" s="23">
        <v>15.947742373053192</v>
      </c>
      <c r="BJ58" s="23">
        <v>35.012115312040031</v>
      </c>
      <c r="BK58" s="23">
        <v>16.394508783066524</v>
      </c>
      <c r="BL58" s="23">
        <v>13.596082281671007</v>
      </c>
      <c r="BM58" s="23">
        <v>61.982430154310698</v>
      </c>
      <c r="BN58" s="23">
        <v>34.844461563567016</v>
      </c>
      <c r="BO58" s="23">
        <v>78.007021520033447</v>
      </c>
      <c r="BP58" s="23">
        <v>17.058071543995272</v>
      </c>
      <c r="BQ58" s="23">
        <v>5.7867530171019981</v>
      </c>
    </row>
    <row r="59" spans="1:69">
      <c r="A59" s="2">
        <v>43252</v>
      </c>
      <c r="B59" s="10">
        <v>7.0247873652916928</v>
      </c>
      <c r="C59" s="10">
        <v>27.815037375273921</v>
      </c>
      <c r="D59" s="10">
        <v>42.235823608141722</v>
      </c>
      <c r="E59" s="10">
        <v>49.824868744326402</v>
      </c>
      <c r="F59" s="10">
        <v>27.133345537418997</v>
      </c>
      <c r="G59" s="10">
        <v>31.335543427485469</v>
      </c>
      <c r="H59" s="10">
        <v>69.149642081901661</v>
      </c>
      <c r="I59" s="10">
        <v>18.113723696834896</v>
      </c>
      <c r="J59" s="10">
        <v>33.848130038279379</v>
      </c>
      <c r="K59" s="10">
        <v>16.526767314436551</v>
      </c>
      <c r="L59" s="10">
        <v>40.875899833278382</v>
      </c>
      <c r="M59" s="10">
        <v>89.793990096626516</v>
      </c>
      <c r="N59" s="10">
        <v>67.592812049603467</v>
      </c>
      <c r="O59" s="10">
        <v>15.443416780415518</v>
      </c>
      <c r="P59" s="10">
        <v>21.943085107830289</v>
      </c>
      <c r="Q59" s="10">
        <v>16.47137932010811</v>
      </c>
      <c r="R59" s="10">
        <v>13.024439364346748</v>
      </c>
      <c r="S59" s="10">
        <v>49.221108299722815</v>
      </c>
      <c r="T59" s="10">
        <v>34.358531233099889</v>
      </c>
      <c r="U59" s="10">
        <v>77.686152114795817</v>
      </c>
      <c r="V59" s="10">
        <v>16.734345517961682</v>
      </c>
      <c r="W59" s="10">
        <v>3.7543540515741842</v>
      </c>
      <c r="Y59" s="10">
        <v>0.21431473200755136</v>
      </c>
      <c r="Z59" s="10">
        <v>0</v>
      </c>
      <c r="AA59" s="10">
        <v>2.0463218357777322</v>
      </c>
      <c r="AB59" s="10">
        <v>1.1790598062589197E-2</v>
      </c>
      <c r="AC59" s="10">
        <v>7.3252915157677734E-2</v>
      </c>
      <c r="AD59" s="10">
        <v>6.761324046980377E-2</v>
      </c>
      <c r="AE59" s="10">
        <v>2.7158986891538603</v>
      </c>
      <c r="AF59" s="10">
        <v>0.12151713152550059</v>
      </c>
      <c r="AG59" s="10">
        <v>0</v>
      </c>
      <c r="AH59" s="10">
        <v>0.35545860423291842</v>
      </c>
      <c r="AI59" s="10">
        <v>0.29536627741153154</v>
      </c>
      <c r="AJ59" s="10">
        <v>0.56945463502289329</v>
      </c>
      <c r="AK59" s="10">
        <v>0.31510446541872739</v>
      </c>
      <c r="AL59" s="10">
        <v>1.9407553019714641E-3</v>
      </c>
      <c r="AM59" s="10">
        <v>13.458859114903976</v>
      </c>
      <c r="AN59" s="10">
        <v>0.18413705300017114</v>
      </c>
      <c r="AO59" s="10">
        <v>0</v>
      </c>
      <c r="AP59" s="10">
        <v>11.849985803025731</v>
      </c>
      <c r="AQ59" s="10">
        <v>0.37736400335928266</v>
      </c>
      <c r="AR59" s="10">
        <v>0.15568367157273144</v>
      </c>
      <c r="AS59" s="10">
        <v>1.4009586899675242E-2</v>
      </c>
      <c r="AT59" s="10">
        <v>1.9064066340165509</v>
      </c>
      <c r="AV59" s="23">
        <v>7.2391020972992441</v>
      </c>
      <c r="AW59" s="23">
        <v>27.815037375273921</v>
      </c>
      <c r="AX59" s="23">
        <v>44.282145443919454</v>
      </c>
      <c r="AY59" s="23">
        <v>49.836659342388991</v>
      </c>
      <c r="AZ59" s="23">
        <v>27.206598452576674</v>
      </c>
      <c r="BA59" s="23">
        <v>31.403156667955272</v>
      </c>
      <c r="BB59" s="23">
        <v>71.865540771055521</v>
      </c>
      <c r="BC59" s="23">
        <v>18.235240828360396</v>
      </c>
      <c r="BD59" s="23">
        <v>33.848130038279379</v>
      </c>
      <c r="BE59" s="23">
        <v>16.882225918669469</v>
      </c>
      <c r="BF59" s="23">
        <v>41.171266110689913</v>
      </c>
      <c r="BG59" s="23">
        <v>90.363444731649409</v>
      </c>
      <c r="BH59" s="23">
        <v>67.907916515022194</v>
      </c>
      <c r="BI59" s="23">
        <v>15.445357535717489</v>
      </c>
      <c r="BJ59" s="23">
        <v>35.401944222734265</v>
      </c>
      <c r="BK59" s="23">
        <v>16.655516373108281</v>
      </c>
      <c r="BL59" s="23">
        <v>13.024439364346748</v>
      </c>
      <c r="BM59" s="23">
        <v>61.071094102748546</v>
      </c>
      <c r="BN59" s="23">
        <v>34.735895236459172</v>
      </c>
      <c r="BO59" s="23">
        <v>77.841835786368549</v>
      </c>
      <c r="BP59" s="23">
        <v>16.748355104861357</v>
      </c>
      <c r="BQ59" s="23">
        <v>5.6607606855907351</v>
      </c>
    </row>
    <row r="60" spans="1:69">
      <c r="A60" s="2">
        <v>43344</v>
      </c>
      <c r="B60" s="10">
        <v>6.7326594732852136</v>
      </c>
      <c r="C60" s="10">
        <v>27.79239112301547</v>
      </c>
      <c r="D60" s="10">
        <v>42.911994831874708</v>
      </c>
      <c r="E60" s="10">
        <v>50.921690662421661</v>
      </c>
      <c r="F60" s="10">
        <v>27.056056118650755</v>
      </c>
      <c r="G60" s="10">
        <v>31.476760615765194</v>
      </c>
      <c r="H60" s="10">
        <v>68.852377619656281</v>
      </c>
      <c r="I60" s="10">
        <v>17.939565024761233</v>
      </c>
      <c r="J60" s="10">
        <v>34.04253042519737</v>
      </c>
      <c r="K60" s="10">
        <v>16.636887562122677</v>
      </c>
      <c r="L60" s="10">
        <v>40.877461056704988</v>
      </c>
      <c r="M60" s="10">
        <v>90.571871924008434</v>
      </c>
      <c r="N60" s="10">
        <v>67.584010119577783</v>
      </c>
      <c r="O60" s="10">
        <v>15.944214422248251</v>
      </c>
      <c r="P60" s="10">
        <v>22.08397776703983</v>
      </c>
      <c r="Q60" s="10">
        <v>16.712463144177676</v>
      </c>
      <c r="R60" s="10">
        <v>12.901787368141282</v>
      </c>
      <c r="S60" s="10">
        <v>48.220904414083762</v>
      </c>
      <c r="T60" s="10">
        <v>34.264397742310308</v>
      </c>
      <c r="U60" s="10">
        <v>77.861782608797839</v>
      </c>
      <c r="V60" s="10">
        <v>15.95206247994431</v>
      </c>
      <c r="W60" s="10">
        <v>3.9087599586400117</v>
      </c>
      <c r="Y60" s="10">
        <v>0.25223128393230088</v>
      </c>
      <c r="Z60" s="10">
        <v>0</v>
      </c>
      <c r="AA60" s="10">
        <v>2.0197419604650335</v>
      </c>
      <c r="AB60" s="10">
        <v>1.2849084106107966E-2</v>
      </c>
      <c r="AC60" s="10">
        <v>7.3846888038794134E-2</v>
      </c>
      <c r="AD60" s="10">
        <v>6.6625741693020046E-2</v>
      </c>
      <c r="AE60" s="10">
        <v>2.5839888521954748</v>
      </c>
      <c r="AF60" s="10">
        <v>0.11260581634534716</v>
      </c>
      <c r="AG60" s="10">
        <v>0</v>
      </c>
      <c r="AH60" s="10">
        <v>0.35635413272205696</v>
      </c>
      <c r="AI60" s="10">
        <v>0.28319473997825639</v>
      </c>
      <c r="AJ60" s="10">
        <v>0.56094621314078097</v>
      </c>
      <c r="AK60" s="10">
        <v>0.32864176153444191</v>
      </c>
      <c r="AL60" s="10">
        <v>1.7999052443187225E-3</v>
      </c>
      <c r="AM60" s="10">
        <v>13.063428123054305</v>
      </c>
      <c r="AN60" s="10">
        <v>0.17691002998649097</v>
      </c>
      <c r="AO60" s="10">
        <v>0</v>
      </c>
      <c r="AP60" s="10">
        <v>11.553062225316161</v>
      </c>
      <c r="AQ60" s="10">
        <v>0.39722800244321377</v>
      </c>
      <c r="AR60" s="10">
        <v>0.15603563649057151</v>
      </c>
      <c r="AS60" s="10">
        <v>1.1887120510309046E-2</v>
      </c>
      <c r="AT60" s="10">
        <v>2.0779602871215594</v>
      </c>
      <c r="AV60" s="23">
        <v>6.9848907572175145</v>
      </c>
      <c r="AW60" s="23">
        <v>27.79239112301547</v>
      </c>
      <c r="AX60" s="23">
        <v>44.931736792339741</v>
      </c>
      <c r="AY60" s="23">
        <v>50.934539746527769</v>
      </c>
      <c r="AZ60" s="23">
        <v>27.129903006689549</v>
      </c>
      <c r="BA60" s="23">
        <v>31.543386357458214</v>
      </c>
      <c r="BB60" s="23">
        <v>71.436366471851755</v>
      </c>
      <c r="BC60" s="23">
        <v>18.05217084110658</v>
      </c>
      <c r="BD60" s="23">
        <v>34.04253042519737</v>
      </c>
      <c r="BE60" s="23">
        <v>16.993241694844734</v>
      </c>
      <c r="BF60" s="23">
        <v>41.160655796683244</v>
      </c>
      <c r="BG60" s="23">
        <v>91.132818137149215</v>
      </c>
      <c r="BH60" s="23">
        <v>67.912651881112225</v>
      </c>
      <c r="BI60" s="23">
        <v>15.94601432749257</v>
      </c>
      <c r="BJ60" s="23">
        <v>35.147405890094134</v>
      </c>
      <c r="BK60" s="23">
        <v>16.889373174164167</v>
      </c>
      <c r="BL60" s="23">
        <v>12.901787368141282</v>
      </c>
      <c r="BM60" s="23">
        <v>59.773966639399923</v>
      </c>
      <c r="BN60" s="23">
        <v>34.661625744753522</v>
      </c>
      <c r="BO60" s="23">
        <v>78.01781824528841</v>
      </c>
      <c r="BP60" s="23">
        <v>15.963949600454619</v>
      </c>
      <c r="BQ60" s="23">
        <v>5.9867202457615711</v>
      </c>
    </row>
    <row r="61" spans="1:69">
      <c r="A61" s="2">
        <v>43435</v>
      </c>
      <c r="B61" s="10">
        <v>6.3470685465474972</v>
      </c>
      <c r="C61" s="10">
        <v>28.4108929274839</v>
      </c>
      <c r="D61" s="10">
        <v>43.888995258665474</v>
      </c>
      <c r="E61" s="10">
        <v>51.415373732074158</v>
      </c>
      <c r="F61" s="10">
        <v>27.573848394485033</v>
      </c>
      <c r="G61" s="10">
        <v>31.591201155755986</v>
      </c>
      <c r="H61" s="10">
        <v>70.157530848687557</v>
      </c>
      <c r="I61" s="10">
        <v>17.584403891610201</v>
      </c>
      <c r="J61" s="10">
        <v>34.875683707227985</v>
      </c>
      <c r="K61" s="10">
        <v>16.64314367631761</v>
      </c>
      <c r="L61" s="10">
        <v>40.898504831794583</v>
      </c>
      <c r="M61" s="10">
        <v>91.238409318861258</v>
      </c>
      <c r="N61" s="10">
        <v>67.6512939467531</v>
      </c>
      <c r="O61" s="10">
        <v>15.481552234879585</v>
      </c>
      <c r="P61" s="10">
        <v>22.33796142020725</v>
      </c>
      <c r="Q61" s="10">
        <v>16.999388621677333</v>
      </c>
      <c r="R61" s="10">
        <v>12.166568152649917</v>
      </c>
      <c r="S61" s="10">
        <v>47.83977388447687</v>
      </c>
      <c r="T61" s="10">
        <v>34.426510215818098</v>
      </c>
      <c r="U61" s="10">
        <v>78.596988483048335</v>
      </c>
      <c r="V61" s="10">
        <v>15.106064492652949</v>
      </c>
      <c r="W61" s="10">
        <v>3.9325961674037759</v>
      </c>
      <c r="Y61" s="10">
        <v>0.21879726981539704</v>
      </c>
      <c r="Z61" s="10">
        <v>0</v>
      </c>
      <c r="AA61" s="10">
        <v>1.9571044458836369</v>
      </c>
      <c r="AB61" s="10">
        <v>1.1986190804705643E-2</v>
      </c>
      <c r="AC61" s="10">
        <v>8.0751414583886572E-2</v>
      </c>
      <c r="AD61" s="10">
        <v>6.865223640086171E-2</v>
      </c>
      <c r="AE61" s="10">
        <v>2.5117900900487058</v>
      </c>
      <c r="AF61" s="10">
        <v>0.10076429517445007</v>
      </c>
      <c r="AG61" s="10">
        <v>0</v>
      </c>
      <c r="AH61" s="10">
        <v>0.34853760747733986</v>
      </c>
      <c r="AI61" s="10">
        <v>0.27229013528202728</v>
      </c>
      <c r="AJ61" s="10">
        <v>0.54980499554572759</v>
      </c>
      <c r="AK61" s="10">
        <v>0.32571881779350065</v>
      </c>
      <c r="AL61" s="10">
        <v>1.7574519811951461E-3</v>
      </c>
      <c r="AM61" s="10">
        <v>12.70044201500891</v>
      </c>
      <c r="AN61" s="10">
        <v>0.16069348751209844</v>
      </c>
      <c r="AO61" s="10">
        <v>0</v>
      </c>
      <c r="AP61" s="10">
        <v>11.211925925413134</v>
      </c>
      <c r="AQ61" s="10">
        <v>0.41620592912423859</v>
      </c>
      <c r="AR61" s="10">
        <v>0.15750899495600379</v>
      </c>
      <c r="AS61" s="10">
        <v>1.0192585157376755E-2</v>
      </c>
      <c r="AT61" s="10">
        <v>1.7158516328109248</v>
      </c>
      <c r="AV61" s="23">
        <v>6.5658658163628942</v>
      </c>
      <c r="AW61" s="23">
        <v>28.4108929274839</v>
      </c>
      <c r="AX61" s="23">
        <v>45.846099704549111</v>
      </c>
      <c r="AY61" s="23">
        <v>51.427359922878864</v>
      </c>
      <c r="AZ61" s="23">
        <v>27.65459980906892</v>
      </c>
      <c r="BA61" s="23">
        <v>31.659853392156847</v>
      </c>
      <c r="BB61" s="23">
        <v>72.669320938736263</v>
      </c>
      <c r="BC61" s="23">
        <v>17.685168186784651</v>
      </c>
      <c r="BD61" s="23">
        <v>34.875683707227985</v>
      </c>
      <c r="BE61" s="23">
        <v>16.99168128379495</v>
      </c>
      <c r="BF61" s="23">
        <v>41.17079496707661</v>
      </c>
      <c r="BG61" s="23">
        <v>91.788214314406986</v>
      </c>
      <c r="BH61" s="23">
        <v>67.9770127645466</v>
      </c>
      <c r="BI61" s="23">
        <v>15.48330968686078</v>
      </c>
      <c r="BJ61" s="23">
        <v>35.038403435216161</v>
      </c>
      <c r="BK61" s="23">
        <v>17.160082109189432</v>
      </c>
      <c r="BL61" s="23">
        <v>12.166568152649917</v>
      </c>
      <c r="BM61" s="23">
        <v>59.051699809890003</v>
      </c>
      <c r="BN61" s="23">
        <v>34.842716144942337</v>
      </c>
      <c r="BO61" s="23">
        <v>78.754497478004339</v>
      </c>
      <c r="BP61" s="23">
        <v>15.116257077810326</v>
      </c>
      <c r="BQ61" s="23">
        <v>5.6484478002147007</v>
      </c>
    </row>
    <row r="62" spans="1:69">
      <c r="A62" s="2">
        <v>43525</v>
      </c>
      <c r="B62" s="10">
        <v>5.8580016941356918</v>
      </c>
      <c r="C62" s="10">
        <v>28.56251328991549</v>
      </c>
      <c r="D62" s="10">
        <v>44.351058476034289</v>
      </c>
      <c r="E62" s="10">
        <v>52.504147906863942</v>
      </c>
      <c r="F62" s="10">
        <v>27.778441305876047</v>
      </c>
      <c r="G62" s="10">
        <v>31.421627647369672</v>
      </c>
      <c r="H62" s="10">
        <v>71.336050212711839</v>
      </c>
      <c r="I62" s="10">
        <v>17.482809814422733</v>
      </c>
      <c r="J62" s="10">
        <v>34.491708531599606</v>
      </c>
      <c r="K62" s="10">
        <v>16.605729895224865</v>
      </c>
      <c r="L62" s="10">
        <v>40.651506382475155</v>
      </c>
      <c r="M62" s="10">
        <v>91.177720857463925</v>
      </c>
      <c r="N62" s="10">
        <v>67.567063480523387</v>
      </c>
      <c r="O62" s="10">
        <v>16.173484580395165</v>
      </c>
      <c r="P62" s="10">
        <v>22.383836073054898</v>
      </c>
      <c r="Q62" s="10">
        <v>17.399734107262155</v>
      </c>
      <c r="R62" s="10">
        <v>12.092677103259758</v>
      </c>
      <c r="S62" s="10">
        <v>46.823663285064448</v>
      </c>
      <c r="T62" s="10">
        <v>34.611850168454723</v>
      </c>
      <c r="U62" s="10">
        <v>78.276929165414955</v>
      </c>
      <c r="V62" s="10">
        <v>14.714525236464779</v>
      </c>
      <c r="W62" s="10">
        <v>4.0157809919908374</v>
      </c>
      <c r="Y62" s="10">
        <v>0.24309201714377249</v>
      </c>
      <c r="Z62" s="10">
        <v>0</v>
      </c>
      <c r="AA62" s="10">
        <v>1.9209345748665214</v>
      </c>
      <c r="AB62" s="10">
        <v>1.1028186979707755E-2</v>
      </c>
      <c r="AC62" s="10">
        <v>7.4595043387109428E-2</v>
      </c>
      <c r="AD62" s="10">
        <v>6.6409244368912823E-2</v>
      </c>
      <c r="AE62" s="10">
        <v>2.5642474616154658</v>
      </c>
      <c r="AF62" s="10">
        <v>9.5139977411562882E-2</v>
      </c>
      <c r="AG62" s="10">
        <v>0</v>
      </c>
      <c r="AH62" s="10">
        <v>0.33318466265727054</v>
      </c>
      <c r="AI62" s="10">
        <v>0.25424167038548262</v>
      </c>
      <c r="AJ62" s="10">
        <v>0.57364697201838055</v>
      </c>
      <c r="AK62" s="10">
        <v>0.31645092917403872</v>
      </c>
      <c r="AL62" s="10">
        <v>1.7469250025818894E-3</v>
      </c>
      <c r="AM62" s="10">
        <v>12.47568983376453</v>
      </c>
      <c r="AN62" s="10">
        <v>0.17882749612213189</v>
      </c>
      <c r="AO62" s="10">
        <v>0</v>
      </c>
      <c r="AP62" s="10">
        <v>11.346582775750662</v>
      </c>
      <c r="AQ62" s="10">
        <v>0.40752041548530826</v>
      </c>
      <c r="AR62" s="10">
        <v>0.15686759351785895</v>
      </c>
      <c r="AS62" s="10">
        <v>1.1048161348126584E-2</v>
      </c>
      <c r="AT62" s="10">
        <v>1.6064865859390718</v>
      </c>
      <c r="AV62" s="23">
        <v>6.1010937112794643</v>
      </c>
      <c r="AW62" s="23">
        <v>28.56251328991549</v>
      </c>
      <c r="AX62" s="23">
        <v>46.271993050900811</v>
      </c>
      <c r="AY62" s="23">
        <v>52.51517609384365</v>
      </c>
      <c r="AZ62" s="23">
        <v>27.853036349263157</v>
      </c>
      <c r="BA62" s="23">
        <v>31.488036891738584</v>
      </c>
      <c r="BB62" s="23">
        <v>73.900297674327305</v>
      </c>
      <c r="BC62" s="23">
        <v>17.577949791834296</v>
      </c>
      <c r="BD62" s="23">
        <v>34.491708531599606</v>
      </c>
      <c r="BE62" s="23">
        <v>16.938914557882136</v>
      </c>
      <c r="BF62" s="23">
        <v>40.905748052860638</v>
      </c>
      <c r="BG62" s="23">
        <v>91.751367829482305</v>
      </c>
      <c r="BH62" s="23">
        <v>67.883514409697426</v>
      </c>
      <c r="BI62" s="23">
        <v>16.175231505397747</v>
      </c>
      <c r="BJ62" s="23">
        <v>34.859525906819428</v>
      </c>
      <c r="BK62" s="23">
        <v>17.578561603384287</v>
      </c>
      <c r="BL62" s="23">
        <v>12.092677103259758</v>
      </c>
      <c r="BM62" s="23">
        <v>58.17024606081511</v>
      </c>
      <c r="BN62" s="23">
        <v>35.019370583940031</v>
      </c>
      <c r="BO62" s="23">
        <v>78.433796758932814</v>
      </c>
      <c r="BP62" s="23">
        <v>14.725573397812905</v>
      </c>
      <c r="BQ62" s="23">
        <v>5.6222675779299092</v>
      </c>
    </row>
    <row r="63" spans="1:69">
      <c r="A63" s="2">
        <v>43617</v>
      </c>
      <c r="B63" s="10">
        <v>5.3684896903246582</v>
      </c>
      <c r="C63" s="10">
        <v>28.892794287837884</v>
      </c>
      <c r="D63" s="10">
        <v>45.115648520021935</v>
      </c>
      <c r="E63" s="10">
        <v>53.569692713125562</v>
      </c>
      <c r="F63" s="10">
        <v>28.330769812058122</v>
      </c>
      <c r="G63" s="10">
        <v>31.476148766952974</v>
      </c>
      <c r="H63" s="10">
        <v>74.082163017786641</v>
      </c>
      <c r="I63" s="10">
        <v>17.461417588462318</v>
      </c>
      <c r="J63" s="10">
        <v>34.69301118044676</v>
      </c>
      <c r="K63" s="10">
        <v>16.637520927523006</v>
      </c>
      <c r="L63" s="10">
        <v>40.791418005747374</v>
      </c>
      <c r="M63" s="10">
        <v>91.855748304644109</v>
      </c>
      <c r="N63" s="10">
        <v>67.470634796204209</v>
      </c>
      <c r="O63" s="10">
        <v>16.080174097020855</v>
      </c>
      <c r="P63" s="10">
        <v>22.597769995574446</v>
      </c>
      <c r="Q63" s="10">
        <v>18.003952885832536</v>
      </c>
      <c r="R63" s="10">
        <v>12.184805340184971</v>
      </c>
      <c r="S63" s="10">
        <v>45.877091049193957</v>
      </c>
      <c r="T63" s="10">
        <v>34.582396225123901</v>
      </c>
      <c r="U63" s="10">
        <v>78.232678456062771</v>
      </c>
      <c r="V63" s="10">
        <v>14.354837518477233</v>
      </c>
      <c r="W63" s="10">
        <v>4.1054808822847706</v>
      </c>
      <c r="Y63" s="10">
        <v>0.21215072403163315</v>
      </c>
      <c r="Z63" s="10">
        <v>0</v>
      </c>
      <c r="AA63" s="10">
        <v>1.9080179720468351</v>
      </c>
      <c r="AB63" s="10">
        <v>1.1251998389418816E-2</v>
      </c>
      <c r="AC63" s="10">
        <v>8.1048757207994981E-2</v>
      </c>
      <c r="AD63" s="10">
        <v>7.0312530359604608E-2</v>
      </c>
      <c r="AE63" s="10">
        <v>2.5695346431580646</v>
      </c>
      <c r="AF63" s="10">
        <v>9.1877431512141783E-2</v>
      </c>
      <c r="AG63" s="10">
        <v>0</v>
      </c>
      <c r="AH63" s="10">
        <v>0.33137989514691668</v>
      </c>
      <c r="AI63" s="10">
        <v>0.24753202990195433</v>
      </c>
      <c r="AJ63" s="10">
        <v>0.59670676709031056</v>
      </c>
      <c r="AK63" s="10">
        <v>0.30411772416228189</v>
      </c>
      <c r="AL63" s="10">
        <v>2.7340943925402428E-3</v>
      </c>
      <c r="AM63" s="10">
        <v>12.202957226286735</v>
      </c>
      <c r="AN63" s="10">
        <v>0.15848977802019348</v>
      </c>
      <c r="AO63" s="10">
        <v>0</v>
      </c>
      <c r="AP63" s="10">
        <v>11.844806164605323</v>
      </c>
      <c r="AQ63" s="10">
        <v>0.3812081788161592</v>
      </c>
      <c r="AR63" s="10">
        <v>0.15677891474160788</v>
      </c>
      <c r="AS63" s="10">
        <v>1.4369206725202588E-2</v>
      </c>
      <c r="AT63" s="10">
        <v>1.3781617030422302</v>
      </c>
      <c r="AV63" s="23">
        <v>5.5806404143562913</v>
      </c>
      <c r="AW63" s="23">
        <v>28.892794287837884</v>
      </c>
      <c r="AX63" s="23">
        <v>47.02366649206877</v>
      </c>
      <c r="AY63" s="23">
        <v>53.580944711514981</v>
      </c>
      <c r="AZ63" s="23">
        <v>28.411818569266117</v>
      </c>
      <c r="BA63" s="23">
        <v>31.546461297312579</v>
      </c>
      <c r="BB63" s="23">
        <v>76.651697660944706</v>
      </c>
      <c r="BC63" s="23">
        <v>17.55329501997446</v>
      </c>
      <c r="BD63" s="23">
        <v>34.69301118044676</v>
      </c>
      <c r="BE63" s="23">
        <v>16.968900822669923</v>
      </c>
      <c r="BF63" s="23">
        <v>41.038950035649329</v>
      </c>
      <c r="BG63" s="23">
        <v>92.45245507173442</v>
      </c>
      <c r="BH63" s="23">
        <v>67.774752520366491</v>
      </c>
      <c r="BI63" s="23">
        <v>16.082908191413395</v>
      </c>
      <c r="BJ63" s="23">
        <v>34.80072722186118</v>
      </c>
      <c r="BK63" s="23">
        <v>18.16244266385273</v>
      </c>
      <c r="BL63" s="23">
        <v>12.184805340184971</v>
      </c>
      <c r="BM63" s="23">
        <v>57.721897213799281</v>
      </c>
      <c r="BN63" s="23">
        <v>34.96360440394006</v>
      </c>
      <c r="BO63" s="23">
        <v>78.389457370804379</v>
      </c>
      <c r="BP63" s="23">
        <v>14.369206725202435</v>
      </c>
      <c r="BQ63" s="23">
        <v>5.4836425853270008</v>
      </c>
    </row>
    <row r="64" spans="1:69">
      <c r="A64" s="2">
        <v>43709</v>
      </c>
      <c r="B64" s="10">
        <v>5.1007864971751236</v>
      </c>
      <c r="C64" s="10">
        <v>29.250907554678523</v>
      </c>
      <c r="D64" s="10">
        <v>45.641802039461403</v>
      </c>
      <c r="E64" s="10">
        <v>54.631038061855016</v>
      </c>
      <c r="F64" s="10">
        <v>28.920377464562879</v>
      </c>
      <c r="G64" s="10">
        <v>31.390772512621787</v>
      </c>
      <c r="H64" s="10">
        <v>77.083514922573201</v>
      </c>
      <c r="I64" s="10">
        <v>18.092359816442883</v>
      </c>
      <c r="J64" s="10">
        <v>35.543539560689545</v>
      </c>
      <c r="K64" s="10">
        <v>16.664816503680356</v>
      </c>
      <c r="L64" s="10">
        <v>40.766038391264317</v>
      </c>
      <c r="M64" s="10">
        <v>92.930363314577122</v>
      </c>
      <c r="N64" s="10">
        <v>67.607166360726211</v>
      </c>
      <c r="O64" s="10">
        <v>16.343801176859831</v>
      </c>
      <c r="P64" s="10">
        <v>22.770697983057982</v>
      </c>
      <c r="Q64" s="10">
        <v>18.501714116684603</v>
      </c>
      <c r="R64" s="10">
        <v>12.450102246451083</v>
      </c>
      <c r="S64" s="10">
        <v>45.386665701091594</v>
      </c>
      <c r="T64" s="10">
        <v>34.617720559685523</v>
      </c>
      <c r="U64" s="10">
        <v>79.033255609811576</v>
      </c>
      <c r="V64" s="10">
        <v>14.647353364974828</v>
      </c>
      <c r="W64" s="10">
        <v>4.2665464462500795</v>
      </c>
      <c r="Y64" s="10">
        <v>0.23514946845609241</v>
      </c>
      <c r="Z64" s="10">
        <v>0</v>
      </c>
      <c r="AA64" s="10">
        <v>1.9517777953251993</v>
      </c>
      <c r="AB64" s="10">
        <v>1.1474927727817885E-2</v>
      </c>
      <c r="AC64" s="10">
        <v>8.5873720631646222E-2</v>
      </c>
      <c r="AD64" s="10">
        <v>6.5056987835141911E-2</v>
      </c>
      <c r="AE64" s="10">
        <v>2.7864898095511421</v>
      </c>
      <c r="AF64" s="10">
        <v>8.17298737862302E-2</v>
      </c>
      <c r="AG64" s="10">
        <v>0</v>
      </c>
      <c r="AH64" s="10">
        <v>0.33221048577466661</v>
      </c>
      <c r="AI64" s="10">
        <v>0.22887317497421833</v>
      </c>
      <c r="AJ64" s="10">
        <v>0.63071764391320073</v>
      </c>
      <c r="AK64" s="10">
        <v>0.31839895015716024</v>
      </c>
      <c r="AL64" s="10">
        <v>3.9234539113870426E-3</v>
      </c>
      <c r="AM64" s="10">
        <v>12.18834589773255</v>
      </c>
      <c r="AN64" s="10">
        <v>0.15105720196419625</v>
      </c>
      <c r="AO64" s="10">
        <v>0</v>
      </c>
      <c r="AP64" s="10">
        <v>12.125387656373384</v>
      </c>
      <c r="AQ64" s="10">
        <v>0.3753353475146497</v>
      </c>
      <c r="AR64" s="10">
        <v>0.15838327777517236</v>
      </c>
      <c r="AS64" s="10">
        <v>1.4662015380356053E-2</v>
      </c>
      <c r="AT64" s="10">
        <v>1.1622868314698138</v>
      </c>
      <c r="AV64" s="23">
        <v>5.335935965631216</v>
      </c>
      <c r="AW64" s="23">
        <v>29.250907554678523</v>
      </c>
      <c r="AX64" s="23">
        <v>47.593579834786603</v>
      </c>
      <c r="AY64" s="23">
        <v>54.642512989582833</v>
      </c>
      <c r="AZ64" s="23">
        <v>29.006251185194525</v>
      </c>
      <c r="BA64" s="23">
        <v>31.455829500456929</v>
      </c>
      <c r="BB64" s="23">
        <v>79.870004732124343</v>
      </c>
      <c r="BC64" s="23">
        <v>18.174089690229113</v>
      </c>
      <c r="BD64" s="23">
        <v>35.543539560689545</v>
      </c>
      <c r="BE64" s="23">
        <v>16.997026989455023</v>
      </c>
      <c r="BF64" s="23">
        <v>40.994911566238535</v>
      </c>
      <c r="BG64" s="23">
        <v>93.561080958490322</v>
      </c>
      <c r="BH64" s="23">
        <v>67.925565310883371</v>
      </c>
      <c r="BI64" s="23">
        <v>16.347724630771218</v>
      </c>
      <c r="BJ64" s="23">
        <v>34.959043880790531</v>
      </c>
      <c r="BK64" s="23">
        <v>18.652771318648799</v>
      </c>
      <c r="BL64" s="23">
        <v>12.450102246451083</v>
      </c>
      <c r="BM64" s="23">
        <v>57.512053357464978</v>
      </c>
      <c r="BN64" s="23">
        <v>34.993055907200173</v>
      </c>
      <c r="BO64" s="23">
        <v>79.191638887586748</v>
      </c>
      <c r="BP64" s="23">
        <v>14.662015380355184</v>
      </c>
      <c r="BQ64" s="23">
        <v>5.4288332777198933</v>
      </c>
    </row>
    <row r="65" spans="1:69">
      <c r="A65" s="2">
        <v>43800</v>
      </c>
      <c r="B65" s="10">
        <v>5.1632167812868426</v>
      </c>
      <c r="C65" s="10">
        <v>29.953305740553255</v>
      </c>
      <c r="D65" s="10">
        <v>46.055073527284399</v>
      </c>
      <c r="E65" s="10">
        <v>55.371421874999996</v>
      </c>
      <c r="F65" s="10">
        <v>29.004759057800086</v>
      </c>
      <c r="G65" s="10">
        <v>31.31568462161713</v>
      </c>
      <c r="H65" s="10">
        <v>78.807835287527411</v>
      </c>
      <c r="I65" s="10">
        <v>18.448146679646129</v>
      </c>
      <c r="J65" s="10">
        <v>37.037123343803131</v>
      </c>
      <c r="K65" s="10">
        <v>16.65269953435477</v>
      </c>
      <c r="L65" s="10">
        <v>40.74297652365874</v>
      </c>
      <c r="M65" s="10">
        <v>94.358264705203894</v>
      </c>
      <c r="N65" s="10">
        <v>67.791840938855188</v>
      </c>
      <c r="O65" s="10">
        <v>15.613850224852669</v>
      </c>
      <c r="P65" s="10">
        <v>22.879891104767722</v>
      </c>
      <c r="Q65" s="10">
        <v>19.001071425833555</v>
      </c>
      <c r="R65" s="10">
        <v>12.937186272320353</v>
      </c>
      <c r="S65" s="10">
        <v>45.807753710212495</v>
      </c>
      <c r="T65" s="10">
        <v>34.812800923995624</v>
      </c>
      <c r="U65" s="10">
        <v>80.097559501719431</v>
      </c>
      <c r="V65" s="10">
        <v>15.16684373785994</v>
      </c>
      <c r="W65" s="10">
        <v>4.3955870439440021</v>
      </c>
      <c r="Y65" s="10">
        <v>0.20779239932916127</v>
      </c>
      <c r="Z65" s="10">
        <v>0</v>
      </c>
      <c r="AA65" s="10">
        <v>1.9971857092145058</v>
      </c>
      <c r="AB65" s="10">
        <v>1.0522569444447072E-2</v>
      </c>
      <c r="AC65" s="10">
        <v>7.7162762309566091E-2</v>
      </c>
      <c r="AD65" s="10">
        <v>6.3122726671693385E-2</v>
      </c>
      <c r="AE65" s="10">
        <v>2.8754069862993106</v>
      </c>
      <c r="AF65" s="10">
        <v>7.4460488568085736E-2</v>
      </c>
      <c r="AG65" s="10">
        <v>0</v>
      </c>
      <c r="AH65" s="10">
        <v>0.31552468766653519</v>
      </c>
      <c r="AI65" s="10">
        <v>0.21892547659777506</v>
      </c>
      <c r="AJ65" s="10">
        <v>0.61890882383205792</v>
      </c>
      <c r="AK65" s="10">
        <v>0.32656423110815069</v>
      </c>
      <c r="AL65" s="10">
        <v>3.466327503568678E-3</v>
      </c>
      <c r="AM65" s="10">
        <v>11.542430181242565</v>
      </c>
      <c r="AN65" s="10">
        <v>0.14008576755417224</v>
      </c>
      <c r="AO65" s="10">
        <v>0</v>
      </c>
      <c r="AP65" s="10">
        <v>12.05274721917349</v>
      </c>
      <c r="AQ65" s="10">
        <v>0.36147470520562308</v>
      </c>
      <c r="AR65" s="10">
        <v>0.16051615130605512</v>
      </c>
      <c r="AS65" s="10">
        <v>1.5182025763623486E-2</v>
      </c>
      <c r="AT65" s="10">
        <v>0.94775014972852833</v>
      </c>
      <c r="AV65" s="23">
        <v>5.3710091806160039</v>
      </c>
      <c r="AW65" s="23">
        <v>29.953305740553255</v>
      </c>
      <c r="AX65" s="23">
        <v>48.052259236498905</v>
      </c>
      <c r="AY65" s="23">
        <v>55.381944444444443</v>
      </c>
      <c r="AZ65" s="23">
        <v>29.081921820109653</v>
      </c>
      <c r="BA65" s="23">
        <v>31.378807348288824</v>
      </c>
      <c r="BB65" s="23">
        <v>81.683242273826721</v>
      </c>
      <c r="BC65" s="23">
        <v>18.522607168214215</v>
      </c>
      <c r="BD65" s="23">
        <v>37.037123343803131</v>
      </c>
      <c r="BE65" s="23">
        <v>16.968224222021306</v>
      </c>
      <c r="BF65" s="23">
        <v>40.961902000256515</v>
      </c>
      <c r="BG65" s="23">
        <v>94.977173529035952</v>
      </c>
      <c r="BH65" s="23">
        <v>68.118405169963339</v>
      </c>
      <c r="BI65" s="23">
        <v>15.617316552356238</v>
      </c>
      <c r="BJ65" s="23">
        <v>34.422321286010288</v>
      </c>
      <c r="BK65" s="23">
        <v>19.141157193387727</v>
      </c>
      <c r="BL65" s="23">
        <v>12.937186272320353</v>
      </c>
      <c r="BM65" s="23">
        <v>57.860500929385985</v>
      </c>
      <c r="BN65" s="23">
        <v>35.174275629201247</v>
      </c>
      <c r="BO65" s="23">
        <v>80.258075653025486</v>
      </c>
      <c r="BP65" s="23">
        <v>15.182025763623564</v>
      </c>
      <c r="BQ65" s="23">
        <v>5.3433371936725305</v>
      </c>
    </row>
    <row r="66" spans="1:69">
      <c r="A66" s="2">
        <v>43891</v>
      </c>
      <c r="B66" s="10">
        <v>4.8229743093097674</v>
      </c>
      <c r="C66" s="10">
        <v>29.959548256671738</v>
      </c>
      <c r="D66" s="10">
        <v>46.351249275507946</v>
      </c>
      <c r="E66" s="10">
        <v>57.309655991729436</v>
      </c>
      <c r="F66" s="10">
        <v>29.981460510518389</v>
      </c>
      <c r="G66" s="10">
        <v>31.439503690695449</v>
      </c>
      <c r="H66" s="10">
        <v>80.162392524358978</v>
      </c>
      <c r="I66" s="10">
        <v>18.741760022953468</v>
      </c>
      <c r="J66" s="10">
        <v>37.90669631702464</v>
      </c>
      <c r="K66" s="10">
        <v>16.738756947925538</v>
      </c>
      <c r="L66" s="10">
        <v>40.935906048321208</v>
      </c>
      <c r="M66" s="10">
        <v>94.885933901673084</v>
      </c>
      <c r="N66" s="10">
        <v>67.50834006142054</v>
      </c>
      <c r="O66" s="10">
        <v>16.099951084578869</v>
      </c>
      <c r="P66" s="10">
        <v>22.932951917716153</v>
      </c>
      <c r="Q66" s="10">
        <v>19.697262403796952</v>
      </c>
      <c r="R66" s="10">
        <v>13.185593283132963</v>
      </c>
      <c r="S66" s="10">
        <v>44.570649558931173</v>
      </c>
      <c r="T66" s="10">
        <v>34.787896758399675</v>
      </c>
      <c r="U66" s="10">
        <v>80.497024491977427</v>
      </c>
      <c r="V66" s="10">
        <v>15.602131098225929</v>
      </c>
      <c r="W66" s="10">
        <v>4.4892864266846839</v>
      </c>
      <c r="Y66" s="10">
        <v>0.18095857785776204</v>
      </c>
      <c r="Z66" s="10">
        <v>0</v>
      </c>
      <c r="AA66" s="10">
        <v>2.0219410988615394</v>
      </c>
      <c r="AB66" s="10">
        <v>7.6698176325749046E-3</v>
      </c>
      <c r="AC66" s="10">
        <v>8.7896824160651477E-2</v>
      </c>
      <c r="AD66" s="10">
        <v>6.3887007133814677E-2</v>
      </c>
      <c r="AE66" s="10">
        <v>3.299860481899529</v>
      </c>
      <c r="AF66" s="10">
        <v>7.4287741185685263E-2</v>
      </c>
      <c r="AG66" s="10">
        <v>0</v>
      </c>
      <c r="AH66" s="10">
        <v>0.29894273316570974</v>
      </c>
      <c r="AI66" s="10">
        <v>0.22085772659820435</v>
      </c>
      <c r="AJ66" s="10">
        <v>0.66195891595292267</v>
      </c>
      <c r="AK66" s="10">
        <v>0.35986095732317835</v>
      </c>
      <c r="AL66" s="10">
        <v>4.513178523474437E-3</v>
      </c>
      <c r="AM66" s="10">
        <v>11.73492264808916</v>
      </c>
      <c r="AN66" s="10">
        <v>0.13571029312918981</v>
      </c>
      <c r="AO66" s="10">
        <v>0</v>
      </c>
      <c r="AP66" s="10">
        <v>12.32232820769844</v>
      </c>
      <c r="AQ66" s="10">
        <v>0.51939706133335761</v>
      </c>
      <c r="AR66" s="10">
        <v>0.16131668234865515</v>
      </c>
      <c r="AS66" s="10">
        <v>1.5617748847073898E-2</v>
      </c>
      <c r="AT66" s="10">
        <v>1.1017836157771406</v>
      </c>
      <c r="AV66" s="23">
        <v>5.0039328871675295</v>
      </c>
      <c r="AW66" s="23">
        <v>29.959548256671738</v>
      </c>
      <c r="AX66" s="23">
        <v>48.373190374369486</v>
      </c>
      <c r="AY66" s="23">
        <v>57.317325809362011</v>
      </c>
      <c r="AZ66" s="23">
        <v>30.06935733467904</v>
      </c>
      <c r="BA66" s="23">
        <v>31.503390697829264</v>
      </c>
      <c r="BB66" s="23">
        <v>83.462253006258507</v>
      </c>
      <c r="BC66" s="23">
        <v>18.816047764139153</v>
      </c>
      <c r="BD66" s="23">
        <v>37.90669631702464</v>
      </c>
      <c r="BE66" s="23">
        <v>17.037699681091247</v>
      </c>
      <c r="BF66" s="23">
        <v>41.156763774919412</v>
      </c>
      <c r="BG66" s="23">
        <v>95.547892817626007</v>
      </c>
      <c r="BH66" s="23">
        <v>67.868201018743719</v>
      </c>
      <c r="BI66" s="23">
        <v>16.104464263102344</v>
      </c>
      <c r="BJ66" s="23">
        <v>34.667874565805313</v>
      </c>
      <c r="BK66" s="23">
        <v>19.832972696926142</v>
      </c>
      <c r="BL66" s="23">
        <v>13.185593283132963</v>
      </c>
      <c r="BM66" s="23">
        <v>56.892977766629613</v>
      </c>
      <c r="BN66" s="23">
        <v>35.307293819733033</v>
      </c>
      <c r="BO66" s="23">
        <v>80.658341174326083</v>
      </c>
      <c r="BP66" s="23">
        <v>15.617748847073003</v>
      </c>
      <c r="BQ66" s="23">
        <v>5.5910700424618245</v>
      </c>
    </row>
    <row r="67" spans="1:69">
      <c r="A67" s="2">
        <v>43983</v>
      </c>
      <c r="B67" s="10">
        <v>4.7913317111582119</v>
      </c>
      <c r="C67" s="10">
        <v>30.133855385423203</v>
      </c>
      <c r="D67" s="10">
        <v>46.920928951130577</v>
      </c>
      <c r="E67" s="10">
        <v>59.301900978293268</v>
      </c>
      <c r="F67" s="10">
        <v>31.651143207298844</v>
      </c>
      <c r="G67" s="10">
        <v>32.39321221499943</v>
      </c>
      <c r="H67" s="10">
        <v>82.860383231690392</v>
      </c>
      <c r="I67" s="10">
        <v>19.697906262627789</v>
      </c>
      <c r="J67" s="10">
        <v>39.56566201427308</v>
      </c>
      <c r="K67" s="10">
        <v>16.594388656187192</v>
      </c>
      <c r="L67" s="10">
        <v>41.768306268594877</v>
      </c>
      <c r="M67" s="10">
        <v>97.442411323611879</v>
      </c>
      <c r="N67" s="10">
        <v>71.389979104180739</v>
      </c>
      <c r="O67" s="10">
        <v>19.605530931736773</v>
      </c>
      <c r="P67" s="10">
        <v>23.487325809868008</v>
      </c>
      <c r="Q67" s="10">
        <v>20.167196062434289</v>
      </c>
      <c r="R67" s="10">
        <v>14.057141182277947</v>
      </c>
      <c r="S67" s="10">
        <v>45.97806685619404</v>
      </c>
      <c r="T67" s="10">
        <v>35.348252118934283</v>
      </c>
      <c r="U67" s="10">
        <v>84.241617920424559</v>
      </c>
      <c r="V67" s="10">
        <v>17.333760521336362</v>
      </c>
      <c r="W67" s="10">
        <v>4.4534929873792253</v>
      </c>
      <c r="Y67" s="10">
        <v>0.1666339047882941</v>
      </c>
      <c r="Z67" s="10">
        <v>0</v>
      </c>
      <c r="AA67" s="10">
        <v>1.9764473336373314</v>
      </c>
      <c r="AB67" s="10">
        <v>6.0646492438252153E-3</v>
      </c>
      <c r="AC67" s="10">
        <v>7.6316038786519158E-2</v>
      </c>
      <c r="AD67" s="10">
        <v>7.0137376361351755E-2</v>
      </c>
      <c r="AE67" s="10">
        <v>3.397720245703951</v>
      </c>
      <c r="AF67" s="10">
        <v>7.3375759890030423E-2</v>
      </c>
      <c r="AG67" s="10">
        <v>0</v>
      </c>
      <c r="AH67" s="10">
        <v>0.29097935854932899</v>
      </c>
      <c r="AI67" s="10">
        <v>0.21001886846052997</v>
      </c>
      <c r="AJ67" s="10">
        <v>0.66504968329500969</v>
      </c>
      <c r="AK67" s="10">
        <v>0.35972908105934209</v>
      </c>
      <c r="AL67" s="10">
        <v>4.8416829917847792E-3</v>
      </c>
      <c r="AM67" s="10">
        <v>11.432104128418839</v>
      </c>
      <c r="AN67" s="10">
        <v>0.14707396371971981</v>
      </c>
      <c r="AO67" s="10">
        <v>0</v>
      </c>
      <c r="AP67" s="10">
        <v>12.243271549618044</v>
      </c>
      <c r="AQ67" s="10">
        <v>0.46595404949255936</v>
      </c>
      <c r="AR67" s="10">
        <v>0.16882087759604758</v>
      </c>
      <c r="AS67" s="10">
        <v>1.7351111632969207E-2</v>
      </c>
      <c r="AT67" s="10">
        <v>1.0518262487985952</v>
      </c>
      <c r="AV67" s="23">
        <v>4.957965615946506</v>
      </c>
      <c r="AW67" s="23">
        <v>30.133855385423203</v>
      </c>
      <c r="AX67" s="23">
        <v>48.897376284767908</v>
      </c>
      <c r="AY67" s="23">
        <v>59.307965627537094</v>
      </c>
      <c r="AZ67" s="23">
        <v>31.727459246085363</v>
      </c>
      <c r="BA67" s="23">
        <v>32.463349591360782</v>
      </c>
      <c r="BB67" s="23">
        <v>86.258103477394343</v>
      </c>
      <c r="BC67" s="23">
        <v>19.77128202251782</v>
      </c>
      <c r="BD67" s="23">
        <v>39.56566201427308</v>
      </c>
      <c r="BE67" s="23">
        <v>16.885368014736521</v>
      </c>
      <c r="BF67" s="23">
        <v>41.978325137055407</v>
      </c>
      <c r="BG67" s="23">
        <v>98.107461006906888</v>
      </c>
      <c r="BH67" s="23">
        <v>71.749708185240081</v>
      </c>
      <c r="BI67" s="23">
        <v>19.610372614728558</v>
      </c>
      <c r="BJ67" s="23">
        <v>34.919429938286846</v>
      </c>
      <c r="BK67" s="23">
        <v>20.314270026154009</v>
      </c>
      <c r="BL67" s="23">
        <v>14.057141182277947</v>
      </c>
      <c r="BM67" s="23">
        <v>58.221338405812084</v>
      </c>
      <c r="BN67" s="23">
        <v>35.814206168426843</v>
      </c>
      <c r="BO67" s="23">
        <v>84.410438798020607</v>
      </c>
      <c r="BP67" s="23">
        <v>17.351111632969332</v>
      </c>
      <c r="BQ67" s="23">
        <v>5.5053192361778205</v>
      </c>
    </row>
    <row r="68" spans="1:69">
      <c r="A68" s="2">
        <v>44075</v>
      </c>
      <c r="B68" s="10">
        <v>5.0153283137555471</v>
      </c>
      <c r="C68" s="10">
        <v>31.065968981854176</v>
      </c>
      <c r="D68" s="10">
        <v>47.102696000710864</v>
      </c>
      <c r="E68" s="10">
        <v>61.055532331472321</v>
      </c>
      <c r="F68" s="10">
        <v>32.045766206475477</v>
      </c>
      <c r="G68" s="10">
        <v>33.078208512443616</v>
      </c>
      <c r="H68" s="10">
        <v>85.687416944013393</v>
      </c>
      <c r="I68" s="10">
        <v>20.388189774772179</v>
      </c>
      <c r="J68" s="10">
        <v>39.94664690908958</v>
      </c>
      <c r="K68" s="10">
        <v>17.198073407304925</v>
      </c>
      <c r="L68" s="10">
        <v>42.344376242381983</v>
      </c>
      <c r="M68" s="10">
        <v>99.785576568473715</v>
      </c>
      <c r="N68" s="10">
        <v>74.14529298259805</v>
      </c>
      <c r="O68" s="10">
        <v>16.99549778093586</v>
      </c>
      <c r="P68" s="10">
        <v>23.646619659163516</v>
      </c>
      <c r="Q68" s="10">
        <v>21.266645009136287</v>
      </c>
      <c r="R68" s="10">
        <v>15.150647917536832</v>
      </c>
      <c r="S68" s="10">
        <v>47.014630241799743</v>
      </c>
      <c r="T68" s="10">
        <v>35.902282934092106</v>
      </c>
      <c r="U68" s="10">
        <v>87.298094025118729</v>
      </c>
      <c r="V68" s="10">
        <v>18.628138225810819</v>
      </c>
      <c r="W68" s="10">
        <v>4.4643409157551019</v>
      </c>
      <c r="Y68" s="10">
        <v>0.14888625414173262</v>
      </c>
      <c r="Z68" s="10">
        <v>0</v>
      </c>
      <c r="AA68" s="10">
        <v>1.8878292101473164</v>
      </c>
      <c r="AB68" s="10">
        <v>5.8419165519509875E-3</v>
      </c>
      <c r="AC68" s="10">
        <v>6.7606902642978639E-2</v>
      </c>
      <c r="AD68" s="10">
        <v>7.0626014324219E-2</v>
      </c>
      <c r="AE68" s="10">
        <v>3.3465768003933363</v>
      </c>
      <c r="AF68" s="10">
        <v>8.3640786657586119E-2</v>
      </c>
      <c r="AG68" s="10">
        <v>0</v>
      </c>
      <c r="AH68" s="10">
        <v>0.29766285698569916</v>
      </c>
      <c r="AI68" s="10">
        <v>0.21059460384103801</v>
      </c>
      <c r="AJ68" s="10">
        <v>0.66261166375120695</v>
      </c>
      <c r="AK68" s="10">
        <v>0.34343492058010838</v>
      </c>
      <c r="AL68" s="10">
        <v>3.9838556529758762E-3</v>
      </c>
      <c r="AM68" s="10">
        <v>11.19014101942459</v>
      </c>
      <c r="AN68" s="10">
        <v>0.14511427511554231</v>
      </c>
      <c r="AO68" s="10">
        <v>0</v>
      </c>
      <c r="AP68" s="10">
        <v>12.911804964433898</v>
      </c>
      <c r="AQ68" s="10">
        <v>0.43811517026972524</v>
      </c>
      <c r="AR68" s="10">
        <v>0.17494608021065972</v>
      </c>
      <c r="AS68" s="10">
        <v>1.8646785010822953E-2</v>
      </c>
      <c r="AT68" s="10">
        <v>1.0485038094338783</v>
      </c>
      <c r="AV68" s="23">
        <v>5.1642145678972797</v>
      </c>
      <c r="AW68" s="23">
        <v>31.065968981854176</v>
      </c>
      <c r="AX68" s="23">
        <v>48.990525210858181</v>
      </c>
      <c r="AY68" s="23">
        <v>61.061374248024272</v>
      </c>
      <c r="AZ68" s="23">
        <v>32.113373109118456</v>
      </c>
      <c r="BA68" s="23">
        <v>33.148834526767835</v>
      </c>
      <c r="BB68" s="23">
        <v>89.033993744406729</v>
      </c>
      <c r="BC68" s="23">
        <v>20.471830561429766</v>
      </c>
      <c r="BD68" s="23">
        <v>39.94664690908958</v>
      </c>
      <c r="BE68" s="23">
        <v>17.495736264290624</v>
      </c>
      <c r="BF68" s="23">
        <v>42.554970846223021</v>
      </c>
      <c r="BG68" s="23">
        <v>100.44818823222492</v>
      </c>
      <c r="BH68" s="23">
        <v>74.488727903178159</v>
      </c>
      <c r="BI68" s="23">
        <v>16.999481636588836</v>
      </c>
      <c r="BJ68" s="23">
        <v>34.836760678588107</v>
      </c>
      <c r="BK68" s="23">
        <v>21.411759284251829</v>
      </c>
      <c r="BL68" s="23">
        <v>15.150647917536832</v>
      </c>
      <c r="BM68" s="23">
        <v>59.926435206233641</v>
      </c>
      <c r="BN68" s="23">
        <v>36.340398104361832</v>
      </c>
      <c r="BO68" s="23">
        <v>87.473040105329389</v>
      </c>
      <c r="BP68" s="23">
        <v>18.646785010821642</v>
      </c>
      <c r="BQ68" s="23">
        <v>5.5128447251889803</v>
      </c>
    </row>
    <row r="69" spans="1:69">
      <c r="A69" s="2">
        <v>44166</v>
      </c>
      <c r="B69" s="10">
        <v>5.4236722533435504</v>
      </c>
      <c r="C69" s="10">
        <v>32.204977477782329</v>
      </c>
      <c r="D69" s="10">
        <v>46.683047036688677</v>
      </c>
      <c r="E69" s="10">
        <v>61.602161952113349</v>
      </c>
      <c r="F69" s="10">
        <v>32.313107368781516</v>
      </c>
      <c r="G69" s="10">
        <v>33.627099440114449</v>
      </c>
      <c r="H69" s="10">
        <v>88.20034093648151</v>
      </c>
      <c r="I69" s="10">
        <v>20.762170746714641</v>
      </c>
      <c r="J69" s="10">
        <v>40.271626443946602</v>
      </c>
      <c r="K69" s="10">
        <v>17.500898169043975</v>
      </c>
      <c r="L69" s="10">
        <v>42.735546146409845</v>
      </c>
      <c r="M69" s="10">
        <v>102.33588339263244</v>
      </c>
      <c r="N69" s="10">
        <v>75.989837934336251</v>
      </c>
      <c r="O69" s="10">
        <v>15.96250733217501</v>
      </c>
      <c r="P69" s="10">
        <v>23.727046340449341</v>
      </c>
      <c r="Q69" s="10">
        <v>21.818362915872292</v>
      </c>
      <c r="R69" s="10">
        <v>16.076142626578644</v>
      </c>
      <c r="S69" s="10">
        <v>48.30568086316201</v>
      </c>
      <c r="T69" s="10">
        <v>36.189230285875809</v>
      </c>
      <c r="U69" s="10">
        <v>90.335374826108335</v>
      </c>
      <c r="V69" s="10">
        <v>18.030672360129497</v>
      </c>
      <c r="W69" s="10">
        <v>4.1314833210406565</v>
      </c>
      <c r="Y69" s="10">
        <v>0.13692399777868403</v>
      </c>
      <c r="Z69" s="10">
        <v>0</v>
      </c>
      <c r="AA69" s="10">
        <v>1.8069305877659403</v>
      </c>
      <c r="AB69" s="10">
        <v>5.3193490734457782E-3</v>
      </c>
      <c r="AC69" s="10">
        <v>5.8175544630564957E-2</v>
      </c>
      <c r="AD69" s="10">
        <v>7.9483926075610611E-2</v>
      </c>
      <c r="AE69" s="10">
        <v>3.4090200251779805</v>
      </c>
      <c r="AF69" s="10">
        <v>8.2567407278620664E-2</v>
      </c>
      <c r="AG69" s="10">
        <v>0</v>
      </c>
      <c r="AH69" s="10">
        <v>0.30570629296029495</v>
      </c>
      <c r="AI69" s="10">
        <v>0.20610789696740994</v>
      </c>
      <c r="AJ69" s="10">
        <v>0.62918710520492027</v>
      </c>
      <c r="AK69" s="10">
        <v>0.34408308117855313</v>
      </c>
      <c r="AL69" s="10">
        <v>7.7759639318397689E-3</v>
      </c>
      <c r="AM69" s="10">
        <v>10.893171486554252</v>
      </c>
      <c r="AN69" s="10">
        <v>0.13765084327191701</v>
      </c>
      <c r="AO69" s="10">
        <v>0</v>
      </c>
      <c r="AP69" s="10">
        <v>13.154237256890511</v>
      </c>
      <c r="AQ69" s="10">
        <v>0.406716098773515</v>
      </c>
      <c r="AR69" s="10">
        <v>0.18103281528277648</v>
      </c>
      <c r="AS69" s="10">
        <v>1.8048721081211028E-2</v>
      </c>
      <c r="AT69" s="10">
        <v>0.75885605631040676</v>
      </c>
      <c r="AV69" s="23">
        <v>5.5605962511222344</v>
      </c>
      <c r="AW69" s="23">
        <v>32.204977477782329</v>
      </c>
      <c r="AX69" s="23">
        <v>48.489977624454617</v>
      </c>
      <c r="AY69" s="23">
        <v>61.607481301186795</v>
      </c>
      <c r="AZ69" s="23">
        <v>32.371282913412081</v>
      </c>
      <c r="BA69" s="23">
        <v>33.70658336619006</v>
      </c>
      <c r="BB69" s="23">
        <v>91.60936096165949</v>
      </c>
      <c r="BC69" s="23">
        <v>20.844738153993262</v>
      </c>
      <c r="BD69" s="23">
        <v>40.271626443946602</v>
      </c>
      <c r="BE69" s="23">
        <v>17.80660446200427</v>
      </c>
      <c r="BF69" s="23">
        <v>42.941654043377255</v>
      </c>
      <c r="BG69" s="23">
        <v>102.96507049783736</v>
      </c>
      <c r="BH69" s="23">
        <v>76.333921015514804</v>
      </c>
      <c r="BI69" s="23">
        <v>15.970283296106849</v>
      </c>
      <c r="BJ69" s="23">
        <v>34.620217827003593</v>
      </c>
      <c r="BK69" s="23">
        <v>21.956013759144209</v>
      </c>
      <c r="BL69" s="23">
        <v>16.076142626578644</v>
      </c>
      <c r="BM69" s="23">
        <v>61.459918120052521</v>
      </c>
      <c r="BN69" s="23">
        <v>36.595946384649324</v>
      </c>
      <c r="BO69" s="23">
        <v>90.516407641391112</v>
      </c>
      <c r="BP69" s="23">
        <v>18.048721081210708</v>
      </c>
      <c r="BQ69" s="23">
        <v>4.8903393773510633</v>
      </c>
    </row>
    <row r="70" spans="1:69">
      <c r="A70" s="2">
        <v>44256</v>
      </c>
      <c r="B70" s="10">
        <v>5.140419952896174</v>
      </c>
      <c r="C70" s="10">
        <v>31.840562740617383</v>
      </c>
      <c r="D70" s="10">
        <v>46.499848562514515</v>
      </c>
      <c r="E70" s="10">
        <v>61.519789084094661</v>
      </c>
      <c r="F70" s="10">
        <v>32.452498894543773</v>
      </c>
      <c r="G70" s="10">
        <v>34.058032134768133</v>
      </c>
      <c r="H70" s="10">
        <v>88.281992497985939</v>
      </c>
      <c r="I70" s="10">
        <v>21.196246012150862</v>
      </c>
      <c r="J70" s="10">
        <v>40.642013325345154</v>
      </c>
      <c r="K70" s="10">
        <v>17.489772236928033</v>
      </c>
      <c r="L70" s="10">
        <v>43.424205322322273</v>
      </c>
      <c r="M70" s="10">
        <v>103.79223618859083</v>
      </c>
      <c r="N70" s="10">
        <v>76.275082899943087</v>
      </c>
      <c r="O70" s="10">
        <v>16.336420990210812</v>
      </c>
      <c r="P70" s="10">
        <v>23.977819994039205</v>
      </c>
      <c r="Q70" s="10">
        <v>22.170959879867407</v>
      </c>
      <c r="R70" s="10">
        <v>16.597640559888315</v>
      </c>
      <c r="S70" s="10">
        <v>48.367915208713256</v>
      </c>
      <c r="T70" s="10">
        <v>36.366353984575639</v>
      </c>
      <c r="U70" s="10">
        <v>91.41989077611224</v>
      </c>
      <c r="V70" s="10">
        <v>17.554415437497482</v>
      </c>
      <c r="W70" s="10">
        <v>4.1988454122639887</v>
      </c>
      <c r="Y70" s="10">
        <v>0.11937091480666151</v>
      </c>
      <c r="Z70" s="10">
        <v>0</v>
      </c>
      <c r="AA70" s="10">
        <v>1.7450570650060726</v>
      </c>
      <c r="AB70" s="10">
        <v>4.8507176599770219E-3</v>
      </c>
      <c r="AC70" s="10">
        <v>6.2832987364117798E-2</v>
      </c>
      <c r="AD70" s="10">
        <v>7.6646762005914582E-2</v>
      </c>
      <c r="AE70" s="10">
        <v>3.4618695515404596</v>
      </c>
      <c r="AF70" s="10">
        <v>7.9872906414188094E-2</v>
      </c>
      <c r="AG70" s="10">
        <v>0</v>
      </c>
      <c r="AH70" s="10">
        <v>0.305487911999478</v>
      </c>
      <c r="AI70" s="10">
        <v>0.18906293562132248</v>
      </c>
      <c r="AJ70" s="10">
        <v>0.64993649269860043</v>
      </c>
      <c r="AK70" s="10">
        <v>0.37503793970779498</v>
      </c>
      <c r="AL70" s="10">
        <v>7.8287813062409839E-3</v>
      </c>
      <c r="AM70" s="10">
        <v>10.292848751476921</v>
      </c>
      <c r="AN70" s="10">
        <v>0.11200553175156713</v>
      </c>
      <c r="AO70" s="10">
        <v>0</v>
      </c>
      <c r="AP70" s="10">
        <v>13.641664824051439</v>
      </c>
      <c r="AQ70" s="10">
        <v>0.37160241756174628</v>
      </c>
      <c r="AR70" s="10">
        <v>0.18320619394010862</v>
      </c>
      <c r="AS70" s="10">
        <v>1.7571987424922497E-2</v>
      </c>
      <c r="AT70" s="10">
        <v>0.67231304082104959</v>
      </c>
      <c r="AV70" s="23">
        <v>5.2597908677028355</v>
      </c>
      <c r="AW70" s="23">
        <v>31.840562740617383</v>
      </c>
      <c r="AX70" s="23">
        <v>48.244905627520588</v>
      </c>
      <c r="AY70" s="23">
        <v>61.524639801754638</v>
      </c>
      <c r="AZ70" s="23">
        <v>32.51533188190789</v>
      </c>
      <c r="BA70" s="23">
        <v>34.134678896774048</v>
      </c>
      <c r="BB70" s="23">
        <v>91.743862049526399</v>
      </c>
      <c r="BC70" s="23">
        <v>21.27611891856505</v>
      </c>
      <c r="BD70" s="23">
        <v>40.642013325345154</v>
      </c>
      <c r="BE70" s="23">
        <v>17.795260148927511</v>
      </c>
      <c r="BF70" s="23">
        <v>43.613268257943595</v>
      </c>
      <c r="BG70" s="23">
        <v>104.44217268128943</v>
      </c>
      <c r="BH70" s="23">
        <v>76.650120839650882</v>
      </c>
      <c r="BI70" s="23">
        <v>16.344249771517052</v>
      </c>
      <c r="BJ70" s="23">
        <v>34.270668745516126</v>
      </c>
      <c r="BK70" s="23">
        <v>22.282965411618974</v>
      </c>
      <c r="BL70" s="23">
        <v>16.597640559888315</v>
      </c>
      <c r="BM70" s="23">
        <v>62.009580032764696</v>
      </c>
      <c r="BN70" s="23">
        <v>36.737956402137385</v>
      </c>
      <c r="BO70" s="23">
        <v>91.603096970052349</v>
      </c>
      <c r="BP70" s="23">
        <v>17.571987424922405</v>
      </c>
      <c r="BQ70" s="23">
        <v>4.8711584530850383</v>
      </c>
    </row>
    <row r="71" spans="1:69">
      <c r="A71" s="2">
        <v>44348</v>
      </c>
      <c r="B71" s="10">
        <v>4.5880931085605825</v>
      </c>
      <c r="C71" s="10">
        <v>31.557820292245502</v>
      </c>
      <c r="D71" s="10">
        <v>44.909976099824554</v>
      </c>
      <c r="E71" s="10">
        <v>61.48370948128224</v>
      </c>
      <c r="F71" s="10">
        <v>31.498451045602909</v>
      </c>
      <c r="G71" s="10">
        <v>33.772193540910251</v>
      </c>
      <c r="H71" s="10">
        <v>88.701652689058378</v>
      </c>
      <c r="I71" s="10">
        <v>21.014320659572821</v>
      </c>
      <c r="J71" s="10">
        <v>37.852818282514711</v>
      </c>
      <c r="K71" s="10">
        <v>17.085128533674791</v>
      </c>
      <c r="L71" s="10">
        <v>43.079285719204428</v>
      </c>
      <c r="M71" s="10">
        <v>104.51297640099892</v>
      </c>
      <c r="N71" s="10">
        <v>72.996538993230061</v>
      </c>
      <c r="O71" s="10">
        <v>15.973800111041832</v>
      </c>
      <c r="P71" s="10">
        <v>23.703222048270217</v>
      </c>
      <c r="Q71" s="10">
        <v>22.016402923631642</v>
      </c>
      <c r="R71" s="10">
        <v>16.208478117661702</v>
      </c>
      <c r="S71" s="10">
        <v>48.165795895332117</v>
      </c>
      <c r="T71" s="10">
        <v>34.455753062582389</v>
      </c>
      <c r="U71" s="10">
        <v>90.188611619479857</v>
      </c>
      <c r="V71" s="10">
        <v>16.425739503743081</v>
      </c>
      <c r="W71" s="10">
        <v>4.2575228344362737</v>
      </c>
      <c r="Y71" s="10">
        <v>0.10258386042910139</v>
      </c>
      <c r="Z71" s="10">
        <v>0</v>
      </c>
      <c r="AA71" s="10">
        <v>1.7409184331853211</v>
      </c>
      <c r="AB71" s="10">
        <v>4.5866212430283326E-3</v>
      </c>
      <c r="AC71" s="10">
        <v>7.6590660857000614E-2</v>
      </c>
      <c r="AD71" s="10">
        <v>7.8965181893551062E-2</v>
      </c>
      <c r="AE71" s="10">
        <v>3.4380750815317498</v>
      </c>
      <c r="AF71" s="10">
        <v>7.6011265397422534E-2</v>
      </c>
      <c r="AG71" s="10">
        <v>0</v>
      </c>
      <c r="AH71" s="10">
        <v>0.31227706738762961</v>
      </c>
      <c r="AI71" s="10">
        <v>0.1747776196122004</v>
      </c>
      <c r="AJ71" s="10">
        <v>0.66198674080496289</v>
      </c>
      <c r="AK71" s="10">
        <v>0.35837625850645338</v>
      </c>
      <c r="AL71" s="10">
        <v>6.3417039905946382E-3</v>
      </c>
      <c r="AM71" s="10">
        <v>9.6870471018181341</v>
      </c>
      <c r="AN71" s="10">
        <v>9.9305708307603879E-2</v>
      </c>
      <c r="AO71" s="10">
        <v>0</v>
      </c>
      <c r="AP71" s="10">
        <v>11.568362990805994</v>
      </c>
      <c r="AQ71" s="10">
        <v>0.351022486058433</v>
      </c>
      <c r="AR71" s="10">
        <v>0.18073870064023367</v>
      </c>
      <c r="AS71" s="10">
        <v>1.6442181685427215E-2</v>
      </c>
      <c r="AT71" s="10">
        <v>0.58224190012512445</v>
      </c>
      <c r="AV71" s="23">
        <v>4.6906769689896839</v>
      </c>
      <c r="AW71" s="23">
        <v>31.557820292245502</v>
      </c>
      <c r="AX71" s="23">
        <v>46.650894533009875</v>
      </c>
      <c r="AY71" s="23">
        <v>61.488296102525268</v>
      </c>
      <c r="AZ71" s="23">
        <v>31.57504170645991</v>
      </c>
      <c r="BA71" s="23">
        <v>33.851158722803802</v>
      </c>
      <c r="BB71" s="23">
        <v>92.139727770590127</v>
      </c>
      <c r="BC71" s="23">
        <v>21.090331924970243</v>
      </c>
      <c r="BD71" s="23">
        <v>37.852818282514711</v>
      </c>
      <c r="BE71" s="23">
        <v>17.39740560106242</v>
      </c>
      <c r="BF71" s="23">
        <v>43.254063338816628</v>
      </c>
      <c r="BG71" s="23">
        <v>105.17496314180389</v>
      </c>
      <c r="BH71" s="23">
        <v>73.354915251736514</v>
      </c>
      <c r="BI71" s="23">
        <v>15.980141815032427</v>
      </c>
      <c r="BJ71" s="23">
        <v>33.390269150088351</v>
      </c>
      <c r="BK71" s="23">
        <v>22.115708631939246</v>
      </c>
      <c r="BL71" s="23">
        <v>16.208478117661702</v>
      </c>
      <c r="BM71" s="23">
        <v>59.734158886138111</v>
      </c>
      <c r="BN71" s="23">
        <v>34.806775548640822</v>
      </c>
      <c r="BO71" s="23">
        <v>90.369350320120091</v>
      </c>
      <c r="BP71" s="23">
        <v>16.442181685428508</v>
      </c>
      <c r="BQ71" s="23">
        <v>4.8397647345613981</v>
      </c>
    </row>
    <row r="72" spans="1:69">
      <c r="A72" s="2">
        <v>44440</v>
      </c>
      <c r="B72" s="10">
        <v>4.3995306939663603</v>
      </c>
      <c r="C72" s="10">
        <v>32.152110951637518</v>
      </c>
      <c r="D72" s="10">
        <v>43.221270817172453</v>
      </c>
      <c r="E72" s="10">
        <v>61.670535408521545</v>
      </c>
      <c r="F72" s="10">
        <v>30.819450283001657</v>
      </c>
      <c r="G72" s="10">
        <v>34.173743680529817</v>
      </c>
      <c r="H72" s="10">
        <v>89.23568355202633</v>
      </c>
      <c r="I72" s="10">
        <v>21.241398557046637</v>
      </c>
      <c r="J72" s="10">
        <v>36.660744970323798</v>
      </c>
      <c r="K72" s="10">
        <v>16.924887948826658</v>
      </c>
      <c r="L72" s="10">
        <v>43.473906292773179</v>
      </c>
      <c r="M72" s="10">
        <v>105.3346013244922</v>
      </c>
      <c r="N72" s="10">
        <v>73.241331537354768</v>
      </c>
      <c r="O72" s="10">
        <v>16.48786875149608</v>
      </c>
      <c r="P72" s="10">
        <v>23.749207936772805</v>
      </c>
      <c r="Q72" s="10">
        <v>21.910301474721525</v>
      </c>
      <c r="R72" s="10">
        <v>16.141234838724419</v>
      </c>
      <c r="S72" s="10">
        <v>47.612938009320366</v>
      </c>
      <c r="T72" s="10">
        <v>33.869327712282178</v>
      </c>
      <c r="U72" s="10">
        <v>90.285930773224138</v>
      </c>
      <c r="V72" s="10">
        <v>15.925584095906123</v>
      </c>
      <c r="W72" s="10">
        <v>4.3051046944601916</v>
      </c>
      <c r="Y72" s="10">
        <v>7.9244023790249862E-2</v>
      </c>
      <c r="Z72" s="10">
        <v>0</v>
      </c>
      <c r="AA72" s="10">
        <v>1.8807375403459901</v>
      </c>
      <c r="AB72" s="10">
        <v>5.1133577098809724E-3</v>
      </c>
      <c r="AC72" s="10">
        <v>7.5757648648405507E-2</v>
      </c>
      <c r="AD72" s="10">
        <v>8.4081001555894375E-2</v>
      </c>
      <c r="AE72" s="10">
        <v>3.3824442297935775</v>
      </c>
      <c r="AF72" s="10">
        <v>8.7673476972149444E-2</v>
      </c>
      <c r="AG72" s="10">
        <v>0</v>
      </c>
      <c r="AH72" s="10">
        <v>0.31882850531414064</v>
      </c>
      <c r="AI72" s="10">
        <v>0.16652682254012774</v>
      </c>
      <c r="AJ72" s="10">
        <v>0.69696953082882374</v>
      </c>
      <c r="AK72" s="10">
        <v>0.37250723481432146</v>
      </c>
      <c r="AL72" s="10">
        <v>6.3020856760438448E-3</v>
      </c>
      <c r="AM72" s="10">
        <v>9.3823537674431137</v>
      </c>
      <c r="AN72" s="10">
        <v>8.4188438860536507E-2</v>
      </c>
      <c r="AO72" s="10">
        <v>0</v>
      </c>
      <c r="AP72" s="10">
        <v>11.166215399426541</v>
      </c>
      <c r="AQ72" s="10">
        <v>0.34495843487582079</v>
      </c>
      <c r="AR72" s="10">
        <v>0.18093372900445104</v>
      </c>
      <c r="AS72" s="10">
        <v>1.5941525621528285E-2</v>
      </c>
      <c r="AT72" s="10">
        <v>0.46363258120410311</v>
      </c>
      <c r="AV72" s="23">
        <v>4.4787747177566102</v>
      </c>
      <c r="AW72" s="23">
        <v>32.152110951637518</v>
      </c>
      <c r="AX72" s="23">
        <v>45.102008357518443</v>
      </c>
      <c r="AY72" s="23">
        <v>61.675648766231426</v>
      </c>
      <c r="AZ72" s="23">
        <v>30.895207931650063</v>
      </c>
      <c r="BA72" s="23">
        <v>34.257824682085712</v>
      </c>
      <c r="BB72" s="23">
        <v>92.618127781819908</v>
      </c>
      <c r="BC72" s="23">
        <v>21.329072034018786</v>
      </c>
      <c r="BD72" s="23">
        <v>36.660744970323798</v>
      </c>
      <c r="BE72" s="23">
        <v>17.243716454140799</v>
      </c>
      <c r="BF72" s="23">
        <v>43.640433115313307</v>
      </c>
      <c r="BG72" s="23">
        <v>106.03157085532102</v>
      </c>
      <c r="BH72" s="23">
        <v>73.613838772169089</v>
      </c>
      <c r="BI72" s="23">
        <v>16.494170837172124</v>
      </c>
      <c r="BJ72" s="23">
        <v>33.131561704215919</v>
      </c>
      <c r="BK72" s="23">
        <v>21.994489913582061</v>
      </c>
      <c r="BL72" s="23">
        <v>16.141234838724419</v>
      </c>
      <c r="BM72" s="23">
        <v>58.779153408746907</v>
      </c>
      <c r="BN72" s="23">
        <v>34.214286147157999</v>
      </c>
      <c r="BO72" s="23">
        <v>90.466864502228589</v>
      </c>
      <c r="BP72" s="23">
        <v>15.941525621527651</v>
      </c>
      <c r="BQ72" s="23">
        <v>4.7687372756642947</v>
      </c>
    </row>
    <row r="73" spans="1:69">
      <c r="A73" s="2">
        <v>44531</v>
      </c>
      <c r="B73" s="10">
        <v>4.4572077724842423</v>
      </c>
      <c r="C73" s="10">
        <v>32.9335870175588</v>
      </c>
      <c r="D73" s="10">
        <v>42.777242029541156</v>
      </c>
      <c r="E73" s="10">
        <v>61.501831919769714</v>
      </c>
      <c r="F73" s="10">
        <v>30.382953251553587</v>
      </c>
      <c r="G73" s="10">
        <v>34.542687968008629</v>
      </c>
      <c r="H73" s="10">
        <v>89.876075213962736</v>
      </c>
      <c r="I73" s="10">
        <v>20.950975885089438</v>
      </c>
      <c r="J73" s="10">
        <v>35.902525818175341</v>
      </c>
      <c r="K73" s="10">
        <v>16.91031720160813</v>
      </c>
      <c r="L73" s="10">
        <v>43.716862934685672</v>
      </c>
      <c r="M73" s="10">
        <v>105.08550451934502</v>
      </c>
      <c r="N73" s="10">
        <v>72.69976600013193</v>
      </c>
      <c r="O73" s="10">
        <v>15.876244002265564</v>
      </c>
      <c r="P73" s="10">
        <v>23.496560305299834</v>
      </c>
      <c r="Q73" s="10">
        <v>21.68630008234231</v>
      </c>
      <c r="R73" s="10">
        <v>15.969262072186782</v>
      </c>
      <c r="S73" s="10">
        <v>47.546748091200087</v>
      </c>
      <c r="T73" s="10">
        <v>33.881811859861514</v>
      </c>
      <c r="U73" s="10">
        <v>90.737541198410085</v>
      </c>
      <c r="V73" s="10">
        <v>15.159005852450679</v>
      </c>
      <c r="W73" s="10">
        <v>4.2661588614789361</v>
      </c>
      <c r="Y73" s="10">
        <v>6.3418721168997827E-2</v>
      </c>
      <c r="Z73" s="10">
        <v>0</v>
      </c>
      <c r="AA73" s="10">
        <v>1.9414231581778836</v>
      </c>
      <c r="AB73" s="10">
        <v>4.9475288770324255E-3</v>
      </c>
      <c r="AC73" s="10">
        <v>8.1466549249149978E-2</v>
      </c>
      <c r="AD73" s="10">
        <v>7.9835877833311031E-2</v>
      </c>
      <c r="AE73" s="10">
        <v>3.2027746376933095</v>
      </c>
      <c r="AF73" s="10">
        <v>6.3344495250998278E-2</v>
      </c>
      <c r="AG73" s="10">
        <v>0</v>
      </c>
      <c r="AH73" s="10">
        <v>0.34096491908428916</v>
      </c>
      <c r="AI73" s="10">
        <v>0.1504583845728007</v>
      </c>
      <c r="AJ73" s="10">
        <v>0.70524858758672337</v>
      </c>
      <c r="AK73" s="10">
        <v>0.35448889771789993</v>
      </c>
      <c r="AL73" s="10">
        <v>6.8304607270821549E-3</v>
      </c>
      <c r="AM73" s="10">
        <v>8.8298105538732194</v>
      </c>
      <c r="AN73" s="10">
        <v>7.5286758859078873E-2</v>
      </c>
      <c r="AO73" s="10">
        <v>0</v>
      </c>
      <c r="AP73" s="10">
        <v>10.798595761517049</v>
      </c>
      <c r="AQ73" s="10">
        <v>0.33717928377569706</v>
      </c>
      <c r="AR73" s="10">
        <v>0.18183875991665843</v>
      </c>
      <c r="AS73" s="10">
        <v>1.5174180032483164E-2</v>
      </c>
      <c r="AT73" s="10">
        <v>0.39327427378033519</v>
      </c>
      <c r="AV73" s="23">
        <v>4.5206264936532401</v>
      </c>
      <c r="AW73" s="23">
        <v>32.9335870175588</v>
      </c>
      <c r="AX73" s="23">
        <v>44.71866518771904</v>
      </c>
      <c r="AY73" s="23">
        <v>61.506779448646746</v>
      </c>
      <c r="AZ73" s="23">
        <v>30.464419800802737</v>
      </c>
      <c r="BA73" s="23">
        <v>34.62252384584194</v>
      </c>
      <c r="BB73" s="23">
        <v>93.078849851656003</v>
      </c>
      <c r="BC73" s="23">
        <v>21.014320380340436</v>
      </c>
      <c r="BD73" s="23">
        <v>35.902525818175341</v>
      </c>
      <c r="BE73" s="23">
        <v>17.251282120692419</v>
      </c>
      <c r="BF73" s="23">
        <v>43.867321319258473</v>
      </c>
      <c r="BG73" s="23">
        <v>105.79075310693175</v>
      </c>
      <c r="BH73" s="23">
        <v>73.05425489784983</v>
      </c>
      <c r="BI73" s="23">
        <v>15.883074462992646</v>
      </c>
      <c r="BJ73" s="23">
        <v>32.326370859173053</v>
      </c>
      <c r="BK73" s="23">
        <v>21.761586841201389</v>
      </c>
      <c r="BL73" s="23">
        <v>15.969262072186782</v>
      </c>
      <c r="BM73" s="23">
        <v>58.345343852717136</v>
      </c>
      <c r="BN73" s="23">
        <v>34.218991143637211</v>
      </c>
      <c r="BO73" s="23">
        <v>90.919379958326743</v>
      </c>
      <c r="BP73" s="23">
        <v>15.174180032483163</v>
      </c>
      <c r="BQ73" s="23">
        <v>4.6594331352592713</v>
      </c>
    </row>
    <row r="74" spans="1:69">
      <c r="A74" s="2">
        <v>44621</v>
      </c>
      <c r="B74" s="10">
        <v>4.2814624750313213</v>
      </c>
      <c r="C74" s="10">
        <v>33.358000947713116</v>
      </c>
      <c r="D74" s="10">
        <v>42.516424251838089</v>
      </c>
      <c r="E74" s="10">
        <v>61.416384699321384</v>
      </c>
      <c r="F74" s="10">
        <v>30.000052218799048</v>
      </c>
      <c r="G74" s="10">
        <v>34.332393560363677</v>
      </c>
      <c r="H74" s="10">
        <v>90.543962731475332</v>
      </c>
      <c r="I74" s="10">
        <v>20.240268947264212</v>
      </c>
      <c r="J74" s="10">
        <v>36.748523545913677</v>
      </c>
      <c r="K74" s="10">
        <v>16.621699953216449</v>
      </c>
      <c r="L74" s="10">
        <v>44.018354315921727</v>
      </c>
      <c r="M74" s="10">
        <v>104.78156825725394</v>
      </c>
      <c r="N74" s="10">
        <v>71.261402582536391</v>
      </c>
      <c r="O74" s="10">
        <v>16.24530691995092</v>
      </c>
      <c r="P74" s="10">
        <v>22.807761688962447</v>
      </c>
      <c r="Q74" s="10">
        <v>21.016838611247778</v>
      </c>
      <c r="R74" s="10">
        <v>15.191972165213311</v>
      </c>
      <c r="S74" s="10">
        <v>46.90715332456746</v>
      </c>
      <c r="T74" s="10">
        <v>34.046376765017399</v>
      </c>
      <c r="U74" s="10">
        <v>89.774372541911831</v>
      </c>
      <c r="V74" s="10">
        <v>13.907065940868472</v>
      </c>
      <c r="W74" s="10">
        <v>4.4612249469676915</v>
      </c>
      <c r="Y74" s="10">
        <v>5.6717067990541992E-2</v>
      </c>
      <c r="Z74" s="10">
        <v>0</v>
      </c>
      <c r="AA74" s="10">
        <v>1.8492398339518914</v>
      </c>
      <c r="AB74" s="10">
        <v>4.8463635183679799E-3</v>
      </c>
      <c r="AC74" s="10">
        <v>6.8440692643708445E-2</v>
      </c>
      <c r="AD74" s="10">
        <v>8.927853602358482E-2</v>
      </c>
      <c r="AE74" s="10">
        <v>3.3674298779990579</v>
      </c>
      <c r="AF74" s="10">
        <v>7.8649730582739608E-2</v>
      </c>
      <c r="AG74" s="10">
        <v>0</v>
      </c>
      <c r="AH74" s="10">
        <v>0.26546096933075702</v>
      </c>
      <c r="AI74" s="10">
        <v>0.14769921412176501</v>
      </c>
      <c r="AJ74" s="10">
        <v>0.74803887632795352</v>
      </c>
      <c r="AK74" s="10">
        <v>0.32885103509252644</v>
      </c>
      <c r="AL74" s="10">
        <v>5.9699025522448323E-3</v>
      </c>
      <c r="AM74" s="10">
        <v>8.2781320282310027</v>
      </c>
      <c r="AN74" s="10">
        <v>8.1338330555670524E-2</v>
      </c>
      <c r="AO74" s="10">
        <v>0</v>
      </c>
      <c r="AP74" s="10">
        <v>10.240122636144136</v>
      </c>
      <c r="AQ74" s="10">
        <v>0.32426993903807499</v>
      </c>
      <c r="AR74" s="10">
        <v>0.17990856220824014</v>
      </c>
      <c r="AS74" s="10">
        <v>1.3920986927796974E-2</v>
      </c>
      <c r="AT74" s="10">
        <v>0.38321532329848118</v>
      </c>
      <c r="AV74" s="23">
        <v>4.3381795430218633</v>
      </c>
      <c r="AW74" s="23">
        <v>33.358000947713116</v>
      </c>
      <c r="AX74" s="23">
        <v>44.36566408578998</v>
      </c>
      <c r="AY74" s="23">
        <v>61.421231062839752</v>
      </c>
      <c r="AZ74" s="23">
        <v>30.068492911442757</v>
      </c>
      <c r="BA74" s="23">
        <v>34.421672096387262</v>
      </c>
      <c r="BB74" s="23">
        <v>93.91139260947439</v>
      </c>
      <c r="BC74" s="23">
        <v>20.318918677846952</v>
      </c>
      <c r="BD74" s="23">
        <v>36.748523545913677</v>
      </c>
      <c r="BE74" s="23">
        <v>16.887160922547206</v>
      </c>
      <c r="BF74" s="23">
        <v>44.166053530043492</v>
      </c>
      <c r="BG74" s="23">
        <v>105.52960713358189</v>
      </c>
      <c r="BH74" s="23">
        <v>71.590253617628917</v>
      </c>
      <c r="BI74" s="23">
        <v>16.251276822503165</v>
      </c>
      <c r="BJ74" s="23">
        <v>31.08589371719345</v>
      </c>
      <c r="BK74" s="23">
        <v>21.098176941803448</v>
      </c>
      <c r="BL74" s="23">
        <v>15.191972165213311</v>
      </c>
      <c r="BM74" s="23">
        <v>57.147275960711596</v>
      </c>
      <c r="BN74" s="23">
        <v>34.370646704055474</v>
      </c>
      <c r="BO74" s="23">
        <v>89.954281104120071</v>
      </c>
      <c r="BP74" s="23">
        <v>13.920986927796269</v>
      </c>
      <c r="BQ74" s="23">
        <v>4.8444402702661726</v>
      </c>
    </row>
    <row r="75" spans="1:69">
      <c r="A75" s="2">
        <v>44713</v>
      </c>
      <c r="B75" s="10">
        <v>4.2826719288910571</v>
      </c>
      <c r="C75" s="10">
        <v>33.63662183228071</v>
      </c>
      <c r="D75" s="10">
        <v>42.683709104186214</v>
      </c>
      <c r="E75" s="10">
        <v>61.646804652937071</v>
      </c>
      <c r="F75" s="10">
        <v>29.596530828946168</v>
      </c>
      <c r="G75" s="10">
        <v>33.606934088840276</v>
      </c>
      <c r="H75" s="10">
        <v>91.329950310808528</v>
      </c>
      <c r="I75" s="10">
        <v>19.909721386246865</v>
      </c>
      <c r="J75" s="10">
        <v>35.491785826025783</v>
      </c>
      <c r="K75" s="10">
        <v>16.245274797455313</v>
      </c>
      <c r="L75" s="10">
        <v>44.488524084119277</v>
      </c>
      <c r="M75" s="10">
        <v>104.99586696511338</v>
      </c>
      <c r="N75" s="10">
        <v>69.11474046636755</v>
      </c>
      <c r="O75" s="10">
        <v>15.738121564663521</v>
      </c>
      <c r="P75" s="10">
        <v>22.008204068199575</v>
      </c>
      <c r="Q75" s="10">
        <v>21.409033212571117</v>
      </c>
      <c r="R75" s="10">
        <v>14.217152921482183</v>
      </c>
      <c r="S75" s="10">
        <v>46.3076487352591</v>
      </c>
      <c r="T75" s="10">
        <v>34.204806991746501</v>
      </c>
      <c r="U75" s="10">
        <v>88.701341409936873</v>
      </c>
      <c r="V75" s="10">
        <v>13.17928842988319</v>
      </c>
      <c r="W75" s="10">
        <v>4.4137948175221133</v>
      </c>
      <c r="Y75" s="10">
        <v>8.0678143178665174E-2</v>
      </c>
      <c r="Z75" s="10">
        <v>0</v>
      </c>
      <c r="AA75" s="10">
        <v>2.1569042894758539</v>
      </c>
      <c r="AB75" s="10">
        <v>5.2558573474783543E-3</v>
      </c>
      <c r="AC75" s="10">
        <v>7.8531094129584034E-2</v>
      </c>
      <c r="AD75" s="10">
        <v>0.10761379094626022</v>
      </c>
      <c r="AE75" s="10">
        <v>3.2428281767226395</v>
      </c>
      <c r="AF75" s="10">
        <v>7.736528734304926E-2</v>
      </c>
      <c r="AG75" s="10">
        <v>0</v>
      </c>
      <c r="AH75" s="10">
        <v>0.26244847622583123</v>
      </c>
      <c r="AI75" s="10">
        <v>0.15733331925142124</v>
      </c>
      <c r="AJ75" s="10">
        <v>0.70817126466653235</v>
      </c>
      <c r="AK75" s="10">
        <v>0.330771913924508</v>
      </c>
      <c r="AL75" s="10">
        <v>5.5027453482185962E-3</v>
      </c>
      <c r="AM75" s="10">
        <v>7.7932458978306833</v>
      </c>
      <c r="AN75" s="10">
        <v>6.4436516511339192E-2</v>
      </c>
      <c r="AO75" s="10">
        <v>0</v>
      </c>
      <c r="AP75" s="10">
        <v>9.8569166311086605</v>
      </c>
      <c r="AQ75" s="10">
        <v>0.36407733121284025</v>
      </c>
      <c r="AR75" s="10">
        <v>0.17775819921831726</v>
      </c>
      <c r="AS75" s="10">
        <v>1.3192480910793947E-2</v>
      </c>
      <c r="AT75" s="10">
        <v>0.3716038046111807</v>
      </c>
      <c r="AV75" s="23">
        <v>4.3633500720697223</v>
      </c>
      <c r="AW75" s="23">
        <v>33.63662183228071</v>
      </c>
      <c r="AX75" s="23">
        <v>44.840613393662068</v>
      </c>
      <c r="AY75" s="23">
        <v>61.652060510284549</v>
      </c>
      <c r="AZ75" s="23">
        <v>29.675061923075752</v>
      </c>
      <c r="BA75" s="23">
        <v>33.714547879786537</v>
      </c>
      <c r="BB75" s="23">
        <v>94.572778487531167</v>
      </c>
      <c r="BC75" s="23">
        <v>19.987086673589914</v>
      </c>
      <c r="BD75" s="23">
        <v>35.491785826025783</v>
      </c>
      <c r="BE75" s="23">
        <v>16.507723273681144</v>
      </c>
      <c r="BF75" s="23">
        <v>44.645857403370698</v>
      </c>
      <c r="BG75" s="23">
        <v>105.70403822977991</v>
      </c>
      <c r="BH75" s="23">
        <v>69.445512380292058</v>
      </c>
      <c r="BI75" s="23">
        <v>15.743624310011739</v>
      </c>
      <c r="BJ75" s="23">
        <v>29.801449966030258</v>
      </c>
      <c r="BK75" s="23">
        <v>21.473469729082456</v>
      </c>
      <c r="BL75" s="23">
        <v>14.217152921482183</v>
      </c>
      <c r="BM75" s="23">
        <v>56.164565366367761</v>
      </c>
      <c r="BN75" s="23">
        <v>34.568884322959342</v>
      </c>
      <c r="BO75" s="23">
        <v>88.87909960915519</v>
      </c>
      <c r="BP75" s="23">
        <v>13.192480910793984</v>
      </c>
      <c r="BQ75" s="23">
        <v>4.785398622133294</v>
      </c>
    </row>
    <row r="76" spans="1:69">
      <c r="A76" s="2">
        <v>44805</v>
      </c>
      <c r="B76" s="10">
        <v>4.1147296571146432</v>
      </c>
      <c r="C76" s="10">
        <v>32.398730523200577</v>
      </c>
      <c r="D76" s="10">
        <v>42.416529454673068</v>
      </c>
      <c r="E76" s="10">
        <v>61.854287194394878</v>
      </c>
      <c r="F76" s="10">
        <v>29.286206080624396</v>
      </c>
      <c r="G76" s="10">
        <v>33.06417073441537</v>
      </c>
      <c r="H76" s="10">
        <v>91.692900319400124</v>
      </c>
      <c r="I76" s="10">
        <v>19.400154256079205</v>
      </c>
      <c r="J76" s="10">
        <v>36.015272221190614</v>
      </c>
      <c r="K76" s="10">
        <v>15.963031688525216</v>
      </c>
      <c r="L76" s="10">
        <v>44.335448329637806</v>
      </c>
      <c r="M76" s="10">
        <v>103.98873597603554</v>
      </c>
      <c r="N76" s="10">
        <v>67.05987364331331</v>
      </c>
      <c r="O76" s="10">
        <v>16.329761898936695</v>
      </c>
      <c r="P76" s="10">
        <v>21.029100581512338</v>
      </c>
      <c r="Q76" s="10">
        <v>21.81488118169457</v>
      </c>
      <c r="R76" s="10">
        <v>13.542699375620909</v>
      </c>
      <c r="S76" s="10">
        <v>45.424967537752011</v>
      </c>
      <c r="T76" s="10">
        <v>34.069467913028795</v>
      </c>
      <c r="U76" s="10">
        <v>87.311351282699434</v>
      </c>
      <c r="V76" s="10">
        <v>11.632393508858241</v>
      </c>
      <c r="W76" s="37"/>
      <c r="Y76" s="10">
        <v>7.5500526568282211E-2</v>
      </c>
      <c r="Z76" s="10">
        <v>0</v>
      </c>
      <c r="AA76" s="10">
        <v>2.2106855537501602</v>
      </c>
      <c r="AB76" s="10">
        <v>6.0630506410106477E-3</v>
      </c>
      <c r="AC76" s="10">
        <v>8.4113078010584985E-2</v>
      </c>
      <c r="AD76" s="10">
        <v>0.11671839714708199</v>
      </c>
      <c r="AE76" s="10">
        <v>3.1244807136814501</v>
      </c>
      <c r="AF76" s="10">
        <v>7.5385209034507739E-2</v>
      </c>
      <c r="AG76" s="10">
        <v>0</v>
      </c>
      <c r="AH76" s="10">
        <v>0.27680820376327375</v>
      </c>
      <c r="AI76" s="10">
        <v>0.14839456648705607</v>
      </c>
      <c r="AJ76" s="10">
        <v>0.68614790099429968</v>
      </c>
      <c r="AK76" s="10">
        <v>0.31554101096516263</v>
      </c>
      <c r="AL76" s="10">
        <v>5.4573831061510703E-3</v>
      </c>
      <c r="AM76" s="10">
        <v>7.5605380830564712</v>
      </c>
      <c r="AN76" s="10">
        <v>4.3707983361549907E-2</v>
      </c>
      <c r="AO76" s="10">
        <v>0</v>
      </c>
      <c r="AP76" s="10">
        <v>9.517154465590842</v>
      </c>
      <c r="AQ76" s="10">
        <v>0.35630353204064136</v>
      </c>
      <c r="AR76" s="10">
        <v>0.1749726478611251</v>
      </c>
      <c r="AS76" s="10">
        <v>1.1644037546405528E-2</v>
      </c>
      <c r="AT76" s="37"/>
      <c r="AV76" s="23">
        <v>4.1902301836829254</v>
      </c>
      <c r="AW76" s="23">
        <v>32.398730523200577</v>
      </c>
      <c r="AX76" s="23">
        <v>44.627215008423228</v>
      </c>
      <c r="AY76" s="23">
        <v>61.860350245035889</v>
      </c>
      <c r="AZ76" s="23">
        <v>29.370319158634981</v>
      </c>
      <c r="BA76" s="23">
        <v>33.180889131562452</v>
      </c>
      <c r="BB76" s="23">
        <v>94.817381033081574</v>
      </c>
      <c r="BC76" s="23">
        <v>19.475539465113712</v>
      </c>
      <c r="BD76" s="23">
        <v>36.015272221190614</v>
      </c>
      <c r="BE76" s="23">
        <v>16.23983989228849</v>
      </c>
      <c r="BF76" s="23">
        <v>44.483842896124862</v>
      </c>
      <c r="BG76" s="23">
        <v>104.67488387702984</v>
      </c>
      <c r="BH76" s="23">
        <v>67.375414654278472</v>
      </c>
      <c r="BI76" s="23">
        <v>16.335219282042846</v>
      </c>
      <c r="BJ76" s="23">
        <v>28.58963866456881</v>
      </c>
      <c r="BK76" s="23">
        <v>21.85858916505612</v>
      </c>
      <c r="BL76" s="23">
        <v>13.542699375620909</v>
      </c>
      <c r="BM76" s="23">
        <v>54.942122003342853</v>
      </c>
      <c r="BN76" s="23">
        <v>34.425771445069437</v>
      </c>
      <c r="BO76" s="23">
        <v>87.486323930560559</v>
      </c>
      <c r="BP76" s="23">
        <v>11.644037546404647</v>
      </c>
      <c r="BQ76" s="37"/>
    </row>
    <row r="77" spans="1:69">
      <c r="A77" s="2">
        <v>44896</v>
      </c>
      <c r="B77" s="10">
        <v>3.479864034989907</v>
      </c>
      <c r="C77" s="10">
        <v>31.733964346522729</v>
      </c>
      <c r="D77" s="10">
        <v>42.727710643267777</v>
      </c>
      <c r="E77" s="10">
        <v>61.787344204567759</v>
      </c>
      <c r="F77" s="10">
        <v>28.765084321047546</v>
      </c>
      <c r="G77" s="10">
        <v>32.142496394662977</v>
      </c>
      <c r="H77" s="10">
        <v>92.705658962643369</v>
      </c>
      <c r="I77" s="10">
        <v>18.488553477013138</v>
      </c>
      <c r="J77" s="10">
        <v>37.313478769799779</v>
      </c>
      <c r="K77" s="10">
        <v>15.816014915233696</v>
      </c>
      <c r="L77" s="10">
        <v>42.966751935666949</v>
      </c>
      <c r="M77" s="10">
        <v>102.1348299735001</v>
      </c>
      <c r="N77" s="10">
        <v>66.629972712777246</v>
      </c>
      <c r="O77" s="10">
        <v>16.057921933631466</v>
      </c>
      <c r="P77" s="10">
        <v>19.943947040821094</v>
      </c>
      <c r="Q77" s="10">
        <v>22.147257097198711</v>
      </c>
      <c r="R77" s="10">
        <v>13.454984013681715</v>
      </c>
      <c r="S77" s="10">
        <v>45.530081147655828</v>
      </c>
      <c r="T77" s="10">
        <v>33.771082294151654</v>
      </c>
      <c r="U77" s="10">
        <v>85.486189192183588</v>
      </c>
      <c r="V77" s="10">
        <v>11.890158743251119</v>
      </c>
      <c r="W77" s="37"/>
      <c r="Y77" s="10">
        <v>6.0339497764628547E-2</v>
      </c>
      <c r="Z77" s="10">
        <v>0</v>
      </c>
      <c r="AA77" s="10">
        <v>1.9234903339213929</v>
      </c>
      <c r="AB77" s="10">
        <v>6.0696999014240305E-3</v>
      </c>
      <c r="AC77" s="10">
        <v>7.6507380037650563E-2</v>
      </c>
      <c r="AD77" s="10">
        <v>0.11301043883830886</v>
      </c>
      <c r="AE77" s="10">
        <v>3.0293541000843192</v>
      </c>
      <c r="AF77" s="10">
        <v>7.1842906515733773E-2</v>
      </c>
      <c r="AG77" s="10">
        <v>0</v>
      </c>
      <c r="AH77" s="10">
        <v>0.27607327172719032</v>
      </c>
      <c r="AI77" s="10">
        <v>0.14905020940648228</v>
      </c>
      <c r="AJ77" s="10">
        <v>0.67391529041066178</v>
      </c>
      <c r="AK77" s="10">
        <v>0.27419621890851431</v>
      </c>
      <c r="AL77" s="10">
        <v>4.9844867110522273E-3</v>
      </c>
      <c r="AM77" s="10">
        <v>6.5806901013885479</v>
      </c>
      <c r="AN77" s="10">
        <v>4.0998597946153126E-2</v>
      </c>
      <c r="AO77" s="10">
        <v>0</v>
      </c>
      <c r="AP77" s="10">
        <v>8.6055015015558425</v>
      </c>
      <c r="AQ77" s="10">
        <v>0.35318297112705466</v>
      </c>
      <c r="AR77" s="10">
        <v>0.17131500840116587</v>
      </c>
      <c r="AS77" s="10">
        <v>1.1902060804054315E-2</v>
      </c>
      <c r="AT77" s="37"/>
      <c r="AV77" s="23">
        <v>3.5402035327545356</v>
      </c>
      <c r="AW77" s="23">
        <v>31.733964346522729</v>
      </c>
      <c r="AX77" s="23">
        <v>44.65120097718917</v>
      </c>
      <c r="AY77" s="23">
        <v>61.793413904469183</v>
      </c>
      <c r="AZ77" s="23">
        <v>28.841591701085196</v>
      </c>
      <c r="BA77" s="23">
        <v>32.255506833501286</v>
      </c>
      <c r="BB77" s="23">
        <v>95.735013062727688</v>
      </c>
      <c r="BC77" s="23">
        <v>18.560396383528872</v>
      </c>
      <c r="BD77" s="23">
        <v>37.313478769799779</v>
      </c>
      <c r="BE77" s="23">
        <v>16.092088186960886</v>
      </c>
      <c r="BF77" s="23">
        <v>43.115802145073431</v>
      </c>
      <c r="BG77" s="23">
        <v>102.80874526391077</v>
      </c>
      <c r="BH77" s="23">
        <v>66.90416893168576</v>
      </c>
      <c r="BI77" s="23">
        <v>16.062906420342518</v>
      </c>
      <c r="BJ77" s="23">
        <v>26.524637142209642</v>
      </c>
      <c r="BK77" s="23">
        <v>22.188255695144864</v>
      </c>
      <c r="BL77" s="23">
        <v>13.454984013681715</v>
      </c>
      <c r="BM77" s="23">
        <v>54.135582649211671</v>
      </c>
      <c r="BN77" s="23">
        <v>34.124265265278709</v>
      </c>
      <c r="BO77" s="23">
        <v>85.657504200584754</v>
      </c>
      <c r="BP77" s="23">
        <v>11.902060804055173</v>
      </c>
      <c r="BQ77" s="37"/>
    </row>
    <row r="78" spans="1:69">
      <c r="AU78" s="61"/>
    </row>
    <row r="79" spans="1:69">
      <c r="AU79" s="61"/>
    </row>
    <row r="80" spans="1:69">
      <c r="AU80" s="61"/>
    </row>
    <row r="81" spans="47:47">
      <c r="AU81" s="61"/>
    </row>
    <row r="82" spans="47:47">
      <c r="AU82" s="61"/>
    </row>
    <row r="83" spans="47:47">
      <c r="AU83" s="61"/>
    </row>
    <row r="84" spans="47:47">
      <c r="AU84" s="61"/>
    </row>
    <row r="85" spans="47:47">
      <c r="AU85" s="61"/>
    </row>
    <row r="86" spans="47:47">
      <c r="AU86" s="61"/>
    </row>
    <row r="87" spans="47:47">
      <c r="AU87" s="61"/>
    </row>
    <row r="88" spans="47:47">
      <c r="AU88" s="61"/>
    </row>
    <row r="89" spans="47:47">
      <c r="AU89" s="61"/>
    </row>
    <row r="90" spans="47:47">
      <c r="AU90" s="61"/>
    </row>
    <row r="91" spans="47:47">
      <c r="AU91" s="61"/>
    </row>
    <row r="92" spans="47:47">
      <c r="AU92" s="61"/>
    </row>
    <row r="93" spans="47:47">
      <c r="AU93" s="61"/>
    </row>
    <row r="94" spans="47:47">
      <c r="AU94" s="61"/>
    </row>
    <row r="95" spans="47:47">
      <c r="AU95" s="61"/>
    </row>
    <row r="96" spans="47:47">
      <c r="AU96" s="61"/>
    </row>
    <row r="97" spans="47:47">
      <c r="AU97" s="61"/>
    </row>
    <row r="98" spans="47:47">
      <c r="AU98" s="61"/>
    </row>
    <row r="99" spans="47:47">
      <c r="AU99" s="61"/>
    </row>
    <row r="100" spans="47:47">
      <c r="AU100" s="61"/>
    </row>
    <row r="101" spans="47:47">
      <c r="AU101" s="61"/>
    </row>
    <row r="102" spans="47:47">
      <c r="AU102" s="61"/>
    </row>
    <row r="103" spans="47:47">
      <c r="AU103" s="61"/>
    </row>
    <row r="104" spans="47:47">
      <c r="AU104" s="61"/>
    </row>
    <row r="105" spans="47:47">
      <c r="AU105" s="61"/>
    </row>
    <row r="106" spans="47:47">
      <c r="AU106" s="61"/>
    </row>
    <row r="107" spans="47:47">
      <c r="AU107" s="61"/>
    </row>
    <row r="108" spans="47:47">
      <c r="AU108" s="61"/>
    </row>
    <row r="109" spans="47:47">
      <c r="AU109" s="61"/>
    </row>
    <row r="110" spans="47:47">
      <c r="AU110" s="61"/>
    </row>
    <row r="111" spans="47:47">
      <c r="AU111" s="61"/>
    </row>
    <row r="112" spans="47:47">
      <c r="AU112" s="61"/>
    </row>
    <row r="113" spans="47:47">
      <c r="AU113" s="61"/>
    </row>
    <row r="114" spans="47:47">
      <c r="AU114" s="61"/>
    </row>
    <row r="115" spans="47:47">
      <c r="AU115" s="61"/>
    </row>
    <row r="116" spans="47:47">
      <c r="AU116" s="61"/>
    </row>
    <row r="117" spans="47:47">
      <c r="AU117" s="61"/>
    </row>
    <row r="118" spans="47:47">
      <c r="AU118" s="61"/>
    </row>
    <row r="119" spans="47:47">
      <c r="AU119" s="61"/>
    </row>
    <row r="120" spans="47:47">
      <c r="AU120" s="61"/>
    </row>
    <row r="121" spans="47:47">
      <c r="AU121" s="61"/>
    </row>
    <row r="122" spans="47:47">
      <c r="AU122" s="61"/>
    </row>
    <row r="123" spans="47:47">
      <c r="AU123" s="61"/>
    </row>
    <row r="124" spans="47:47">
      <c r="AU124" s="61"/>
    </row>
    <row r="125" spans="47:47">
      <c r="AU125" s="61"/>
    </row>
    <row r="126" spans="47:47">
      <c r="AU126" s="61"/>
    </row>
    <row r="127" spans="47:47">
      <c r="AU127" s="61"/>
    </row>
    <row r="128" spans="47:47">
      <c r="AU128" s="61"/>
    </row>
    <row r="129" spans="47:47">
      <c r="AU129" s="61"/>
    </row>
    <row r="130" spans="47:47">
      <c r="AU130" s="61"/>
    </row>
    <row r="131" spans="47:47">
      <c r="AU131" s="61"/>
    </row>
    <row r="132" spans="47:47">
      <c r="AU132" s="61"/>
    </row>
    <row r="133" spans="47:47">
      <c r="AU133" s="61"/>
    </row>
    <row r="134" spans="47:47">
      <c r="AU134" s="61"/>
    </row>
    <row r="135" spans="47:47">
      <c r="AU135" s="61"/>
    </row>
    <row r="136" spans="47:47">
      <c r="AU136" s="61"/>
    </row>
    <row r="137" spans="47:47">
      <c r="AU137" s="61"/>
    </row>
    <row r="138" spans="47:47">
      <c r="AU138" s="61"/>
    </row>
    <row r="139" spans="47:47">
      <c r="AU139" s="61"/>
    </row>
    <row r="140" spans="47:47">
      <c r="AU140" s="61"/>
    </row>
    <row r="141" spans="47:47">
      <c r="AU141" s="61"/>
    </row>
    <row r="142" spans="47:47">
      <c r="AU142" s="61"/>
    </row>
    <row r="143" spans="47:47">
      <c r="AU143" s="61"/>
    </row>
    <row r="144" spans="47:47">
      <c r="AU144" s="61"/>
    </row>
    <row r="145" spans="47:47">
      <c r="AU145" s="61"/>
    </row>
    <row r="146" spans="47:47">
      <c r="AU146" s="61"/>
    </row>
    <row r="147" spans="47:47">
      <c r="AU147" s="61"/>
    </row>
    <row r="148" spans="47:47">
      <c r="AU148" s="61"/>
    </row>
    <row r="149" spans="47:47">
      <c r="AU149" s="61"/>
    </row>
    <row r="150" spans="47:47">
      <c r="AU150" s="61"/>
    </row>
  </sheetData>
  <hyperlinks>
    <hyperlink ref="A1" location="'Table of contents'!A1" display="Table of contents" xr:uid="{EF85566B-759F-42A4-8A97-1386C686CEE6}"/>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31F6C-DFB4-407D-9370-B79573D83EC4}">
  <dimension ref="A1:BQ150"/>
  <sheetViews>
    <sheetView zoomScale="60" zoomScaleNormal="60" workbookViewId="0">
      <pane xSplit="1" ySplit="5" topLeftCell="B54" activePane="bottomRight" state="frozen"/>
      <selection pane="topRight" activeCell="B1" sqref="B1"/>
      <selection pane="bottomLeft" activeCell="A6" sqref="A6"/>
      <selection pane="bottomRight" activeCell="C80" sqref="C80"/>
    </sheetView>
  </sheetViews>
  <sheetFormatPr defaultColWidth="9.42578125" defaultRowHeight="15"/>
  <cols>
    <col min="1" max="1" width="30.5703125" style="2" customWidth="1"/>
    <col min="2" max="2" width="12.42578125" customWidth="1"/>
    <col min="3" max="22" width="13.42578125" bestFit="1" customWidth="1"/>
    <col min="23" max="23" width="13.42578125" customWidth="1"/>
    <col min="24" max="24" width="9.42578125" style="3"/>
    <col min="47" max="47" width="11.42578125" style="3" customWidth="1"/>
    <col min="48" max="68" width="9.42578125" style="26"/>
    <col min="69" max="69" width="11" style="26" customWidth="1"/>
    <col min="70" max="16384" width="9.42578125" style="26"/>
  </cols>
  <sheetData>
    <row r="1" spans="1:69">
      <c r="A1" s="31" t="s">
        <v>23</v>
      </c>
    </row>
    <row r="2" spans="1:69">
      <c r="A2" s="4" t="s">
        <v>236</v>
      </c>
    </row>
    <row r="3" spans="1:69">
      <c r="B3" s="1" t="s">
        <v>219</v>
      </c>
      <c r="Y3" s="1" t="s">
        <v>237</v>
      </c>
      <c r="AV3" s="1" t="s">
        <v>238</v>
      </c>
    </row>
    <row r="5" spans="1:69">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194</v>
      </c>
      <c r="Q5" s="1" t="s">
        <v>195</v>
      </c>
      <c r="R5" s="1" t="s">
        <v>196</v>
      </c>
      <c r="S5" s="1" t="s">
        <v>197</v>
      </c>
      <c r="T5" s="1" t="s">
        <v>198</v>
      </c>
      <c r="U5" s="1" t="s">
        <v>199</v>
      </c>
      <c r="V5" s="1" t="s">
        <v>287</v>
      </c>
      <c r="W5" s="1" t="s">
        <v>217</v>
      </c>
      <c r="Y5" s="1" t="s">
        <v>173</v>
      </c>
      <c r="Z5" s="1" t="s">
        <v>174</v>
      </c>
      <c r="AA5" s="1" t="s">
        <v>175</v>
      </c>
      <c r="AB5" s="1" t="s">
        <v>176</v>
      </c>
      <c r="AC5" s="1" t="s">
        <v>177</v>
      </c>
      <c r="AD5" s="1" t="s">
        <v>209</v>
      </c>
      <c r="AE5" s="1" t="s">
        <v>181</v>
      </c>
      <c r="AF5" s="1" t="s">
        <v>182</v>
      </c>
      <c r="AG5" s="1" t="s">
        <v>183</v>
      </c>
      <c r="AH5" s="1" t="s">
        <v>184</v>
      </c>
      <c r="AI5" s="1" t="s">
        <v>185</v>
      </c>
      <c r="AJ5" s="1" t="s">
        <v>187</v>
      </c>
      <c r="AK5" s="1" t="s">
        <v>189</v>
      </c>
      <c r="AL5" s="1" t="s">
        <v>190</v>
      </c>
      <c r="AM5" s="1" t="s">
        <v>194</v>
      </c>
      <c r="AN5" s="1" t="s">
        <v>195</v>
      </c>
      <c r="AO5" s="1" t="s">
        <v>196</v>
      </c>
      <c r="AP5" s="1" t="s">
        <v>197</v>
      </c>
      <c r="AQ5" s="1" t="s">
        <v>198</v>
      </c>
      <c r="AR5" s="1" t="s">
        <v>199</v>
      </c>
      <c r="AS5" s="1" t="s">
        <v>287</v>
      </c>
      <c r="AT5" s="1" t="s">
        <v>217</v>
      </c>
      <c r="AV5" s="1" t="s">
        <v>173</v>
      </c>
      <c r="AW5" s="1" t="s">
        <v>174</v>
      </c>
      <c r="AX5" s="1" t="s">
        <v>175</v>
      </c>
      <c r="AY5" s="1" t="s">
        <v>176</v>
      </c>
      <c r="AZ5" s="1" t="s">
        <v>177</v>
      </c>
      <c r="BA5" s="1" t="s">
        <v>209</v>
      </c>
      <c r="BB5" s="1" t="s">
        <v>181</v>
      </c>
      <c r="BC5" s="1" t="s">
        <v>182</v>
      </c>
      <c r="BD5" s="1" t="s">
        <v>183</v>
      </c>
      <c r="BE5" s="1" t="s">
        <v>184</v>
      </c>
      <c r="BF5" s="1" t="s">
        <v>185</v>
      </c>
      <c r="BG5" s="1" t="s">
        <v>187</v>
      </c>
      <c r="BH5" s="1" t="s">
        <v>189</v>
      </c>
      <c r="BI5" s="1" t="s">
        <v>190</v>
      </c>
      <c r="BJ5" s="1" t="s">
        <v>194</v>
      </c>
      <c r="BK5" s="1" t="s">
        <v>195</v>
      </c>
      <c r="BL5" s="1" t="s">
        <v>196</v>
      </c>
      <c r="BM5" s="1" t="s">
        <v>197</v>
      </c>
      <c r="BN5" s="1" t="s">
        <v>198</v>
      </c>
      <c r="BO5" s="1" t="s">
        <v>199</v>
      </c>
      <c r="BP5" s="1" t="s">
        <v>287</v>
      </c>
      <c r="BQ5" s="1" t="s">
        <v>217</v>
      </c>
    </row>
    <row r="6" spans="1:69">
      <c r="A6" s="2">
        <v>38412</v>
      </c>
      <c r="B6" s="10">
        <v>4.583607192173238</v>
      </c>
      <c r="C6" s="10">
        <v>91.651661790081775</v>
      </c>
      <c r="D6" s="10">
        <v>26.695036437268183</v>
      </c>
      <c r="E6" s="10">
        <v>235.02778060272854</v>
      </c>
      <c r="F6" s="10">
        <v>15.15857115300132</v>
      </c>
      <c r="G6" s="10">
        <v>19.069427509002864</v>
      </c>
      <c r="H6" s="10">
        <v>96.544262084882675</v>
      </c>
      <c r="I6" s="10">
        <v>15.871327754957656</v>
      </c>
      <c r="J6" s="10">
        <v>220.73891296979284</v>
      </c>
      <c r="K6" s="10">
        <v>29.226918370010921</v>
      </c>
      <c r="L6" s="10">
        <v>48.192744130699758</v>
      </c>
      <c r="M6" s="10">
        <v>538.24352157011742</v>
      </c>
      <c r="N6" s="10">
        <v>73.844343647386722</v>
      </c>
      <c r="O6" s="10">
        <v>82.012846758593923</v>
      </c>
      <c r="P6" s="10">
        <v>17.051383343039809</v>
      </c>
      <c r="Q6" s="10">
        <v>23.063448330791019</v>
      </c>
      <c r="R6" s="10">
        <v>36.485599999999998</v>
      </c>
      <c r="S6" s="10">
        <v>51.764124100168608</v>
      </c>
      <c r="T6" s="10">
        <v>86.131494105927345</v>
      </c>
      <c r="U6" s="10">
        <v>91.267600122724488</v>
      </c>
      <c r="V6" s="10">
        <v>22.360709778970758</v>
      </c>
      <c r="W6" s="10">
        <v>1.3892360772916099</v>
      </c>
      <c r="Y6" s="10">
        <v>0.13554998322539458</v>
      </c>
      <c r="Z6" s="10">
        <v>0</v>
      </c>
      <c r="AA6" s="10">
        <v>3.6378005565818938E-2</v>
      </c>
      <c r="AB6" s="10">
        <v>0.12569554418618623</v>
      </c>
      <c r="AC6" s="10">
        <v>3.1919825252231249E-2</v>
      </c>
      <c r="AD6" s="10">
        <v>6.4122274546917879E-2</v>
      </c>
      <c r="AE6" s="10">
        <v>1.4115014745480181</v>
      </c>
      <c r="AF6" s="10">
        <v>6.9664532837719708</v>
      </c>
      <c r="AG6" s="10">
        <v>0</v>
      </c>
      <c r="AH6" s="10">
        <v>0.3414133810439246</v>
      </c>
      <c r="AI6" s="10">
        <v>4.0333117693002478</v>
      </c>
      <c r="AJ6" s="10">
        <v>4.1898127479524874</v>
      </c>
      <c r="AK6" s="10">
        <v>0.14453793156063455</v>
      </c>
      <c r="AL6" s="10">
        <v>1.1466605787788353E-2</v>
      </c>
      <c r="AM6" s="10">
        <v>23.265895672126128</v>
      </c>
      <c r="AN6" s="10">
        <v>3.2213881765751324</v>
      </c>
      <c r="AO6" s="10">
        <v>0</v>
      </c>
      <c r="AP6" s="10">
        <v>9.43117229939498</v>
      </c>
      <c r="AQ6" s="10">
        <v>1.1029657666427539</v>
      </c>
      <c r="AR6" s="10">
        <v>0.18290100224994887</v>
      </c>
      <c r="AS6" s="10">
        <v>3.6701240754116071E-2</v>
      </c>
      <c r="AT6" s="10">
        <v>1.8973169530114204</v>
      </c>
      <c r="AV6" s="10">
        <v>4.7191571753986326</v>
      </c>
      <c r="AW6" s="10">
        <v>91.651661790081775</v>
      </c>
      <c r="AX6" s="10">
        <v>26.731414442834001</v>
      </c>
      <c r="AY6" s="10">
        <v>235.15347614691473</v>
      </c>
      <c r="AZ6" s="10">
        <v>15.190490978253552</v>
      </c>
      <c r="BA6" s="10">
        <v>19.133549783549782</v>
      </c>
      <c r="BB6" s="10">
        <v>97.955763559430693</v>
      </c>
      <c r="BC6" s="10">
        <v>22.837781038729627</v>
      </c>
      <c r="BD6" s="10">
        <v>220.73891296979284</v>
      </c>
      <c r="BE6" s="10">
        <v>29.568331751054846</v>
      </c>
      <c r="BF6" s="10">
        <v>52.226055900000006</v>
      </c>
      <c r="BG6" s="10">
        <v>542.43333431806991</v>
      </c>
      <c r="BH6" s="10">
        <v>73.988881578947357</v>
      </c>
      <c r="BI6" s="10">
        <v>82.024313364381712</v>
      </c>
      <c r="BJ6" s="10">
        <v>40.317279015165937</v>
      </c>
      <c r="BK6" s="10">
        <v>26.284836507366151</v>
      </c>
      <c r="BL6" s="10">
        <v>36.485599999999998</v>
      </c>
      <c r="BM6" s="10">
        <v>61.195296399563588</v>
      </c>
      <c r="BN6" s="10">
        <v>87.234459872570099</v>
      </c>
      <c r="BO6" s="10">
        <v>91.450501124974437</v>
      </c>
      <c r="BP6" s="10">
        <v>22.397411019724874</v>
      </c>
      <c r="BQ6" s="10">
        <v>3.2865530303030304</v>
      </c>
    </row>
    <row r="7" spans="1:69">
      <c r="A7" s="2">
        <v>38504</v>
      </c>
      <c r="B7" s="10">
        <v>4.9526560139706417</v>
      </c>
      <c r="C7" s="10">
        <v>108.69446808510637</v>
      </c>
      <c r="D7" s="10">
        <v>28.029395735646833</v>
      </c>
      <c r="E7" s="10">
        <v>237.07553139946103</v>
      </c>
      <c r="F7" s="10">
        <v>16.567958538061955</v>
      </c>
      <c r="G7" s="10">
        <v>18.857304557823873</v>
      </c>
      <c r="H7" s="10">
        <v>97.720039886773037</v>
      </c>
      <c r="I7" s="10">
        <v>14.049917937188297</v>
      </c>
      <c r="J7" s="10">
        <v>232.11513655183373</v>
      </c>
      <c r="K7" s="10">
        <v>31.27446091067635</v>
      </c>
      <c r="L7" s="10">
        <v>46.732756974063079</v>
      </c>
      <c r="M7" s="10">
        <v>554.44604664489168</v>
      </c>
      <c r="N7" s="10">
        <v>74.494281213492528</v>
      </c>
      <c r="O7" s="10">
        <v>87.850485164434829</v>
      </c>
      <c r="P7" s="10">
        <v>16.799775711299478</v>
      </c>
      <c r="Q7" s="10">
        <v>27.148615804203342</v>
      </c>
      <c r="R7" s="10">
        <v>41.079733333333344</v>
      </c>
      <c r="S7" s="10">
        <v>50.914462210096197</v>
      </c>
      <c r="T7" s="10">
        <v>85.155536574306907</v>
      </c>
      <c r="U7" s="10">
        <v>88.671969904771146</v>
      </c>
      <c r="V7" s="10">
        <v>26.819113364809944</v>
      </c>
      <c r="W7" s="10">
        <v>1.7955691557839659</v>
      </c>
      <c r="Y7" s="10">
        <v>0.14269622998793174</v>
      </c>
      <c r="Z7" s="10">
        <v>0</v>
      </c>
      <c r="AA7" s="10">
        <v>3.8827853104635324E-2</v>
      </c>
      <c r="AB7" s="10">
        <v>0.12679070472461262</v>
      </c>
      <c r="AC7" s="10">
        <v>3.3018814295225241E-2</v>
      </c>
      <c r="AD7" s="10">
        <v>6.8649702121369671E-2</v>
      </c>
      <c r="AE7" s="10">
        <v>1.5070573854863625</v>
      </c>
      <c r="AF7" s="10">
        <v>8.6050847484897162</v>
      </c>
      <c r="AG7" s="10">
        <v>0</v>
      </c>
      <c r="AH7" s="10">
        <v>0.33905839334918042</v>
      </c>
      <c r="AI7" s="10">
        <v>3.7553176259369252</v>
      </c>
      <c r="AJ7" s="10">
        <v>4.3159369712579974</v>
      </c>
      <c r="AK7" s="10">
        <v>0.14567931282324764</v>
      </c>
      <c r="AL7" s="10">
        <v>9.6616611083959469E-3</v>
      </c>
      <c r="AM7" s="10">
        <v>22.922587637076244</v>
      </c>
      <c r="AN7" s="10">
        <v>3.7919841260373168</v>
      </c>
      <c r="AO7" s="10">
        <v>0</v>
      </c>
      <c r="AP7" s="10">
        <v>9.699249767090123</v>
      </c>
      <c r="AQ7" s="10">
        <v>1.0995744665338236</v>
      </c>
      <c r="AR7" s="10">
        <v>0.17769933848651931</v>
      </c>
      <c r="AS7" s="10">
        <v>3.7940668137885325E-2</v>
      </c>
      <c r="AT7" s="10">
        <v>2.4522569311725562</v>
      </c>
      <c r="AV7" s="10">
        <v>5.0953522439585734</v>
      </c>
      <c r="AW7" s="10">
        <v>108.69446808510637</v>
      </c>
      <c r="AX7" s="10">
        <v>28.068223588751469</v>
      </c>
      <c r="AY7" s="10">
        <v>237.20232210418564</v>
      </c>
      <c r="AZ7" s="10">
        <v>16.60097735235718</v>
      </c>
      <c r="BA7" s="10">
        <v>18.925954259945243</v>
      </c>
      <c r="BB7" s="10">
        <v>99.2270972722594</v>
      </c>
      <c r="BC7" s="10">
        <v>22.655002685678014</v>
      </c>
      <c r="BD7" s="10">
        <v>232.11513655183373</v>
      </c>
      <c r="BE7" s="10">
        <v>31.61351930402553</v>
      </c>
      <c r="BF7" s="10">
        <v>50.488074600000004</v>
      </c>
      <c r="BG7" s="10">
        <v>558.76198361614968</v>
      </c>
      <c r="BH7" s="10">
        <v>74.639960526315775</v>
      </c>
      <c r="BI7" s="10">
        <v>87.860146825543225</v>
      </c>
      <c r="BJ7" s="10">
        <v>39.722363348375723</v>
      </c>
      <c r="BK7" s="10">
        <v>30.940599930240658</v>
      </c>
      <c r="BL7" s="10">
        <v>41.079733333333344</v>
      </c>
      <c r="BM7" s="10">
        <v>60.61371197718632</v>
      </c>
      <c r="BN7" s="10">
        <v>86.255111040840731</v>
      </c>
      <c r="BO7" s="10">
        <v>88.849669243257665</v>
      </c>
      <c r="BP7" s="10">
        <v>26.857054032947829</v>
      </c>
      <c r="BQ7" s="10">
        <v>4.2478260869565219</v>
      </c>
    </row>
    <row r="8" spans="1:69">
      <c r="A8" s="2">
        <v>38596</v>
      </c>
      <c r="B8" s="10">
        <v>5.3379442592048081</v>
      </c>
      <c r="C8" s="10">
        <v>121.48033126293994</v>
      </c>
      <c r="D8" s="10">
        <v>32.040445662455461</v>
      </c>
      <c r="E8" s="10">
        <v>249.22428856733109</v>
      </c>
      <c r="F8" s="10">
        <v>17.707405879348482</v>
      </c>
      <c r="G8" s="10">
        <v>19.848369584426997</v>
      </c>
      <c r="H8" s="10">
        <v>97.536889261312368</v>
      </c>
      <c r="I8" s="10">
        <v>12.928652030622333</v>
      </c>
      <c r="J8" s="10">
        <v>250.67670635782613</v>
      </c>
      <c r="K8" s="10">
        <v>31.917609085826999</v>
      </c>
      <c r="L8" s="10">
        <v>47.743236194288734</v>
      </c>
      <c r="M8" s="10">
        <v>560.84828949176847</v>
      </c>
      <c r="N8" s="10">
        <v>78.110502283898427</v>
      </c>
      <c r="O8" s="10">
        <v>91.014215474813327</v>
      </c>
      <c r="P8" s="10">
        <v>18.314585555220891</v>
      </c>
      <c r="Q8" s="10">
        <v>33.483967454298742</v>
      </c>
      <c r="R8" s="10">
        <v>44.353599999999993</v>
      </c>
      <c r="S8" s="10">
        <v>51.231051833580395</v>
      </c>
      <c r="T8" s="10">
        <v>93.047335566234565</v>
      </c>
      <c r="U8" s="10">
        <v>92.257222078461069</v>
      </c>
      <c r="V8" s="10">
        <v>30.712129019281441</v>
      </c>
      <c r="W8" s="10">
        <v>2.3706527792547609</v>
      </c>
      <c r="Y8" s="10">
        <v>0.15457498042652862</v>
      </c>
      <c r="Z8" s="10">
        <v>0</v>
      </c>
      <c r="AA8" s="10">
        <v>4.1556998265178891E-2</v>
      </c>
      <c r="AB8" s="10">
        <v>0.13328799895717225</v>
      </c>
      <c r="AC8" s="10">
        <v>3.6863668740494404E-2</v>
      </c>
      <c r="AD8" s="10">
        <v>6.421141569526867E-2</v>
      </c>
      <c r="AE8" s="10">
        <v>1.50539512698208</v>
      </c>
      <c r="AF8" s="10">
        <v>10.974821663731104</v>
      </c>
      <c r="AG8" s="10">
        <v>0</v>
      </c>
      <c r="AH8" s="10">
        <v>0.28830536616136371</v>
      </c>
      <c r="AI8" s="10">
        <v>3.4686613057112652</v>
      </c>
      <c r="AJ8" s="10">
        <v>4.3657735185091724</v>
      </c>
      <c r="AK8" s="10">
        <v>0.15203353272048048</v>
      </c>
      <c r="AL8" s="10">
        <v>9.6105079508674862E-3</v>
      </c>
      <c r="AM8" s="10">
        <v>24.989481981233443</v>
      </c>
      <c r="AN8" s="10">
        <v>4.6768746509644288</v>
      </c>
      <c r="AO8" s="10">
        <v>0</v>
      </c>
      <c r="AP8" s="10">
        <v>9.5474692723339984</v>
      </c>
      <c r="AQ8" s="10">
        <v>1.2803838711640338</v>
      </c>
      <c r="AR8" s="10">
        <v>0.18488421258209087</v>
      </c>
      <c r="AS8" s="10">
        <v>4.1723717259092297E-2</v>
      </c>
      <c r="AT8" s="10">
        <v>3.2376640524284079</v>
      </c>
      <c r="AV8" s="10">
        <v>5.4925192396313367</v>
      </c>
      <c r="AW8" s="10">
        <v>121.48033126293994</v>
      </c>
      <c r="AX8" s="10">
        <v>32.08200266072064</v>
      </c>
      <c r="AY8" s="10">
        <v>249.35757656628826</v>
      </c>
      <c r="AZ8" s="10">
        <v>17.744269548088976</v>
      </c>
      <c r="BA8" s="10">
        <v>19.912581000122266</v>
      </c>
      <c r="BB8" s="10">
        <v>99.042284388294448</v>
      </c>
      <c r="BC8" s="10">
        <v>23.903473694353437</v>
      </c>
      <c r="BD8" s="10">
        <v>250.67670635782613</v>
      </c>
      <c r="BE8" s="10">
        <v>32.205914451988363</v>
      </c>
      <c r="BF8" s="10">
        <v>51.211897499999999</v>
      </c>
      <c r="BG8" s="10">
        <v>565.21406301027764</v>
      </c>
      <c r="BH8" s="10">
        <v>78.262535816618907</v>
      </c>
      <c r="BI8" s="10">
        <v>91.023825982764194</v>
      </c>
      <c r="BJ8" s="10">
        <v>43.304067536454333</v>
      </c>
      <c r="BK8" s="10">
        <v>38.160842105263171</v>
      </c>
      <c r="BL8" s="10">
        <v>44.353599999999993</v>
      </c>
      <c r="BM8" s="10">
        <v>60.778521105914393</v>
      </c>
      <c r="BN8" s="10">
        <v>94.327719437398599</v>
      </c>
      <c r="BO8" s="10">
        <v>92.44210629104316</v>
      </c>
      <c r="BP8" s="10">
        <v>30.753852736540534</v>
      </c>
      <c r="BQ8" s="10">
        <v>5.6083168316831689</v>
      </c>
    </row>
    <row r="9" spans="1:69">
      <c r="A9" s="2">
        <v>38687</v>
      </c>
      <c r="B9" s="10">
        <v>5.9290588626681071</v>
      </c>
      <c r="C9" s="10">
        <v>125.161731401957</v>
      </c>
      <c r="D9" s="10">
        <v>35.027792151804697</v>
      </c>
      <c r="E9" s="10">
        <v>255.38627490670802</v>
      </c>
      <c r="F9" s="10">
        <v>19.112153727036901</v>
      </c>
      <c r="G9" s="10">
        <v>21.427414090847034</v>
      </c>
      <c r="H9" s="10">
        <v>98.45724787206602</v>
      </c>
      <c r="I9" s="10">
        <v>11.999500140201448</v>
      </c>
      <c r="J9" s="10">
        <v>255.91819992922956</v>
      </c>
      <c r="K9" s="10">
        <v>34.957269783838022</v>
      </c>
      <c r="L9" s="10">
        <v>49.308632282158342</v>
      </c>
      <c r="M9" s="10">
        <v>596.71926399364042</v>
      </c>
      <c r="N9" s="10">
        <v>80.555599282999538</v>
      </c>
      <c r="O9" s="10">
        <v>97.218611712184753</v>
      </c>
      <c r="P9" s="10">
        <v>19.267801413294944</v>
      </c>
      <c r="Q9" s="10">
        <v>40.400004555660495</v>
      </c>
      <c r="R9" s="10">
        <v>46.024799999999992</v>
      </c>
      <c r="S9" s="10">
        <v>52.164281838311602</v>
      </c>
      <c r="T9" s="10">
        <v>98.258316401438975</v>
      </c>
      <c r="U9" s="10">
        <v>95.318656495247382</v>
      </c>
      <c r="V9" s="10">
        <v>35.847323921010101</v>
      </c>
      <c r="W9" s="10">
        <v>2.9847859422161394</v>
      </c>
      <c r="Y9" s="10">
        <v>0.15518420059493376</v>
      </c>
      <c r="Z9" s="10">
        <v>0</v>
      </c>
      <c r="AA9" s="10">
        <v>3.0985390444577376E-2</v>
      </c>
      <c r="AB9" s="10">
        <v>0.13658349970270933</v>
      </c>
      <c r="AC9" s="10">
        <v>4.2992887562398607E-2</v>
      </c>
      <c r="AD9" s="10">
        <v>6.1076229634497992E-2</v>
      </c>
      <c r="AE9" s="10">
        <v>1.570737683776116</v>
      </c>
      <c r="AF9" s="10">
        <v>12.830825733007657</v>
      </c>
      <c r="AG9" s="10">
        <v>0</v>
      </c>
      <c r="AH9" s="10">
        <v>0.26954883264213692</v>
      </c>
      <c r="AI9" s="10">
        <v>3.2470345178416551</v>
      </c>
      <c r="AJ9" s="10">
        <v>4.6450015263279738</v>
      </c>
      <c r="AK9" s="10">
        <v>0.15321024080999734</v>
      </c>
      <c r="AL9" s="10">
        <v>1.4564197332134654E-2</v>
      </c>
      <c r="AM9" s="10">
        <v>26.290104943066023</v>
      </c>
      <c r="AN9" s="10">
        <v>5.6428724422547134</v>
      </c>
      <c r="AO9" s="10">
        <v>0</v>
      </c>
      <c r="AP9" s="10">
        <v>10.087851318760869</v>
      </c>
      <c r="AQ9" s="10">
        <v>1.2391537939319761</v>
      </c>
      <c r="AR9" s="10">
        <v>0.19101935169388184</v>
      </c>
      <c r="AS9" s="10">
        <v>2.8319533028899002E-2</v>
      </c>
      <c r="AT9" s="10">
        <v>4.0764021765957406</v>
      </c>
      <c r="AV9" s="10">
        <v>6.0842430632630409</v>
      </c>
      <c r="AW9" s="10">
        <v>125.161731401957</v>
      </c>
      <c r="AX9" s="10">
        <v>35.058777542249274</v>
      </c>
      <c r="AY9" s="10">
        <v>255.52285840641073</v>
      </c>
      <c r="AZ9" s="10">
        <v>19.1551466145993</v>
      </c>
      <c r="BA9" s="10">
        <v>21.488490320481532</v>
      </c>
      <c r="BB9" s="10">
        <v>100.02798555584214</v>
      </c>
      <c r="BC9" s="10">
        <v>24.830325873209105</v>
      </c>
      <c r="BD9" s="10">
        <v>255.91819992922956</v>
      </c>
      <c r="BE9" s="10">
        <v>35.226818616480159</v>
      </c>
      <c r="BF9" s="10">
        <v>52.555666799999997</v>
      </c>
      <c r="BG9" s="10">
        <v>601.3642655199684</v>
      </c>
      <c r="BH9" s="10">
        <v>80.708809523809535</v>
      </c>
      <c r="BI9" s="10">
        <v>97.233175909516888</v>
      </c>
      <c r="BJ9" s="10">
        <v>45.557906356360967</v>
      </c>
      <c r="BK9" s="10">
        <v>46.042876997915208</v>
      </c>
      <c r="BL9" s="10">
        <v>46.024799999999992</v>
      </c>
      <c r="BM9" s="10">
        <v>62.252133157072471</v>
      </c>
      <c r="BN9" s="10">
        <v>99.497470195370951</v>
      </c>
      <c r="BO9" s="10">
        <v>95.509675846941263</v>
      </c>
      <c r="BP9" s="10">
        <v>35.875643454039</v>
      </c>
      <c r="BQ9" s="10">
        <v>7.0611881188118799</v>
      </c>
    </row>
    <row r="10" spans="1:69">
      <c r="A10" s="2">
        <v>38777</v>
      </c>
      <c r="B10" s="10">
        <v>6.275953676825333</v>
      </c>
      <c r="C10" s="10">
        <v>138.46316758747699</v>
      </c>
      <c r="D10" s="10">
        <v>35.56303305668267</v>
      </c>
      <c r="E10" s="10">
        <v>277.2838718533614</v>
      </c>
      <c r="F10" s="10">
        <v>19.44376149351594</v>
      </c>
      <c r="G10" s="10">
        <v>23.022939431492876</v>
      </c>
      <c r="H10" s="10">
        <v>96.761043814432995</v>
      </c>
      <c r="I10" s="10">
        <v>10.915456198402604</v>
      </c>
      <c r="J10" s="10">
        <v>290.76396038546943</v>
      </c>
      <c r="K10" s="10">
        <v>38.528152779851993</v>
      </c>
      <c r="L10" s="10">
        <v>48.871697889768619</v>
      </c>
      <c r="M10" s="10">
        <v>630.40289299036556</v>
      </c>
      <c r="N10" s="10">
        <v>84.606400423297217</v>
      </c>
      <c r="O10" s="10">
        <v>101.81037223316467</v>
      </c>
      <c r="P10" s="10">
        <v>20.218265349920721</v>
      </c>
      <c r="Q10" s="10">
        <v>46.034818146898964</v>
      </c>
      <c r="R10" s="10">
        <v>47.704000000000001</v>
      </c>
      <c r="S10" s="10">
        <v>53.467147515615338</v>
      </c>
      <c r="T10" s="10">
        <v>106.91376981852966</v>
      </c>
      <c r="U10" s="10">
        <v>103.0924018971028</v>
      </c>
      <c r="V10" s="10">
        <v>40.447917314970013</v>
      </c>
      <c r="W10" s="10">
        <v>3.460950495049504</v>
      </c>
      <c r="Y10" s="10">
        <v>0.17917954793036639</v>
      </c>
      <c r="Z10" s="10">
        <v>0</v>
      </c>
      <c r="AA10" s="10">
        <v>3.9375508790122637E-2</v>
      </c>
      <c r="AB10" s="10">
        <v>0.14829458490942216</v>
      </c>
      <c r="AC10" s="10">
        <v>3.7253624520026563E-2</v>
      </c>
      <c r="AD10" s="10">
        <v>6.2401126437954701E-2</v>
      </c>
      <c r="AE10" s="10">
        <v>1.5951417525773337</v>
      </c>
      <c r="AF10" s="10">
        <v>14.452244531524405</v>
      </c>
      <c r="AG10" s="10">
        <v>0</v>
      </c>
      <c r="AH10" s="10">
        <v>0.24761295017556506</v>
      </c>
      <c r="AI10" s="10">
        <v>3.1709005102313697</v>
      </c>
      <c r="AJ10" s="10">
        <v>4.9072027280369639</v>
      </c>
      <c r="AK10" s="10">
        <v>0.1442778186995497</v>
      </c>
      <c r="AL10" s="10">
        <v>1.804526295441633E-2</v>
      </c>
      <c r="AM10" s="10">
        <v>27.586973023782775</v>
      </c>
      <c r="AN10" s="10">
        <v>6.4299152824958483</v>
      </c>
      <c r="AO10" s="10">
        <v>0</v>
      </c>
      <c r="AP10" s="10">
        <v>10.284938006228579</v>
      </c>
      <c r="AQ10" s="10">
        <v>1.5203226491652231</v>
      </c>
      <c r="AR10" s="10">
        <v>0.20659799979380011</v>
      </c>
      <c r="AS10" s="10">
        <v>2.9046911041355372E-2</v>
      </c>
      <c r="AT10" s="10">
        <v>4.7267128712871287</v>
      </c>
      <c r="AV10" s="10">
        <v>6.4551332247556994</v>
      </c>
      <c r="AW10" s="10">
        <v>138.46316758747699</v>
      </c>
      <c r="AX10" s="10">
        <v>35.602408565472793</v>
      </c>
      <c r="AY10" s="10">
        <v>277.43216643827083</v>
      </c>
      <c r="AZ10" s="10">
        <v>19.481015118035966</v>
      </c>
      <c r="BA10" s="10">
        <v>23.085340557930831</v>
      </c>
      <c r="BB10" s="10">
        <v>98.356185567010328</v>
      </c>
      <c r="BC10" s="10">
        <v>25.367700729927009</v>
      </c>
      <c r="BD10" s="10">
        <v>290.76396038546943</v>
      </c>
      <c r="BE10" s="10">
        <v>38.775765730027558</v>
      </c>
      <c r="BF10" s="10">
        <v>52.042598399999989</v>
      </c>
      <c r="BG10" s="10">
        <v>635.31009571840252</v>
      </c>
      <c r="BH10" s="10">
        <v>84.750678241996766</v>
      </c>
      <c r="BI10" s="10">
        <v>101.82841749611909</v>
      </c>
      <c r="BJ10" s="10">
        <v>47.805238373703496</v>
      </c>
      <c r="BK10" s="10">
        <v>52.464733429394812</v>
      </c>
      <c r="BL10" s="10">
        <v>47.704000000000001</v>
      </c>
      <c r="BM10" s="10">
        <v>63.752085521843917</v>
      </c>
      <c r="BN10" s="10">
        <v>108.43409246769488</v>
      </c>
      <c r="BO10" s="10">
        <v>103.2989998968966</v>
      </c>
      <c r="BP10" s="10">
        <v>40.476964226011368</v>
      </c>
      <c r="BQ10" s="10">
        <v>8.1876633663366327</v>
      </c>
    </row>
    <row r="11" spans="1:69">
      <c r="A11" s="2">
        <v>38869</v>
      </c>
      <c r="B11" s="10">
        <v>6.9263046893539588</v>
      </c>
      <c r="C11" s="10">
        <v>145.70081796755858</v>
      </c>
      <c r="D11" s="10">
        <v>35.684602806529909</v>
      </c>
      <c r="E11" s="10">
        <v>273.737488198991</v>
      </c>
      <c r="F11" s="10">
        <v>18.32190547426433</v>
      </c>
      <c r="G11" s="10">
        <v>25.856942073498669</v>
      </c>
      <c r="H11" s="10">
        <v>96.925138406076996</v>
      </c>
      <c r="I11" s="10">
        <v>10.152851239165283</v>
      </c>
      <c r="J11" s="10">
        <v>286.15876732475459</v>
      </c>
      <c r="K11" s="10">
        <v>38.71226943058641</v>
      </c>
      <c r="L11" s="10">
        <v>52.3175473668229</v>
      </c>
      <c r="M11" s="10">
        <v>665.88946072222109</v>
      </c>
      <c r="N11" s="10">
        <v>86.558443738063957</v>
      </c>
      <c r="O11" s="10">
        <v>101.76988875040426</v>
      </c>
      <c r="P11" s="10">
        <v>22.534284324339485</v>
      </c>
      <c r="Q11" s="10">
        <v>56.032744964879583</v>
      </c>
      <c r="R11" s="10">
        <v>48.991466666666668</v>
      </c>
      <c r="S11" s="10">
        <v>54.310517142351181</v>
      </c>
      <c r="T11" s="10">
        <v>96.528874452449401</v>
      </c>
      <c r="U11" s="10">
        <v>104.79371120305871</v>
      </c>
      <c r="V11" s="10">
        <v>40.283731670412728</v>
      </c>
      <c r="W11" s="10">
        <v>4.2204950495049527</v>
      </c>
      <c r="Y11" s="10">
        <v>0.20123309566232628</v>
      </c>
      <c r="Z11" s="10">
        <v>0</v>
      </c>
      <c r="AA11" s="10">
        <v>4.676881101773489E-2</v>
      </c>
      <c r="AB11" s="10">
        <v>0.14639793838455262</v>
      </c>
      <c r="AC11" s="10">
        <v>3.7943298294457861E-2</v>
      </c>
      <c r="AD11" s="10">
        <v>6.819066196735335E-2</v>
      </c>
      <c r="AE11" s="10">
        <v>1.5454422556971821</v>
      </c>
      <c r="AF11" s="10">
        <v>17.344281054098314</v>
      </c>
      <c r="AG11" s="10">
        <v>0</v>
      </c>
      <c r="AH11" s="10">
        <v>0.22721659091896385</v>
      </c>
      <c r="AI11" s="10">
        <v>3.0280550331771039</v>
      </c>
      <c r="AJ11" s="10">
        <v>5.1834384241589078</v>
      </c>
      <c r="AK11" s="10">
        <v>0.17135218030340127</v>
      </c>
      <c r="AL11" s="10">
        <v>3.4398229845464812E-2</v>
      </c>
      <c r="AM11" s="10">
        <v>30.747083540885566</v>
      </c>
      <c r="AN11" s="10">
        <v>7.8263761577201194</v>
      </c>
      <c r="AO11" s="10">
        <v>0</v>
      </c>
      <c r="AP11" s="10">
        <v>10.764353878159717</v>
      </c>
      <c r="AQ11" s="10">
        <v>1.6808657077794891</v>
      </c>
      <c r="AR11" s="10">
        <v>0.21000743728068016</v>
      </c>
      <c r="AS11" s="10">
        <v>2.597736957483221E-2</v>
      </c>
      <c r="AT11" s="10">
        <v>6.0161188118811886</v>
      </c>
      <c r="AV11" s="10">
        <v>7.1275377850162851</v>
      </c>
      <c r="AW11" s="10">
        <v>145.70081796755858</v>
      </c>
      <c r="AX11" s="10">
        <v>35.731371617547644</v>
      </c>
      <c r="AY11" s="10">
        <v>273.88388613737555</v>
      </c>
      <c r="AZ11" s="10">
        <v>18.359848772558788</v>
      </c>
      <c r="BA11" s="10">
        <v>25.925132735466022</v>
      </c>
      <c r="BB11" s="10">
        <v>98.470580661774179</v>
      </c>
      <c r="BC11" s="10">
        <v>27.497132293263597</v>
      </c>
      <c r="BD11" s="10">
        <v>286.15876732475459</v>
      </c>
      <c r="BE11" s="10">
        <v>38.939486021505374</v>
      </c>
      <c r="BF11" s="10">
        <v>55.345602400000004</v>
      </c>
      <c r="BG11" s="10">
        <v>671.07289914638</v>
      </c>
      <c r="BH11" s="10">
        <v>86.729795918367358</v>
      </c>
      <c r="BI11" s="10">
        <v>101.80428698024973</v>
      </c>
      <c r="BJ11" s="10">
        <v>53.28136786522505</v>
      </c>
      <c r="BK11" s="10">
        <v>63.859121122599703</v>
      </c>
      <c r="BL11" s="10">
        <v>48.991466666666668</v>
      </c>
      <c r="BM11" s="10">
        <v>65.074871020510898</v>
      </c>
      <c r="BN11" s="10">
        <v>98.20974016022889</v>
      </c>
      <c r="BO11" s="10">
        <v>105.00371864033939</v>
      </c>
      <c r="BP11" s="10">
        <v>40.30970903998756</v>
      </c>
      <c r="BQ11" s="10">
        <v>10.236613861386141</v>
      </c>
    </row>
    <row r="12" spans="1:69">
      <c r="A12" s="2">
        <v>38961</v>
      </c>
      <c r="B12" s="10">
        <v>7.5636312881031946</v>
      </c>
      <c r="C12" s="10">
        <v>152.55681295427362</v>
      </c>
      <c r="D12" s="10">
        <v>38.381156523166915</v>
      </c>
      <c r="E12" s="10">
        <v>287.67486846138462</v>
      </c>
      <c r="F12" s="10">
        <v>21.244348783676351</v>
      </c>
      <c r="G12" s="10">
        <v>27.452702255379858</v>
      </c>
      <c r="H12" s="10">
        <v>96.743909639327413</v>
      </c>
      <c r="I12" s="10">
        <v>10.283490007638617</v>
      </c>
      <c r="J12" s="10">
        <v>309.79561384612805</v>
      </c>
      <c r="K12" s="10">
        <v>40.461043137311343</v>
      </c>
      <c r="L12" s="10">
        <v>55.005909757535449</v>
      </c>
      <c r="M12" s="10">
        <v>682.98305506759812</v>
      </c>
      <c r="N12" s="10">
        <v>88.441404099734655</v>
      </c>
      <c r="O12" s="10">
        <v>110.32694362622595</v>
      </c>
      <c r="P12" s="10">
        <v>24.647426753848396</v>
      </c>
      <c r="Q12" s="10">
        <v>67.177050005783769</v>
      </c>
      <c r="R12" s="10">
        <v>50.571733333333327</v>
      </c>
      <c r="S12" s="10">
        <v>54.974765413240306</v>
      </c>
      <c r="T12" s="10">
        <v>96.927067358246816</v>
      </c>
      <c r="U12" s="10">
        <v>110.3805621315979</v>
      </c>
      <c r="V12" s="10">
        <v>44.739750757336481</v>
      </c>
      <c r="W12" s="10">
        <v>5.1584950495049506</v>
      </c>
      <c r="Y12" s="10">
        <v>0.22124767629809927</v>
      </c>
      <c r="Z12" s="10">
        <v>0</v>
      </c>
      <c r="AA12" s="10">
        <v>4.9931136154555134E-2</v>
      </c>
      <c r="AB12" s="10">
        <v>0.1538518086977092</v>
      </c>
      <c r="AC12" s="10">
        <v>3.9589386401875259E-2</v>
      </c>
      <c r="AD12" s="10">
        <v>6.3498861938576567E-2</v>
      </c>
      <c r="AE12" s="10">
        <v>1.3663457835964579</v>
      </c>
      <c r="AF12" s="10">
        <v>19.100620495745083</v>
      </c>
      <c r="AG12" s="10">
        <v>0</v>
      </c>
      <c r="AH12" s="10">
        <v>0.23929373328962811</v>
      </c>
      <c r="AI12" s="10">
        <v>2.9652450424645451</v>
      </c>
      <c r="AJ12" s="10">
        <v>5.3164989378974497</v>
      </c>
      <c r="AK12" s="10">
        <v>0.16953361230227415</v>
      </c>
      <c r="AL12" s="10">
        <v>3.5737033226439507E-2</v>
      </c>
      <c r="AM12" s="10">
        <v>33.630377542094323</v>
      </c>
      <c r="AN12" s="10">
        <v>9.3829574624761278</v>
      </c>
      <c r="AO12" s="10">
        <v>0</v>
      </c>
      <c r="AP12" s="10">
        <v>10.634913835609652</v>
      </c>
      <c r="AQ12" s="10">
        <v>1.5442233472280122</v>
      </c>
      <c r="AR12" s="10">
        <v>0.22120353132584114</v>
      </c>
      <c r="AS12" s="10">
        <v>3.0136905652483392E-2</v>
      </c>
      <c r="AT12" s="10">
        <v>7.9769306930693054</v>
      </c>
      <c r="AV12" s="10">
        <v>7.7848789644012939</v>
      </c>
      <c r="AW12" s="10">
        <v>152.55681295427362</v>
      </c>
      <c r="AX12" s="10">
        <v>38.43108765932147</v>
      </c>
      <c r="AY12" s="10">
        <v>287.82872027008233</v>
      </c>
      <c r="AZ12" s="10">
        <v>21.283938170078226</v>
      </c>
      <c r="BA12" s="10">
        <v>27.516201117318435</v>
      </c>
      <c r="BB12" s="10">
        <v>98.110255422923871</v>
      </c>
      <c r="BC12" s="10">
        <v>29.384110503383699</v>
      </c>
      <c r="BD12" s="10">
        <v>309.79561384612805</v>
      </c>
      <c r="BE12" s="10">
        <v>40.700336870600971</v>
      </c>
      <c r="BF12" s="10">
        <v>57.971154799999994</v>
      </c>
      <c r="BG12" s="10">
        <v>688.29955400549557</v>
      </c>
      <c r="BH12" s="10">
        <v>88.610937712036929</v>
      </c>
      <c r="BI12" s="10">
        <v>110.36268065945239</v>
      </c>
      <c r="BJ12" s="10">
        <v>58.277804295942715</v>
      </c>
      <c r="BK12" s="10">
        <v>76.560007468259897</v>
      </c>
      <c r="BL12" s="10">
        <v>50.571733333333327</v>
      </c>
      <c r="BM12" s="10">
        <v>65.609679248849957</v>
      </c>
      <c r="BN12" s="10">
        <v>98.471290705474829</v>
      </c>
      <c r="BO12" s="10">
        <v>110.60176566292374</v>
      </c>
      <c r="BP12" s="10">
        <v>44.769887662988964</v>
      </c>
      <c r="BQ12" s="10">
        <v>13.135425742574256</v>
      </c>
    </row>
    <row r="13" spans="1:69">
      <c r="A13" s="2">
        <v>39052</v>
      </c>
      <c r="B13" s="10">
        <v>8.6033966604430638</v>
      </c>
      <c r="C13" s="10">
        <v>167.20527694610783</v>
      </c>
      <c r="D13" s="10">
        <v>40.249822085705773</v>
      </c>
      <c r="E13" s="10">
        <v>303.7353907458002</v>
      </c>
      <c r="F13" s="10">
        <v>24.244091741803466</v>
      </c>
      <c r="G13" s="10">
        <v>31.590598715091712</v>
      </c>
      <c r="H13" s="10">
        <v>98.532265946502065</v>
      </c>
      <c r="I13" s="10">
        <v>11.279970777159537</v>
      </c>
      <c r="J13" s="10">
        <v>335.21904219376012</v>
      </c>
      <c r="K13" s="10">
        <v>43.26199084683833</v>
      </c>
      <c r="L13" s="10">
        <v>55.516535158499444</v>
      </c>
      <c r="M13" s="10">
        <v>725.36023617710146</v>
      </c>
      <c r="N13" s="10">
        <v>94.061893350845693</v>
      </c>
      <c r="O13" s="10">
        <v>115.93241154151785</v>
      </c>
      <c r="P13" s="10">
        <v>28.521068150842524</v>
      </c>
      <c r="Q13" s="10">
        <v>78.515827691514119</v>
      </c>
      <c r="R13" s="10">
        <v>50.951999999999998</v>
      </c>
      <c r="S13" s="10">
        <v>57.817286834040523</v>
      </c>
      <c r="T13" s="10">
        <v>113.94798454523411</v>
      </c>
      <c r="U13" s="10">
        <v>117.89570631970261</v>
      </c>
      <c r="V13" s="10">
        <v>50.156735248020269</v>
      </c>
      <c r="W13" s="10">
        <v>6.0778019801980196</v>
      </c>
      <c r="Y13" s="10">
        <v>0.23668448798597019</v>
      </c>
      <c r="Z13" s="10">
        <v>0</v>
      </c>
      <c r="AA13" s="10">
        <v>3.6653224437749543E-2</v>
      </c>
      <c r="AB13" s="10">
        <v>0.16244115963860395</v>
      </c>
      <c r="AC13" s="10">
        <v>4.2195047042294931E-2</v>
      </c>
      <c r="AD13" s="10">
        <v>6.9968443367770305E-2</v>
      </c>
      <c r="AE13" s="10">
        <v>1.3714120370370324</v>
      </c>
      <c r="AF13" s="10">
        <v>21.945297983930114</v>
      </c>
      <c r="AG13" s="10">
        <v>0</v>
      </c>
      <c r="AH13" s="10">
        <v>0.52879097134348996</v>
      </c>
      <c r="AI13" s="10">
        <v>2.7592415415005576</v>
      </c>
      <c r="AJ13" s="10">
        <v>5.6463727710594185</v>
      </c>
      <c r="AK13" s="10">
        <v>0.1405701915583677</v>
      </c>
      <c r="AL13" s="10">
        <v>3.5146587330601164E-2</v>
      </c>
      <c r="AM13" s="10">
        <v>38.915798366937935</v>
      </c>
      <c r="AN13" s="10">
        <v>10.966701742591454</v>
      </c>
      <c r="AO13" s="10">
        <v>0</v>
      </c>
      <c r="AP13" s="10">
        <v>10.900110140398702</v>
      </c>
      <c r="AQ13" s="10">
        <v>1.5274212894951091</v>
      </c>
      <c r="AR13" s="10">
        <v>0.23626394052044475</v>
      </c>
      <c r="AS13" s="10">
        <v>3.1180036130805888E-2</v>
      </c>
      <c r="AT13" s="10">
        <v>10.161801980198019</v>
      </c>
      <c r="AV13" s="10">
        <v>8.840081148429034</v>
      </c>
      <c r="AW13" s="10">
        <v>167.20527694610783</v>
      </c>
      <c r="AX13" s="10">
        <v>40.286475310143523</v>
      </c>
      <c r="AY13" s="10">
        <v>303.89783190543881</v>
      </c>
      <c r="AZ13" s="10">
        <v>24.286286788845761</v>
      </c>
      <c r="BA13" s="10">
        <v>31.660567158459482</v>
      </c>
      <c r="BB13" s="10">
        <v>99.903677983539097</v>
      </c>
      <c r="BC13" s="10">
        <v>33.225268761089652</v>
      </c>
      <c r="BD13" s="10">
        <v>335.21904219376012</v>
      </c>
      <c r="BE13" s="10">
        <v>43.79078181818182</v>
      </c>
      <c r="BF13" s="10">
        <v>58.275776700000002</v>
      </c>
      <c r="BG13" s="10">
        <v>731.00660894816087</v>
      </c>
      <c r="BH13" s="10">
        <v>94.202463542404061</v>
      </c>
      <c r="BI13" s="10">
        <v>115.96755812884845</v>
      </c>
      <c r="BJ13" s="10">
        <v>67.436866517780459</v>
      </c>
      <c r="BK13" s="10">
        <v>89.482529434105572</v>
      </c>
      <c r="BL13" s="10">
        <v>50.951999999999998</v>
      </c>
      <c r="BM13" s="10">
        <v>68.717396974439225</v>
      </c>
      <c r="BN13" s="10">
        <v>115.47540583472922</v>
      </c>
      <c r="BO13" s="10">
        <v>118.13197026022306</v>
      </c>
      <c r="BP13" s="10">
        <v>50.187915284151075</v>
      </c>
      <c r="BQ13" s="10">
        <v>16.239603960396039</v>
      </c>
    </row>
    <row r="14" spans="1:69">
      <c r="A14" s="2">
        <v>39142</v>
      </c>
      <c r="B14" s="10">
        <v>9.4441350917364986</v>
      </c>
      <c r="C14" s="10">
        <v>180.6385365853659</v>
      </c>
      <c r="D14" s="10">
        <v>41.715524123365391</v>
      </c>
      <c r="E14" s="10">
        <v>545.4169753457445</v>
      </c>
      <c r="F14" s="10">
        <v>26.37832582899027</v>
      </c>
      <c r="G14" s="10">
        <v>32.972352171227485</v>
      </c>
      <c r="H14" s="10">
        <v>98.084657709532934</v>
      </c>
      <c r="I14" s="10">
        <v>11.09937873528229</v>
      </c>
      <c r="J14" s="10">
        <v>376.43049609886839</v>
      </c>
      <c r="K14" s="10">
        <v>43.432990772376066</v>
      </c>
      <c r="L14" s="10">
        <v>56.503797594959835</v>
      </c>
      <c r="M14" s="10">
        <v>729.75090107374137</v>
      </c>
      <c r="N14" s="10">
        <v>97.088162952070036</v>
      </c>
      <c r="O14" s="10">
        <v>116.52045810933704</v>
      </c>
      <c r="P14" s="10">
        <v>30.791591550464691</v>
      </c>
      <c r="Q14" s="10">
        <v>86.20434808058674</v>
      </c>
      <c r="R14" s="10">
        <v>51.429866666666669</v>
      </c>
      <c r="S14" s="10">
        <v>58.814361487592592</v>
      </c>
      <c r="T14" s="10">
        <v>114.54550455277416</v>
      </c>
      <c r="U14" s="10">
        <v>122.74809197243115</v>
      </c>
      <c r="V14" s="10">
        <v>53.151932738311871</v>
      </c>
      <c r="W14" s="10">
        <v>6.4690891089108904</v>
      </c>
      <c r="Y14" s="10">
        <v>0.21932763651269482</v>
      </c>
      <c r="Z14" s="10">
        <v>0</v>
      </c>
      <c r="AA14" s="10">
        <v>5.0226659955889374E-2</v>
      </c>
      <c r="AB14" s="10">
        <v>0.29169523427674449</v>
      </c>
      <c r="AC14" s="10">
        <v>4.4130912095422303E-2</v>
      </c>
      <c r="AD14" s="10">
        <v>7.2836431731182927E-2</v>
      </c>
      <c r="AE14" s="10">
        <v>1.4596801023672299</v>
      </c>
      <c r="AF14" s="10">
        <v>24.016588599376288</v>
      </c>
      <c r="AG14" s="10">
        <v>0</v>
      </c>
      <c r="AH14" s="10">
        <v>0.31305923859125073</v>
      </c>
      <c r="AI14" s="10">
        <v>2.5180087050401738</v>
      </c>
      <c r="AJ14" s="10">
        <v>5.68055072772529</v>
      </c>
      <c r="AK14" s="10">
        <v>0.13753149237439288</v>
      </c>
      <c r="AL14" s="10">
        <v>1.9117572216572398E-2</v>
      </c>
      <c r="AM14" s="10">
        <v>42.013832085022955</v>
      </c>
      <c r="AN14" s="10">
        <v>12.040596171623946</v>
      </c>
      <c r="AO14" s="10">
        <v>0</v>
      </c>
      <c r="AP14" s="10">
        <v>11.466418897326989</v>
      </c>
      <c r="AQ14" s="10">
        <v>1.5125241219869849</v>
      </c>
      <c r="AR14" s="10">
        <v>0.24598816026539794</v>
      </c>
      <c r="AS14" s="10">
        <v>4.8922995971466321E-2</v>
      </c>
      <c r="AT14" s="10">
        <v>11.998732673267327</v>
      </c>
      <c r="AV14" s="10">
        <v>9.6634627282491934</v>
      </c>
      <c r="AW14" s="10">
        <v>180.6385365853659</v>
      </c>
      <c r="AX14" s="10">
        <v>41.76575078332128</v>
      </c>
      <c r="AY14" s="10">
        <v>545.70867058002125</v>
      </c>
      <c r="AZ14" s="10">
        <v>26.422456741085693</v>
      </c>
      <c r="BA14" s="10">
        <v>33.045188602958667</v>
      </c>
      <c r="BB14" s="10">
        <v>99.544337811900164</v>
      </c>
      <c r="BC14" s="10">
        <v>35.115967334658578</v>
      </c>
      <c r="BD14" s="10">
        <v>376.43049609886839</v>
      </c>
      <c r="BE14" s="10">
        <v>43.746050010967316</v>
      </c>
      <c r="BF14" s="10">
        <v>59.021806300000009</v>
      </c>
      <c r="BG14" s="10">
        <v>735.43145180146666</v>
      </c>
      <c r="BH14" s="10">
        <v>97.225694444444429</v>
      </c>
      <c r="BI14" s="10">
        <v>116.53957568155361</v>
      </c>
      <c r="BJ14" s="10">
        <v>72.805423635487642</v>
      </c>
      <c r="BK14" s="10">
        <v>98.244944252210686</v>
      </c>
      <c r="BL14" s="10">
        <v>51.429866666666669</v>
      </c>
      <c r="BM14" s="10">
        <v>70.280780384919581</v>
      </c>
      <c r="BN14" s="10">
        <v>116.05802867476115</v>
      </c>
      <c r="BO14" s="10">
        <v>122.99408013269655</v>
      </c>
      <c r="BP14" s="10">
        <v>53.200855734283337</v>
      </c>
      <c r="BQ14" s="10">
        <v>18.467821782178216</v>
      </c>
    </row>
    <row r="15" spans="1:69">
      <c r="A15" s="2">
        <v>39234</v>
      </c>
      <c r="B15" s="10">
        <v>10.504534702349941</v>
      </c>
      <c r="C15" s="10">
        <v>203.00550420604421</v>
      </c>
      <c r="D15" s="10">
        <v>44.549544498895507</v>
      </c>
      <c r="E15" s="10">
        <v>600.0518190653313</v>
      </c>
      <c r="F15" s="10">
        <v>31.668563374394363</v>
      </c>
      <c r="G15" s="10">
        <v>34.952884538503824</v>
      </c>
      <c r="H15" s="10">
        <v>99.730584698055267</v>
      </c>
      <c r="I15" s="10">
        <v>10.940515659674993</v>
      </c>
      <c r="J15" s="10">
        <v>466.35570552147243</v>
      </c>
      <c r="K15" s="10">
        <v>46.970568255787796</v>
      </c>
      <c r="L15" s="10">
        <v>57.256705962914772</v>
      </c>
      <c r="M15" s="10">
        <v>765.59142495859078</v>
      </c>
      <c r="N15" s="10">
        <v>98.886001079318461</v>
      </c>
      <c r="O15" s="10">
        <v>122.6004590573734</v>
      </c>
      <c r="P15" s="10">
        <v>34.883822621716746</v>
      </c>
      <c r="Q15" s="10">
        <v>99.170202355423172</v>
      </c>
      <c r="R15" s="10">
        <v>51.92613333333334</v>
      </c>
      <c r="S15" s="10">
        <v>58.73521431240021</v>
      </c>
      <c r="T15" s="10">
        <v>124.18709325406211</v>
      </c>
      <c r="U15" s="10">
        <v>127.36056109226891</v>
      </c>
      <c r="V15" s="10">
        <v>61.308857034961406</v>
      </c>
      <c r="W15" s="10">
        <v>7.2616039603960409</v>
      </c>
      <c r="Y15" s="10">
        <v>0.22228894775804875</v>
      </c>
      <c r="Z15" s="10">
        <v>0</v>
      </c>
      <c r="AA15" s="10">
        <v>5.362920147987893E-2</v>
      </c>
      <c r="AB15" s="10">
        <v>0.34158911535291736</v>
      </c>
      <c r="AC15" s="10">
        <v>4.9070933295588759E-2</v>
      </c>
      <c r="AD15" s="10">
        <v>7.068305957689347E-2</v>
      </c>
      <c r="AE15" s="10">
        <v>1.5309301432958051</v>
      </c>
      <c r="AF15" s="10">
        <v>26.503862487905479</v>
      </c>
      <c r="AG15" s="10">
        <v>0</v>
      </c>
      <c r="AH15" s="10">
        <v>0.31342080981857379</v>
      </c>
      <c r="AI15" s="10">
        <v>2.3101949370852282</v>
      </c>
      <c r="AJ15" s="10">
        <v>5.9595417008595177</v>
      </c>
      <c r="AK15" s="10">
        <v>0.15611789593121728</v>
      </c>
      <c r="AL15" s="10">
        <v>2.7622775114778619E-2</v>
      </c>
      <c r="AM15" s="10">
        <v>47.597509330121468</v>
      </c>
      <c r="AN15" s="10">
        <v>13.851602447055512</v>
      </c>
      <c r="AO15" s="10">
        <v>0</v>
      </c>
      <c r="AP15" s="10">
        <v>12.614779162740085</v>
      </c>
      <c r="AQ15" s="10">
        <v>1.7057162161920303</v>
      </c>
      <c r="AR15" s="10">
        <v>0.25523158535524715</v>
      </c>
      <c r="AS15" s="10">
        <v>4.7332212676792551E-2</v>
      </c>
      <c r="AT15" s="10">
        <v>14.880693069306933</v>
      </c>
      <c r="AV15" s="10">
        <v>10.72682365010799</v>
      </c>
      <c r="AW15" s="10">
        <v>203.00550420604421</v>
      </c>
      <c r="AX15" s="10">
        <v>44.603173700375386</v>
      </c>
      <c r="AY15" s="10">
        <v>600.39340818068422</v>
      </c>
      <c r="AZ15" s="10">
        <v>31.717634307689952</v>
      </c>
      <c r="BA15" s="10">
        <v>35.023567598080717</v>
      </c>
      <c r="BB15" s="10">
        <v>101.26151484135107</v>
      </c>
      <c r="BC15" s="10">
        <v>37.444378147580473</v>
      </c>
      <c r="BD15" s="10">
        <v>466.35570552147243</v>
      </c>
      <c r="BE15" s="10">
        <v>47.28398906560637</v>
      </c>
      <c r="BF15" s="10">
        <v>59.5669009</v>
      </c>
      <c r="BG15" s="10">
        <v>771.5509666594503</v>
      </c>
      <c r="BH15" s="10">
        <v>99.042118975249679</v>
      </c>
      <c r="BI15" s="10">
        <v>122.62808183248818</v>
      </c>
      <c r="BJ15" s="10">
        <v>82.481331951838214</v>
      </c>
      <c r="BK15" s="10">
        <v>113.02180480247868</v>
      </c>
      <c r="BL15" s="10">
        <v>51.92613333333334</v>
      </c>
      <c r="BM15" s="10">
        <v>71.349993475140295</v>
      </c>
      <c r="BN15" s="10">
        <v>125.89280947025414</v>
      </c>
      <c r="BO15" s="10">
        <v>127.61579267762416</v>
      </c>
      <c r="BP15" s="10">
        <v>61.356189247638198</v>
      </c>
      <c r="BQ15" s="23">
        <v>22.142297029702974</v>
      </c>
    </row>
    <row r="16" spans="1:69">
      <c r="A16" s="2">
        <v>39326</v>
      </c>
      <c r="B16" s="10">
        <v>11.627545240411726</v>
      </c>
      <c r="C16" s="10">
        <v>231.91514821865653</v>
      </c>
      <c r="D16" s="10">
        <v>48.443906600553575</v>
      </c>
      <c r="E16" s="10">
        <v>659.20422722052899</v>
      </c>
      <c r="F16" s="10">
        <v>32.908297708458726</v>
      </c>
      <c r="G16" s="10">
        <v>40.795702345953977</v>
      </c>
      <c r="H16" s="10">
        <v>103.54064836298015</v>
      </c>
      <c r="I16" s="10">
        <v>10.79461059231355</v>
      </c>
      <c r="J16" s="10">
        <v>502.53238550578754</v>
      </c>
      <c r="K16" s="10">
        <v>49.923619229690047</v>
      </c>
      <c r="L16" s="10">
        <v>63.272808632821899</v>
      </c>
      <c r="M16" s="10">
        <v>791.27752733131661</v>
      </c>
      <c r="N16" s="10">
        <v>102.40805549572275</v>
      </c>
      <c r="O16" s="10">
        <v>127.23981083740968</v>
      </c>
      <c r="P16" s="10">
        <v>40.217465259067829</v>
      </c>
      <c r="Q16" s="10">
        <v>116.94072751467183</v>
      </c>
      <c r="R16" s="10">
        <v>52.120799999999996</v>
      </c>
      <c r="S16" s="10">
        <v>62.836998979953478</v>
      </c>
      <c r="T16" s="10">
        <v>134.9199419872981</v>
      </c>
      <c r="U16" s="10">
        <v>131.01989255860175</v>
      </c>
      <c r="V16" s="10">
        <v>71.925666317865549</v>
      </c>
      <c r="W16" s="10">
        <v>8.6843168316831676</v>
      </c>
      <c r="Y16" s="10">
        <v>0.26146398546314309</v>
      </c>
      <c r="Z16" s="10">
        <v>0</v>
      </c>
      <c r="AA16" s="10">
        <v>6.2276468312205679E-2</v>
      </c>
      <c r="AB16" s="10">
        <v>0.44308065612847258</v>
      </c>
      <c r="AC16" s="10">
        <v>5.6454984071379499E-2</v>
      </c>
      <c r="AD16" s="10">
        <v>7.1902419863604905E-2</v>
      </c>
      <c r="AE16" s="10">
        <v>1.7148298530549226</v>
      </c>
      <c r="AF16" s="10">
        <v>30.664307073372949</v>
      </c>
      <c r="AG16" s="10">
        <v>0</v>
      </c>
      <c r="AH16" s="10">
        <v>0.29707136897471997</v>
      </c>
      <c r="AI16" s="10">
        <v>2.207481767178102</v>
      </c>
      <c r="AJ16" s="10">
        <v>6.1594882953907018</v>
      </c>
      <c r="AK16" s="10">
        <v>0.16232788150875876</v>
      </c>
      <c r="AL16" s="10">
        <v>2.7931718177413245E-2</v>
      </c>
      <c r="AM16" s="10">
        <v>54.87504046390287</v>
      </c>
      <c r="AN16" s="10">
        <v>16.3337013430436</v>
      </c>
      <c r="AO16" s="10">
        <v>0</v>
      </c>
      <c r="AP16" s="10">
        <v>14.078287088864016</v>
      </c>
      <c r="AQ16" s="10">
        <v>1.8006218530227613</v>
      </c>
      <c r="AR16" s="10">
        <v>0.26256491494709167</v>
      </c>
      <c r="AS16" s="10">
        <v>5.1886654349786454E-2</v>
      </c>
      <c r="AT16" s="10">
        <v>17.852534653465348</v>
      </c>
      <c r="AV16" s="10">
        <v>11.889009225874869</v>
      </c>
      <c r="AW16" s="10">
        <v>231.91514821865653</v>
      </c>
      <c r="AX16" s="10">
        <v>48.506183068865781</v>
      </c>
      <c r="AY16" s="10">
        <v>659.64730787665746</v>
      </c>
      <c r="AZ16" s="10">
        <v>32.964752692530105</v>
      </c>
      <c r="BA16" s="10">
        <v>40.867604765817582</v>
      </c>
      <c r="BB16" s="10">
        <v>105.25547821603507</v>
      </c>
      <c r="BC16" s="10">
        <v>41.458917665686499</v>
      </c>
      <c r="BD16" s="10">
        <v>502.53238550578754</v>
      </c>
      <c r="BE16" s="10">
        <v>50.220690598664767</v>
      </c>
      <c r="BF16" s="10">
        <v>65.480290400000001</v>
      </c>
      <c r="BG16" s="10">
        <v>797.43701562670731</v>
      </c>
      <c r="BH16" s="10">
        <v>102.57038337723151</v>
      </c>
      <c r="BI16" s="10">
        <v>127.26774255558709</v>
      </c>
      <c r="BJ16" s="10">
        <v>95.092505722970699</v>
      </c>
      <c r="BK16" s="10">
        <v>133.27442885771544</v>
      </c>
      <c r="BL16" s="10">
        <v>52.120799999999996</v>
      </c>
      <c r="BM16" s="10">
        <v>76.915286068817494</v>
      </c>
      <c r="BN16" s="10">
        <v>136.72056384032086</v>
      </c>
      <c r="BO16" s="10">
        <v>131.28245747354885</v>
      </c>
      <c r="BP16" s="10">
        <v>71.977552972215335</v>
      </c>
      <c r="BQ16" s="23">
        <v>26.536851485148514</v>
      </c>
    </row>
    <row r="17" spans="1:69">
      <c r="A17" s="2">
        <v>39417</v>
      </c>
      <c r="B17" s="10">
        <v>13.002586728968287</v>
      </c>
      <c r="C17" s="10">
        <v>261.65791405500028</v>
      </c>
      <c r="D17" s="10">
        <v>52.737996152562836</v>
      </c>
      <c r="E17" s="10">
        <v>694.2576770750735</v>
      </c>
      <c r="F17" s="10">
        <v>34.998041682741544</v>
      </c>
      <c r="G17" s="10">
        <v>48.60098474113645</v>
      </c>
      <c r="H17" s="10">
        <v>106.16422253557236</v>
      </c>
      <c r="I17" s="10">
        <v>9.9788669689869884</v>
      </c>
      <c r="J17" s="10">
        <v>515.83270743466119</v>
      </c>
      <c r="K17" s="10">
        <v>51.222669272960829</v>
      </c>
      <c r="L17" s="10">
        <v>67.902895261078257</v>
      </c>
      <c r="M17" s="10">
        <v>799.30412841422276</v>
      </c>
      <c r="N17" s="10">
        <v>108.14519743646171</v>
      </c>
      <c r="O17" s="10">
        <v>143.1327153438456</v>
      </c>
      <c r="P17" s="10">
        <v>46.751211116137888</v>
      </c>
      <c r="Q17" s="10">
        <v>132.13546042077863</v>
      </c>
      <c r="R17" s="10">
        <v>51.523733333333332</v>
      </c>
      <c r="S17" s="10">
        <v>68.07132433043634</v>
      </c>
      <c r="T17" s="10">
        <v>142.10814257515142</v>
      </c>
      <c r="U17" s="10">
        <v>135.8291644473442</v>
      </c>
      <c r="V17" s="10">
        <v>84.723664479160789</v>
      </c>
      <c r="W17" s="10">
        <v>11.564990099009901</v>
      </c>
      <c r="Y17" s="10">
        <v>0.30301199984527472</v>
      </c>
      <c r="Z17" s="10">
        <v>0</v>
      </c>
      <c r="AA17" s="10">
        <v>4.4691112977076841E-2</v>
      </c>
      <c r="AB17" s="10">
        <v>0.47536785551812955</v>
      </c>
      <c r="AC17" s="10">
        <v>6.1562935178208988E-2</v>
      </c>
      <c r="AD17" s="10">
        <v>7.4919673068663428E-2</v>
      </c>
      <c r="AE17" s="10">
        <v>1.916151775413411</v>
      </c>
      <c r="AF17" s="10">
        <v>34.774924815961739</v>
      </c>
      <c r="AG17" s="10">
        <v>0</v>
      </c>
      <c r="AH17" s="10">
        <v>0.37074308503895281</v>
      </c>
      <c r="AI17" s="10">
        <v>2.1775047389217406</v>
      </c>
      <c r="AJ17" s="10">
        <v>6.2219692249183254</v>
      </c>
      <c r="AK17" s="10">
        <v>0.167519938405988</v>
      </c>
      <c r="AL17" s="10">
        <v>2.9935812952544438E-2</v>
      </c>
      <c r="AM17" s="10">
        <v>63.790061984478122</v>
      </c>
      <c r="AN17" s="10">
        <v>18.456026340932198</v>
      </c>
      <c r="AO17" s="10">
        <v>0</v>
      </c>
      <c r="AP17" s="10">
        <v>14.581326238533961</v>
      </c>
      <c r="AQ17" s="10">
        <v>1.5810640263519531</v>
      </c>
      <c r="AR17" s="10">
        <v>0.27220273436341813</v>
      </c>
      <c r="AS17" s="10">
        <v>6.7094407348861296E-2</v>
      </c>
      <c r="AT17" s="10">
        <v>20.19471287128713</v>
      </c>
      <c r="AV17" s="10">
        <v>13.305598728813562</v>
      </c>
      <c r="AW17" s="10">
        <v>261.65791405500028</v>
      </c>
      <c r="AX17" s="10">
        <v>52.782687265539913</v>
      </c>
      <c r="AY17" s="10">
        <v>694.73304493059163</v>
      </c>
      <c r="AZ17" s="10">
        <v>35.059604617919753</v>
      </c>
      <c r="BA17" s="10">
        <v>48.675904414205114</v>
      </c>
      <c r="BB17" s="10">
        <v>108.08037431098577</v>
      </c>
      <c r="BC17" s="10">
        <v>44.753791784948724</v>
      </c>
      <c r="BD17" s="10">
        <v>515.83270743466119</v>
      </c>
      <c r="BE17" s="10">
        <v>51.593412357999782</v>
      </c>
      <c r="BF17" s="10">
        <v>70.080399999999997</v>
      </c>
      <c r="BG17" s="10">
        <v>805.52609763914108</v>
      </c>
      <c r="BH17" s="10">
        <v>108.3127173748677</v>
      </c>
      <c r="BI17" s="10">
        <v>143.16265115679815</v>
      </c>
      <c r="BJ17" s="10">
        <v>110.54127310061601</v>
      </c>
      <c r="BK17" s="10">
        <v>150.59148676171083</v>
      </c>
      <c r="BL17" s="10">
        <v>51.523733333333332</v>
      </c>
      <c r="BM17" s="10">
        <v>82.652650568970301</v>
      </c>
      <c r="BN17" s="10">
        <v>143.68920660150337</v>
      </c>
      <c r="BO17" s="10">
        <v>136.10136718170762</v>
      </c>
      <c r="BP17" s="10">
        <v>84.79075888650965</v>
      </c>
      <c r="BQ17" s="23">
        <v>31.759702970297031</v>
      </c>
    </row>
    <row r="18" spans="1:69">
      <c r="A18" s="2">
        <v>39508</v>
      </c>
      <c r="B18" s="10">
        <v>14.024701709452495</v>
      </c>
      <c r="C18" s="10">
        <v>277.5536112540745</v>
      </c>
      <c r="D18" s="10">
        <v>61.945551733509326</v>
      </c>
      <c r="E18" s="10">
        <v>756.05066208270341</v>
      </c>
      <c r="F18" s="10">
        <v>38.98346336691381</v>
      </c>
      <c r="G18" s="10">
        <v>56.023001021603882</v>
      </c>
      <c r="H18" s="10">
        <v>108.95187564234327</v>
      </c>
      <c r="I18" s="10">
        <v>9.8219112631708718</v>
      </c>
      <c r="J18" s="10">
        <v>527.98151113334995</v>
      </c>
      <c r="K18" s="10">
        <v>54.772585389926732</v>
      </c>
      <c r="L18" s="10">
        <v>74.877930856301262</v>
      </c>
      <c r="M18" s="10">
        <v>772.90559298497055</v>
      </c>
      <c r="N18" s="10">
        <v>114.24904940400117</v>
      </c>
      <c r="O18" s="10">
        <v>150.71984378535817</v>
      </c>
      <c r="P18" s="10">
        <v>54.821424985347889</v>
      </c>
      <c r="Q18" s="10">
        <v>148.45240385543897</v>
      </c>
      <c r="R18" s="10">
        <v>50.862666666666662</v>
      </c>
      <c r="S18" s="10">
        <v>66.57555420092821</v>
      </c>
      <c r="T18" s="10">
        <v>127.96771257592674</v>
      </c>
      <c r="U18" s="10">
        <v>147.05012917991101</v>
      </c>
      <c r="V18" s="10">
        <v>82.840937958693189</v>
      </c>
      <c r="W18" s="10">
        <v>14.057801980198018</v>
      </c>
      <c r="Y18" s="10">
        <v>0.37690229476246628</v>
      </c>
      <c r="Z18" s="10">
        <v>0</v>
      </c>
      <c r="AA18" s="10">
        <v>6.3678720383961718E-2</v>
      </c>
      <c r="AB18" s="10">
        <v>0.50511509353236761</v>
      </c>
      <c r="AC18" s="10">
        <v>5.44966682201391E-2</v>
      </c>
      <c r="AD18" s="10">
        <v>7.6162732764565533E-2</v>
      </c>
      <c r="AE18" s="10">
        <v>2.317394655704021</v>
      </c>
      <c r="AF18" s="10">
        <v>41.443036875938347</v>
      </c>
      <c r="AG18" s="10">
        <v>0</v>
      </c>
      <c r="AH18" s="10">
        <v>0.31573250092712613</v>
      </c>
      <c r="AI18" s="10">
        <v>1.9439821436987188</v>
      </c>
      <c r="AJ18" s="10">
        <v>6.0164768857888475</v>
      </c>
      <c r="AK18" s="10">
        <v>0.21024471364589203</v>
      </c>
      <c r="AL18" s="10">
        <v>3.3320889947106025E-2</v>
      </c>
      <c r="AM18" s="10">
        <v>74.801529509160062</v>
      </c>
      <c r="AN18" s="10">
        <v>20.735096144561027</v>
      </c>
      <c r="AO18" s="10">
        <v>0</v>
      </c>
      <c r="AP18" s="10">
        <v>20.750338979737066</v>
      </c>
      <c r="AQ18" s="10">
        <v>1.4705590290115396</v>
      </c>
      <c r="AR18" s="10">
        <v>0.29468963763508782</v>
      </c>
      <c r="AS18" s="10">
        <v>5.5036564595326354E-2</v>
      </c>
      <c r="AT18" s="10">
        <v>22.294673267326733</v>
      </c>
      <c r="AV18" s="10">
        <v>14.401604004214962</v>
      </c>
      <c r="AW18" s="10">
        <v>277.5536112540745</v>
      </c>
      <c r="AX18" s="10">
        <v>62.009230453893288</v>
      </c>
      <c r="AY18" s="10">
        <v>756.55577717623578</v>
      </c>
      <c r="AZ18" s="10">
        <v>39.037960035133949</v>
      </c>
      <c r="BA18" s="10">
        <v>56.099163754368448</v>
      </c>
      <c r="BB18" s="10">
        <v>111.26927029804729</v>
      </c>
      <c r="BC18" s="10">
        <v>51.264948139109215</v>
      </c>
      <c r="BD18" s="10">
        <v>527.98151113334995</v>
      </c>
      <c r="BE18" s="10">
        <v>55.088317890853858</v>
      </c>
      <c r="BF18" s="10">
        <v>76.821912999999981</v>
      </c>
      <c r="BG18" s="10">
        <v>778.9220698707594</v>
      </c>
      <c r="BH18" s="10">
        <v>114.45929411764706</v>
      </c>
      <c r="BI18" s="10">
        <v>150.75316467530527</v>
      </c>
      <c r="BJ18" s="10">
        <v>129.62295449450795</v>
      </c>
      <c r="BK18" s="10">
        <v>169.1875</v>
      </c>
      <c r="BL18" s="10">
        <v>50.862666666666662</v>
      </c>
      <c r="BM18" s="10">
        <v>87.325893180665275</v>
      </c>
      <c r="BN18" s="10">
        <v>129.43827160493828</v>
      </c>
      <c r="BO18" s="10">
        <v>147.3448188175461</v>
      </c>
      <c r="BP18" s="10">
        <v>82.895974523288515</v>
      </c>
      <c r="BQ18" s="23">
        <v>36.352475247524751</v>
      </c>
    </row>
    <row r="19" spans="1:69">
      <c r="A19" s="2">
        <v>39600</v>
      </c>
      <c r="B19" s="10">
        <v>15.673060238782918</v>
      </c>
      <c r="C19" s="10">
        <v>324.74269557021671</v>
      </c>
      <c r="D19" s="10">
        <v>54.741020943469792</v>
      </c>
      <c r="E19" s="10">
        <v>805.72345381429432</v>
      </c>
      <c r="F19" s="10">
        <v>38.10182985147852</v>
      </c>
      <c r="G19" s="10">
        <v>62.5682042451485</v>
      </c>
      <c r="H19" s="10">
        <v>111.46788873221379</v>
      </c>
      <c r="I19" s="10">
        <v>10.506816019579581</v>
      </c>
      <c r="J19" s="10">
        <v>507.86877764842836</v>
      </c>
      <c r="K19" s="10">
        <v>60.41003048805424</v>
      </c>
      <c r="L19" s="10">
        <v>82.02409801357193</v>
      </c>
      <c r="M19" s="10">
        <v>754.90848611501042</v>
      </c>
      <c r="N19" s="10">
        <v>114.19955259119799</v>
      </c>
      <c r="O19" s="10">
        <v>159.12129738967437</v>
      </c>
      <c r="P19" s="10">
        <v>61.731324369442937</v>
      </c>
      <c r="Q19" s="10">
        <v>167.0963959272606</v>
      </c>
      <c r="R19" s="10">
        <v>50.695466666666661</v>
      </c>
      <c r="S19" s="10">
        <v>68.817179078076705</v>
      </c>
      <c r="T19" s="10">
        <v>134.34092906683367</v>
      </c>
      <c r="U19" s="10">
        <v>142.33812561223269</v>
      </c>
      <c r="V19" s="10">
        <v>93.85798127057852</v>
      </c>
      <c r="W19" s="10">
        <v>15.944824742268041</v>
      </c>
      <c r="Y19" s="10">
        <v>0.41388663621708055</v>
      </c>
      <c r="Z19" s="10">
        <v>0</v>
      </c>
      <c r="AA19" s="10">
        <v>6.8182347951747602E-2</v>
      </c>
      <c r="AB19" s="10">
        <v>0.51730663532748622</v>
      </c>
      <c r="AC19" s="10">
        <v>6.8180860838566559E-2</v>
      </c>
      <c r="AD19" s="10">
        <v>7.3281536998351271E-2</v>
      </c>
      <c r="AE19" s="10">
        <v>2.5700551211383242</v>
      </c>
      <c r="AF19" s="10">
        <v>44.382152997514439</v>
      </c>
      <c r="AG19" s="10">
        <v>0</v>
      </c>
      <c r="AH19" s="10">
        <v>0.37617775042814117</v>
      </c>
      <c r="AI19" s="10">
        <v>1.8587568864280541</v>
      </c>
      <c r="AJ19" s="10">
        <v>5.973763406978037</v>
      </c>
      <c r="AK19" s="10">
        <v>0.29210514644168484</v>
      </c>
      <c r="AL19" s="10">
        <v>4.2460255622728482E-2</v>
      </c>
      <c r="AM19" s="10">
        <v>84.229796702558559</v>
      </c>
      <c r="AN19" s="10">
        <v>23.339196570608067</v>
      </c>
      <c r="AO19" s="10">
        <v>0</v>
      </c>
      <c r="AP19" s="10">
        <v>22.305764517692964</v>
      </c>
      <c r="AQ19" s="10">
        <v>1.3565757316308407</v>
      </c>
      <c r="AR19" s="10">
        <v>0.28524674471390199</v>
      </c>
      <c r="AS19" s="10">
        <v>4.9081053637834771E-2</v>
      </c>
      <c r="AT19" s="10">
        <v>25.013855670103098</v>
      </c>
      <c r="AV19" s="10">
        <v>16.086946874999999</v>
      </c>
      <c r="AW19" s="10">
        <v>324.74269557021671</v>
      </c>
      <c r="AX19" s="10">
        <v>54.809203291421539</v>
      </c>
      <c r="AY19" s="10">
        <v>806.2407604496218</v>
      </c>
      <c r="AZ19" s="10">
        <v>38.170010712317087</v>
      </c>
      <c r="BA19" s="10">
        <v>62.641485782146852</v>
      </c>
      <c r="BB19" s="10">
        <v>114.03794385335212</v>
      </c>
      <c r="BC19" s="10">
        <v>54.88896901709402</v>
      </c>
      <c r="BD19" s="10">
        <v>507.86877764842836</v>
      </c>
      <c r="BE19" s="10">
        <v>60.786208238482381</v>
      </c>
      <c r="BF19" s="10">
        <v>83.882854899999984</v>
      </c>
      <c r="BG19" s="10">
        <v>760.88224952198846</v>
      </c>
      <c r="BH19" s="10">
        <v>114.49165773763967</v>
      </c>
      <c r="BI19" s="10">
        <v>159.1637576452971</v>
      </c>
      <c r="BJ19" s="10">
        <v>145.9611210720015</v>
      </c>
      <c r="BK19" s="10">
        <v>190.43559249786867</v>
      </c>
      <c r="BL19" s="10">
        <v>50.695466666666661</v>
      </c>
      <c r="BM19" s="10">
        <v>91.122943595769669</v>
      </c>
      <c r="BN19" s="10">
        <v>135.69750479846451</v>
      </c>
      <c r="BO19" s="10">
        <v>142.62337235694659</v>
      </c>
      <c r="BP19" s="10">
        <v>93.907062324216355</v>
      </c>
      <c r="BQ19" s="23">
        <v>40.958680412371137</v>
      </c>
    </row>
    <row r="20" spans="1:69">
      <c r="A20" s="2">
        <v>39692</v>
      </c>
      <c r="B20" s="10">
        <v>16.461498859571734</v>
      </c>
      <c r="C20" s="10">
        <v>290.49166623125558</v>
      </c>
      <c r="D20" s="10">
        <v>53.911532182984537</v>
      </c>
      <c r="E20" s="10">
        <v>833.92471194702898</v>
      </c>
      <c r="F20" s="10">
        <v>34.872012724530876</v>
      </c>
      <c r="G20" s="10">
        <v>57.407613475167267</v>
      </c>
      <c r="H20" s="10">
        <v>112.47981970379909</v>
      </c>
      <c r="I20" s="10">
        <v>9.0131826983270411</v>
      </c>
      <c r="J20" s="10">
        <v>476.38819769919053</v>
      </c>
      <c r="K20" s="10">
        <v>64.053665479050409</v>
      </c>
      <c r="L20" s="10">
        <v>83.510272052234868</v>
      </c>
      <c r="M20" s="10">
        <v>667.17508593500304</v>
      </c>
      <c r="N20" s="10">
        <v>110.85628113454263</v>
      </c>
      <c r="O20" s="10">
        <v>153.82362095438677</v>
      </c>
      <c r="P20" s="10">
        <v>60.08787276983292</v>
      </c>
      <c r="Q20" s="10">
        <v>173.68887053148214</v>
      </c>
      <c r="R20" s="10">
        <v>50.709066666666672</v>
      </c>
      <c r="S20" s="10">
        <v>66.186060284959282</v>
      </c>
      <c r="T20" s="10">
        <v>129.23616412037947</v>
      </c>
      <c r="U20" s="10">
        <v>143.06377842479853</v>
      </c>
      <c r="V20" s="10">
        <v>99.640336398706964</v>
      </c>
      <c r="W20" s="10">
        <v>16.70452674897119</v>
      </c>
      <c r="Y20" s="10">
        <v>0.4792141980996476</v>
      </c>
      <c r="Z20" s="10">
        <v>0</v>
      </c>
      <c r="AA20" s="10">
        <v>7.3162008555271996E-2</v>
      </c>
      <c r="AB20" s="10">
        <v>0.55793035383760525</v>
      </c>
      <c r="AC20" s="10">
        <v>6.2244754936806146E-2</v>
      </c>
      <c r="AD20" s="10">
        <v>6.7596730689494677E-2</v>
      </c>
      <c r="AE20" s="10">
        <v>2.8396909207984606</v>
      </c>
      <c r="AF20" s="10">
        <v>43.314981652840551</v>
      </c>
      <c r="AG20" s="10">
        <v>0</v>
      </c>
      <c r="AH20" s="10">
        <v>0.32085051583123914</v>
      </c>
      <c r="AI20" s="10">
        <v>1.7477919477651227</v>
      </c>
      <c r="AJ20" s="10">
        <v>6.0611684146241487</v>
      </c>
      <c r="AK20" s="10">
        <v>0.28037830146604392</v>
      </c>
      <c r="AL20" s="10">
        <v>4.2982702059248368E-2</v>
      </c>
      <c r="AM20" s="10">
        <v>81.987376091311006</v>
      </c>
      <c r="AN20" s="10">
        <v>24.260000755646558</v>
      </c>
      <c r="AO20" s="10">
        <v>0</v>
      </c>
      <c r="AP20" s="10">
        <v>22.332173611924887</v>
      </c>
      <c r="AQ20" s="10">
        <v>1.2086968227886246</v>
      </c>
      <c r="AR20" s="10">
        <v>0.28670095876714186</v>
      </c>
      <c r="AS20" s="10">
        <v>6.0885099004764243E-2</v>
      </c>
      <c r="AT20" s="10">
        <v>27.236152263374485</v>
      </c>
      <c r="AV20" s="10">
        <v>16.940713057671381</v>
      </c>
      <c r="AW20" s="10">
        <v>290.49166623125558</v>
      </c>
      <c r="AX20" s="10">
        <v>53.984694191539809</v>
      </c>
      <c r="AY20" s="10">
        <v>834.48264230086659</v>
      </c>
      <c r="AZ20" s="10">
        <v>34.934257479467682</v>
      </c>
      <c r="BA20" s="10">
        <v>57.475210205856762</v>
      </c>
      <c r="BB20" s="10">
        <v>115.31951062459756</v>
      </c>
      <c r="BC20" s="10">
        <v>52.328164351167594</v>
      </c>
      <c r="BD20" s="10">
        <v>476.38819769919053</v>
      </c>
      <c r="BE20" s="10">
        <v>64.374515994881648</v>
      </c>
      <c r="BF20" s="10">
        <v>85.25806399999999</v>
      </c>
      <c r="BG20" s="10">
        <v>673.23625434962719</v>
      </c>
      <c r="BH20" s="10">
        <v>111.13665943600867</v>
      </c>
      <c r="BI20" s="10">
        <v>153.86660365644602</v>
      </c>
      <c r="BJ20" s="10">
        <v>142.07524886114393</v>
      </c>
      <c r="BK20" s="10">
        <v>197.9488712871287</v>
      </c>
      <c r="BL20" s="10">
        <v>50.709066666666672</v>
      </c>
      <c r="BM20" s="10">
        <v>88.518233896884169</v>
      </c>
      <c r="BN20" s="10">
        <v>130.44486094316809</v>
      </c>
      <c r="BO20" s="10">
        <v>143.35047938356567</v>
      </c>
      <c r="BP20" s="10">
        <v>99.701221497711728</v>
      </c>
      <c r="BQ20" s="23">
        <v>43.940679012345676</v>
      </c>
    </row>
    <row r="21" spans="1:69">
      <c r="A21" s="2">
        <v>39783</v>
      </c>
      <c r="B21" s="10">
        <v>15.98198691708799</v>
      </c>
      <c r="C21" s="10">
        <v>253.77043567576825</v>
      </c>
      <c r="D21" s="10">
        <v>48.645885111862256</v>
      </c>
      <c r="E21" s="10">
        <v>835.44395632019064</v>
      </c>
      <c r="F21" s="10">
        <v>34.815341801217798</v>
      </c>
      <c r="G21" s="10">
        <v>53.389162024442371</v>
      </c>
      <c r="H21" s="10">
        <v>110.49085161290321</v>
      </c>
      <c r="I21" s="10">
        <v>8.0278976244170188</v>
      </c>
      <c r="J21" s="10">
        <v>474.67828689370481</v>
      </c>
      <c r="K21" s="10">
        <v>56.560436153691185</v>
      </c>
      <c r="L21" s="10">
        <v>75.193596082489236</v>
      </c>
      <c r="M21" s="10">
        <v>644.52744234520048</v>
      </c>
      <c r="N21" s="10">
        <v>113.20060431117282</v>
      </c>
      <c r="O21" s="10">
        <v>120.76416020646437</v>
      </c>
      <c r="P21" s="10">
        <v>55.167236143814058</v>
      </c>
      <c r="Q21" s="10">
        <v>149.02645263402223</v>
      </c>
      <c r="R21" s="10">
        <v>49.995999999999995</v>
      </c>
      <c r="S21" s="10">
        <v>71.440447938206034</v>
      </c>
      <c r="T21" s="10">
        <v>116.26165269937738</v>
      </c>
      <c r="U21" s="10">
        <v>141.83142002407013</v>
      </c>
      <c r="V21" s="10">
        <v>81.47930600993395</v>
      </c>
      <c r="W21" s="10">
        <v>10.236558441558442</v>
      </c>
      <c r="Y21" s="10">
        <v>0.44286749467671882</v>
      </c>
      <c r="Z21" s="10">
        <v>0</v>
      </c>
      <c r="AA21" s="10">
        <v>4.2916528550385635E-2</v>
      </c>
      <c r="AB21" s="10">
        <v>0.55142014661066696</v>
      </c>
      <c r="AC21" s="10">
        <v>6.8773389169038524E-2</v>
      </c>
      <c r="AD21" s="10">
        <v>6.6849554178538995E-2</v>
      </c>
      <c r="AE21" s="10">
        <v>2.5799870967741896</v>
      </c>
      <c r="AF21" s="10">
        <v>44.658542692756086</v>
      </c>
      <c r="AG21" s="10">
        <v>0</v>
      </c>
      <c r="AH21" s="10">
        <v>0.2918706042996746</v>
      </c>
      <c r="AI21" s="10">
        <v>1.6536889175107632</v>
      </c>
      <c r="AJ21" s="10">
        <v>6.0657295484080578</v>
      </c>
      <c r="AK21" s="10">
        <v>0.23934949945072503</v>
      </c>
      <c r="AL21" s="10">
        <v>5.9133707838014971E-2</v>
      </c>
      <c r="AM21" s="10">
        <v>75.273374295783498</v>
      </c>
      <c r="AN21" s="10">
        <v>20.815276433370514</v>
      </c>
      <c r="AO21" s="10">
        <v>0</v>
      </c>
      <c r="AP21" s="10">
        <v>18.183648782194183</v>
      </c>
      <c r="AQ21" s="10">
        <v>1.0374338132502459</v>
      </c>
      <c r="AR21" s="10">
        <v>0.28423130265343843</v>
      </c>
      <c r="AS21" s="10">
        <v>5.2116034233847586E-2</v>
      </c>
      <c r="AT21" s="10">
        <v>26.190714285714279</v>
      </c>
      <c r="AV21" s="10">
        <v>16.424854411764709</v>
      </c>
      <c r="AW21" s="10">
        <v>253.77043567576825</v>
      </c>
      <c r="AX21" s="10">
        <v>48.688801640412642</v>
      </c>
      <c r="AY21" s="10">
        <v>835.9953764668013</v>
      </c>
      <c r="AZ21" s="10">
        <v>34.884115190386837</v>
      </c>
      <c r="BA21" s="10">
        <v>53.45601157862091</v>
      </c>
      <c r="BB21" s="10">
        <v>113.0708387096774</v>
      </c>
      <c r="BC21" s="10">
        <v>52.686440317173101</v>
      </c>
      <c r="BD21" s="10">
        <v>474.67828689370481</v>
      </c>
      <c r="BE21" s="10">
        <v>56.85230675799086</v>
      </c>
      <c r="BF21" s="10">
        <v>76.847284999999999</v>
      </c>
      <c r="BG21" s="10">
        <v>650.59317189360854</v>
      </c>
      <c r="BH21" s="10">
        <v>113.43995381062355</v>
      </c>
      <c r="BI21" s="10">
        <v>120.82329391430238</v>
      </c>
      <c r="BJ21" s="10">
        <v>130.44061043959755</v>
      </c>
      <c r="BK21" s="10">
        <v>169.84172906739275</v>
      </c>
      <c r="BL21" s="10">
        <v>49.995999999999995</v>
      </c>
      <c r="BM21" s="10">
        <v>89.624096720400217</v>
      </c>
      <c r="BN21" s="10">
        <v>117.29908651262762</v>
      </c>
      <c r="BO21" s="10">
        <v>142.11565132672357</v>
      </c>
      <c r="BP21" s="10">
        <v>81.531422044167797</v>
      </c>
      <c r="BQ21" s="10">
        <v>36.427272727272722</v>
      </c>
    </row>
    <row r="22" spans="1:69">
      <c r="A22" s="2">
        <v>39873</v>
      </c>
      <c r="B22" s="10">
        <v>15.041322221962865</v>
      </c>
      <c r="C22" s="10">
        <v>256.87878002419217</v>
      </c>
      <c r="D22" s="10">
        <v>52.627588042459607</v>
      </c>
      <c r="E22" s="10">
        <v>896.16762341374306</v>
      </c>
      <c r="F22" s="10">
        <v>31.191092526585891</v>
      </c>
      <c r="G22" s="10">
        <v>51.366244962671367</v>
      </c>
      <c r="H22" s="10">
        <v>108.37544516129033</v>
      </c>
      <c r="I22" s="10">
        <v>6.3718317118351706</v>
      </c>
      <c r="J22" s="10">
        <v>446.49000981354266</v>
      </c>
      <c r="K22" s="10">
        <v>53.99239543662091</v>
      </c>
      <c r="L22" s="10">
        <v>67.917254963696251</v>
      </c>
      <c r="M22" s="10">
        <v>585.79198677020599</v>
      </c>
      <c r="N22" s="10">
        <v>109.12294527042931</v>
      </c>
      <c r="O22" s="10">
        <v>116.8524424360937</v>
      </c>
      <c r="P22" s="10">
        <v>49.308067871530916</v>
      </c>
      <c r="Q22" s="10">
        <v>124.0297421084763</v>
      </c>
      <c r="R22" s="10">
        <v>50.483733333333326</v>
      </c>
      <c r="S22" s="10">
        <v>68.946126544446983</v>
      </c>
      <c r="T22" s="10">
        <v>115.4259659731551</v>
      </c>
      <c r="U22" s="10">
        <v>141.52354464487041</v>
      </c>
      <c r="V22" s="10">
        <v>72.541122599410357</v>
      </c>
      <c r="W22" s="10">
        <v>9.5953116883116856</v>
      </c>
      <c r="Y22" s="10">
        <v>0.47118762933824954</v>
      </c>
      <c r="Z22" s="10">
        <v>0</v>
      </c>
      <c r="AA22" s="10">
        <v>5.1020444054735492E-2</v>
      </c>
      <c r="AB22" s="10">
        <v>0.52849560496690628</v>
      </c>
      <c r="AC22" s="10">
        <v>5.740291111738216E-2</v>
      </c>
      <c r="AD22" s="10">
        <v>6.1228900688711008E-2</v>
      </c>
      <c r="AE22" s="10">
        <v>2.1993935483870928</v>
      </c>
      <c r="AF22" s="10">
        <v>40.266185455546804</v>
      </c>
      <c r="AG22" s="10">
        <v>0</v>
      </c>
      <c r="AH22" s="10">
        <v>0.31177639923222245</v>
      </c>
      <c r="AI22" s="10">
        <v>1.6134246363037477</v>
      </c>
      <c r="AJ22" s="10">
        <v>5.8808719215179508</v>
      </c>
      <c r="AK22" s="10">
        <v>0.2022535230996283</v>
      </c>
      <c r="AL22" s="10">
        <v>5.9787097039162518E-2</v>
      </c>
      <c r="AM22" s="10">
        <v>67.278785528062485</v>
      </c>
      <c r="AN22" s="10">
        <v>17.323859773323179</v>
      </c>
      <c r="AO22" s="10">
        <v>0</v>
      </c>
      <c r="AP22" s="10">
        <v>16.700181208613429</v>
      </c>
      <c r="AQ22" s="10">
        <v>1.0745079604942021</v>
      </c>
      <c r="AR22" s="10">
        <v>0.28361431792558278</v>
      </c>
      <c r="AS22" s="10">
        <v>4.6472920816583496E-2</v>
      </c>
      <c r="AT22" s="10">
        <v>24.988246753246752</v>
      </c>
      <c r="AV22" s="10">
        <v>15.512509851301115</v>
      </c>
      <c r="AW22" s="10">
        <v>256.87878002419217</v>
      </c>
      <c r="AX22" s="10">
        <v>52.678608486514342</v>
      </c>
      <c r="AY22" s="10">
        <v>896.69611901870996</v>
      </c>
      <c r="AZ22" s="10">
        <v>31.248495437703273</v>
      </c>
      <c r="BA22" s="10">
        <v>51.427473863360078</v>
      </c>
      <c r="BB22" s="10">
        <v>110.57483870967742</v>
      </c>
      <c r="BC22" s="10">
        <v>46.638017167381975</v>
      </c>
      <c r="BD22" s="10">
        <v>446.49000981354266</v>
      </c>
      <c r="BE22" s="10">
        <v>54.304171835853133</v>
      </c>
      <c r="BF22" s="10">
        <v>69.530679599999999</v>
      </c>
      <c r="BG22" s="10">
        <v>591.67285869172395</v>
      </c>
      <c r="BH22" s="10">
        <v>109.32519879352894</v>
      </c>
      <c r="BI22" s="10">
        <v>116.91222953313286</v>
      </c>
      <c r="BJ22" s="10">
        <v>116.58685339959341</v>
      </c>
      <c r="BK22" s="10">
        <v>141.35360188179948</v>
      </c>
      <c r="BL22" s="10">
        <v>50.483733333333326</v>
      </c>
      <c r="BM22" s="10">
        <v>85.646307753060412</v>
      </c>
      <c r="BN22" s="10">
        <v>116.5004739336493</v>
      </c>
      <c r="BO22" s="10">
        <v>141.807158962796</v>
      </c>
      <c r="BP22" s="10">
        <v>72.587595520226941</v>
      </c>
      <c r="BQ22" s="10">
        <v>34.583558441558438</v>
      </c>
    </row>
    <row r="23" spans="1:69">
      <c r="A23" s="2">
        <v>39965</v>
      </c>
      <c r="B23" s="10">
        <v>14.560799755403087</v>
      </c>
      <c r="C23" s="10">
        <v>316.29253792537929</v>
      </c>
      <c r="D23" s="10">
        <v>58.530703012631946</v>
      </c>
      <c r="E23" s="10">
        <v>990.17394852912071</v>
      </c>
      <c r="F23" s="10">
        <v>38.790465285146581</v>
      </c>
      <c r="G23" s="10">
        <v>58.639102270855382</v>
      </c>
      <c r="H23" s="10">
        <v>110.09126451612903</v>
      </c>
      <c r="I23" s="10">
        <v>8.2272863597274437</v>
      </c>
      <c r="J23" s="10">
        <v>470.07576770419888</v>
      </c>
      <c r="K23" s="10">
        <v>64.981608136224978</v>
      </c>
      <c r="L23" s="10">
        <v>74.48610538902426</v>
      </c>
      <c r="M23" s="10">
        <v>652.63062144612593</v>
      </c>
      <c r="N23" s="10">
        <v>115.63683415640398</v>
      </c>
      <c r="O23" s="10">
        <v>126.26709803430803</v>
      </c>
      <c r="P23" s="10">
        <v>57.867871870886745</v>
      </c>
      <c r="Q23" s="10">
        <v>128.93623893355237</v>
      </c>
      <c r="R23" s="10">
        <v>51.363733333333336</v>
      </c>
      <c r="S23" s="10">
        <v>75.096802317818046</v>
      </c>
      <c r="T23" s="10">
        <v>143.1554221856052</v>
      </c>
      <c r="U23" s="10">
        <v>152.14148746321368</v>
      </c>
      <c r="V23" s="10">
        <v>83.970447958878012</v>
      </c>
      <c r="W23" s="10">
        <v>9.3889384010484918</v>
      </c>
      <c r="Y23" s="10">
        <v>0.39163930153642035</v>
      </c>
      <c r="Z23" s="10">
        <v>0</v>
      </c>
      <c r="AA23" s="10">
        <v>6.3360154812812652E-2</v>
      </c>
      <c r="AB23" s="10">
        <v>0.53639559184102836</v>
      </c>
      <c r="AC23" s="10">
        <v>5.71913738147245E-2</v>
      </c>
      <c r="AD23" s="10">
        <v>6.4195032343654646E-2</v>
      </c>
      <c r="AE23" s="10">
        <v>2.1113161290322608</v>
      </c>
      <c r="AF23" s="10">
        <v>43.136024035057055</v>
      </c>
      <c r="AG23" s="10">
        <v>0</v>
      </c>
      <c r="AH23" s="10">
        <v>0.5968390031393227</v>
      </c>
      <c r="AI23" s="10">
        <v>1.5877386109757623</v>
      </c>
      <c r="AJ23" s="10">
        <v>5.7957856501924425</v>
      </c>
      <c r="AK23" s="10">
        <v>0.21128507709495636</v>
      </c>
      <c r="AL23" s="10">
        <v>6.8616197303143167E-2</v>
      </c>
      <c r="AM23" s="10">
        <v>73.941916047053581</v>
      </c>
      <c r="AN23" s="10">
        <v>18.009174936693682</v>
      </c>
      <c r="AO23" s="10">
        <v>0</v>
      </c>
      <c r="AP23" s="10">
        <v>17.254556490293396</v>
      </c>
      <c r="AQ23" s="10">
        <v>1.1471152249348222</v>
      </c>
      <c r="AR23" s="10">
        <v>0.3048927604473306</v>
      </c>
      <c r="AS23" s="10">
        <v>5.837913722318433E-2</v>
      </c>
      <c r="AT23" s="10">
        <v>23.994941022280472</v>
      </c>
      <c r="AV23" s="10">
        <v>14.952439056939507</v>
      </c>
      <c r="AW23" s="10">
        <v>316.29253792537929</v>
      </c>
      <c r="AX23" s="10">
        <v>58.594063167444759</v>
      </c>
      <c r="AY23" s="10">
        <v>990.71034412096174</v>
      </c>
      <c r="AZ23" s="10">
        <v>38.847656658961306</v>
      </c>
      <c r="BA23" s="10">
        <v>58.703297303199037</v>
      </c>
      <c r="BB23" s="10">
        <v>112.20258064516129</v>
      </c>
      <c r="BC23" s="10">
        <v>51.363310394784499</v>
      </c>
      <c r="BD23" s="10">
        <v>470.07576770419888</v>
      </c>
      <c r="BE23" s="10">
        <v>65.5784471393643</v>
      </c>
      <c r="BF23" s="10">
        <v>76.073844000000022</v>
      </c>
      <c r="BG23" s="10">
        <v>658.42640709631837</v>
      </c>
      <c r="BH23" s="10">
        <v>115.84811923349893</v>
      </c>
      <c r="BI23" s="10">
        <v>126.33571423161118</v>
      </c>
      <c r="BJ23" s="10">
        <v>131.80978791794033</v>
      </c>
      <c r="BK23" s="10">
        <v>146.94541387024606</v>
      </c>
      <c r="BL23" s="10">
        <v>51.363733333333336</v>
      </c>
      <c r="BM23" s="10">
        <v>92.351358808111442</v>
      </c>
      <c r="BN23" s="10">
        <v>144.30253741054003</v>
      </c>
      <c r="BO23" s="10">
        <v>152.44638022366101</v>
      </c>
      <c r="BP23" s="10">
        <v>84.028827096101196</v>
      </c>
      <c r="BQ23" s="10">
        <v>33.383879423328963</v>
      </c>
    </row>
    <row r="24" spans="1:69">
      <c r="A24" s="2">
        <v>40057</v>
      </c>
      <c r="B24" s="10">
        <v>14.451744673127918</v>
      </c>
      <c r="C24" s="10">
        <v>365.8631940147381</v>
      </c>
      <c r="D24" s="10">
        <v>57.777444960017633</v>
      </c>
      <c r="E24" s="10">
        <v>1103.6542399438131</v>
      </c>
      <c r="F24" s="10">
        <v>44.067969452556412</v>
      </c>
      <c r="G24" s="10">
        <v>63.558063089320534</v>
      </c>
      <c r="H24" s="10">
        <v>113.22421290322582</v>
      </c>
      <c r="I24" s="10">
        <v>9.0122049860605138</v>
      </c>
      <c r="J24" s="10">
        <v>476.76536219816819</v>
      </c>
      <c r="K24" s="10">
        <v>71.265919158834663</v>
      </c>
      <c r="L24" s="10">
        <v>80.478971978339274</v>
      </c>
      <c r="M24" s="10">
        <v>720.59440894771194</v>
      </c>
      <c r="N24" s="10">
        <v>120.48033820159969</v>
      </c>
      <c r="O24" s="10">
        <v>124.36693771973304</v>
      </c>
      <c r="P24" s="10">
        <v>66.903324147247005</v>
      </c>
      <c r="Q24" s="10">
        <v>131.64057084656909</v>
      </c>
      <c r="R24" s="10">
        <v>51.975466666666662</v>
      </c>
      <c r="S24" s="10">
        <v>79.768056770015235</v>
      </c>
      <c r="T24" s="10">
        <v>149.60216570986222</v>
      </c>
      <c r="U24" s="10">
        <v>157.85944667263504</v>
      </c>
      <c r="V24" s="10">
        <v>89.259114896885492</v>
      </c>
      <c r="W24" s="10">
        <v>8.6144069912609211</v>
      </c>
      <c r="Y24" s="10">
        <v>0.39175688937208264</v>
      </c>
      <c r="Z24" s="10">
        <v>0</v>
      </c>
      <c r="AA24" s="10">
        <v>7.7498545393744678E-2</v>
      </c>
      <c r="AB24" s="10">
        <v>0.66469401430663311</v>
      </c>
      <c r="AC24" s="10">
        <v>6.900297200133565E-2</v>
      </c>
      <c r="AD24" s="10">
        <v>7.1230192784483393E-2</v>
      </c>
      <c r="AE24" s="10">
        <v>2.2757870967741951</v>
      </c>
      <c r="AF24" s="10">
        <v>44.652598304160804</v>
      </c>
      <c r="AG24" s="10">
        <v>0</v>
      </c>
      <c r="AH24" s="10">
        <v>0.55572622903848412</v>
      </c>
      <c r="AI24" s="10">
        <v>1.6599777216607379</v>
      </c>
      <c r="AJ24" s="10">
        <v>5.6474211176475819</v>
      </c>
      <c r="AK24" s="10">
        <v>0.22336017226703575</v>
      </c>
      <c r="AL24" s="10">
        <v>6.8793386145131308E-2</v>
      </c>
      <c r="AM24" s="10">
        <v>80.298602928865577</v>
      </c>
      <c r="AN24" s="10">
        <v>17.988940619034111</v>
      </c>
      <c r="AO24" s="10">
        <v>0</v>
      </c>
      <c r="AP24" s="10">
        <v>18.013571120515863</v>
      </c>
      <c r="AQ24" s="10">
        <v>1.1276729998151893</v>
      </c>
      <c r="AR24" s="10">
        <v>0.31635159653833966</v>
      </c>
      <c r="AS24" s="10">
        <v>7.3001154408629532E-2</v>
      </c>
      <c r="AT24" s="10">
        <v>22.878551810237205</v>
      </c>
      <c r="AV24" s="10">
        <v>14.8435015625</v>
      </c>
      <c r="AW24" s="10">
        <v>365.8631940147381</v>
      </c>
      <c r="AX24" s="10">
        <v>57.854943505411377</v>
      </c>
      <c r="AY24" s="10">
        <v>1104.3189339581197</v>
      </c>
      <c r="AZ24" s="10">
        <v>44.136972424557747</v>
      </c>
      <c r="BA24" s="10">
        <v>63.629293282105017</v>
      </c>
      <c r="BB24" s="10">
        <v>115.50000000000001</v>
      </c>
      <c r="BC24" s="10">
        <v>53.664803290221322</v>
      </c>
      <c r="BD24" s="10">
        <v>476.76536219816819</v>
      </c>
      <c r="BE24" s="10">
        <v>71.821645387873147</v>
      </c>
      <c r="BF24" s="10">
        <v>82.138949700000012</v>
      </c>
      <c r="BG24" s="10">
        <v>726.24183006535952</v>
      </c>
      <c r="BH24" s="10">
        <v>120.70369837386673</v>
      </c>
      <c r="BI24" s="10">
        <v>124.43573110587818</v>
      </c>
      <c r="BJ24" s="10">
        <v>147.20192707611258</v>
      </c>
      <c r="BK24" s="10">
        <v>149.6295114656032</v>
      </c>
      <c r="BL24" s="10">
        <v>51.975466666666662</v>
      </c>
      <c r="BM24" s="10">
        <v>97.781627890531098</v>
      </c>
      <c r="BN24" s="10">
        <v>150.72983870967741</v>
      </c>
      <c r="BO24" s="10">
        <v>158.17579826917338</v>
      </c>
      <c r="BP24" s="10">
        <v>89.332116051294122</v>
      </c>
      <c r="BQ24" s="10">
        <v>31.492958801498126</v>
      </c>
    </row>
    <row r="25" spans="1:69">
      <c r="A25" s="2">
        <v>40148</v>
      </c>
      <c r="B25" s="10">
        <v>15.584879886089615</v>
      </c>
      <c r="C25" s="10">
        <v>401.97667738970586</v>
      </c>
      <c r="D25" s="10">
        <v>64.3018867813648</v>
      </c>
      <c r="E25" s="10">
        <v>1194.5143846212154</v>
      </c>
      <c r="F25" s="10">
        <v>42.889281360228907</v>
      </c>
      <c r="G25" s="10">
        <v>60.5883831467061</v>
      </c>
      <c r="H25" s="10">
        <v>116.64800773694392</v>
      </c>
      <c r="I25" s="10">
        <v>9.1067134569275616</v>
      </c>
      <c r="J25" s="10">
        <v>490.48502570694092</v>
      </c>
      <c r="K25" s="10">
        <v>77.023502647640214</v>
      </c>
      <c r="L25" s="10">
        <v>81.918252825670535</v>
      </c>
      <c r="M25" s="10">
        <v>750.65626886274435</v>
      </c>
      <c r="N25" s="10">
        <v>125.77570160618339</v>
      </c>
      <c r="O25" s="10">
        <v>125.60745551367054</v>
      </c>
      <c r="P25" s="10">
        <v>70.46065878232001</v>
      </c>
      <c r="Q25" s="10">
        <v>130.77358879826275</v>
      </c>
      <c r="R25" s="10">
        <v>51.688533333333339</v>
      </c>
      <c r="S25" s="10">
        <v>84.583941153973015</v>
      </c>
      <c r="T25" s="10">
        <v>151.96227009408119</v>
      </c>
      <c r="U25" s="10">
        <v>165.53186824729889</v>
      </c>
      <c r="V25" s="10">
        <v>92.683890327788774</v>
      </c>
      <c r="W25" s="10">
        <v>8.3440300375469345</v>
      </c>
      <c r="Y25" s="10">
        <v>0.42136788293925598</v>
      </c>
      <c r="Z25" s="10">
        <v>0</v>
      </c>
      <c r="AA25" s="10">
        <v>6.3755064497414082E-2</v>
      </c>
      <c r="AB25" s="10">
        <v>0.69943454049621323</v>
      </c>
      <c r="AC25" s="10">
        <v>8.1353548758819727E-2</v>
      </c>
      <c r="AD25" s="10">
        <v>7.7884274896689476E-2</v>
      </c>
      <c r="AE25" s="10">
        <v>1.9911927788523371</v>
      </c>
      <c r="AF25" s="10">
        <v>43.830102622191916</v>
      </c>
      <c r="AG25" s="10">
        <v>0</v>
      </c>
      <c r="AH25" s="10">
        <v>0.67011309704062683</v>
      </c>
      <c r="AI25" s="10">
        <v>1.7387565743294715</v>
      </c>
      <c r="AJ25" s="10">
        <v>5.488514305997569</v>
      </c>
      <c r="AK25" s="10">
        <v>0.23422685052561576</v>
      </c>
      <c r="AL25" s="10">
        <v>6.6692755299570194E-2</v>
      </c>
      <c r="AM25" s="10">
        <v>81.68893950557954</v>
      </c>
      <c r="AN25" s="10">
        <v>16.381106968933011</v>
      </c>
      <c r="AO25" s="10">
        <v>0</v>
      </c>
      <c r="AP25" s="10">
        <v>18.229939421771576</v>
      </c>
      <c r="AQ25" s="10">
        <v>1.1896269248889837</v>
      </c>
      <c r="AR25" s="10">
        <v>0.33172719087636438</v>
      </c>
      <c r="AS25" s="10">
        <v>7.0450282407648501E-2</v>
      </c>
      <c r="AT25" s="10">
        <v>21.849787234042552</v>
      </c>
      <c r="AV25" s="10">
        <v>16.006247769028871</v>
      </c>
      <c r="AW25" s="10">
        <v>401.97667738970586</v>
      </c>
      <c r="AX25" s="10">
        <v>64.365641845862214</v>
      </c>
      <c r="AY25" s="10">
        <v>1195.2138191617116</v>
      </c>
      <c r="AZ25" s="10">
        <v>42.970634908987726</v>
      </c>
      <c r="BA25" s="10">
        <v>60.66626742160279</v>
      </c>
      <c r="BB25" s="10">
        <v>118.63920051579626</v>
      </c>
      <c r="BC25" s="10">
        <v>52.936816079119474</v>
      </c>
      <c r="BD25" s="10">
        <v>490.48502570694092</v>
      </c>
      <c r="BE25" s="10">
        <v>77.693615744680841</v>
      </c>
      <c r="BF25" s="10">
        <v>83.657009400000007</v>
      </c>
      <c r="BG25" s="10">
        <v>756.14478316874192</v>
      </c>
      <c r="BH25" s="10">
        <v>126.00992845670901</v>
      </c>
      <c r="BI25" s="10">
        <v>125.67414826897011</v>
      </c>
      <c r="BJ25" s="10">
        <v>152.14959828789955</v>
      </c>
      <c r="BK25" s="10">
        <v>147.15469576719576</v>
      </c>
      <c r="BL25" s="10">
        <v>51.688533333333339</v>
      </c>
      <c r="BM25" s="10">
        <v>102.81388057574459</v>
      </c>
      <c r="BN25" s="10">
        <v>153.15189701897017</v>
      </c>
      <c r="BO25" s="10">
        <v>165.86359543817525</v>
      </c>
      <c r="BP25" s="10">
        <v>92.754340610196422</v>
      </c>
      <c r="BQ25" s="10">
        <v>30.193817271589488</v>
      </c>
    </row>
    <row r="26" spans="1:69">
      <c r="A26" s="2">
        <v>40238</v>
      </c>
      <c r="B26" s="10">
        <v>15.939864988229587</v>
      </c>
      <c r="C26" s="10">
        <v>398.87846793215772</v>
      </c>
      <c r="D26" s="10">
        <v>62.75557026147407</v>
      </c>
      <c r="E26" s="10">
        <v>1358.49788110585</v>
      </c>
      <c r="F26" s="10">
        <v>45.591730289368925</v>
      </c>
      <c r="G26" s="10">
        <v>59.173422556430879</v>
      </c>
      <c r="H26" s="10">
        <v>118.33017385705087</v>
      </c>
      <c r="I26" s="10">
        <v>9.1928129563524195</v>
      </c>
      <c r="J26" s="10">
        <v>524.70307930881711</v>
      </c>
      <c r="K26" s="10">
        <v>83.606103766137011</v>
      </c>
      <c r="L26" s="10">
        <v>84.262716095954346</v>
      </c>
      <c r="M26" s="10">
        <v>787.74769944727757</v>
      </c>
      <c r="N26" s="10">
        <v>135.81123506078097</v>
      </c>
      <c r="O26" s="10">
        <v>135.62625805099668</v>
      </c>
      <c r="P26" s="10">
        <v>71.560845510795886</v>
      </c>
      <c r="Q26" s="10">
        <v>133.80622694062839</v>
      </c>
      <c r="R26" s="10">
        <v>53.386666666666656</v>
      </c>
      <c r="S26" s="10">
        <v>87.171835612442237</v>
      </c>
      <c r="T26" s="10">
        <v>155.14670165353348</v>
      </c>
      <c r="U26" s="10">
        <v>175.68650098997651</v>
      </c>
      <c r="V26" s="10">
        <v>97.458084246591298</v>
      </c>
      <c r="W26" s="10">
        <v>8.0784741488020178</v>
      </c>
      <c r="Y26" s="10">
        <v>0.45596799878340022</v>
      </c>
      <c r="Z26" s="10">
        <v>0</v>
      </c>
      <c r="AA26" s="10">
        <v>6.3778386609698146E-2</v>
      </c>
      <c r="AB26" s="10">
        <v>0.74197064399982082</v>
      </c>
      <c r="AC26" s="10">
        <v>8.1514412719130291E-2</v>
      </c>
      <c r="AD26" s="10">
        <v>7.9174433181172787E-2</v>
      </c>
      <c r="AE26" s="10">
        <v>2.2167675466838261</v>
      </c>
      <c r="AF26" s="10">
        <v>41.470983629850991</v>
      </c>
      <c r="AG26" s="10">
        <v>0</v>
      </c>
      <c r="AH26" s="10">
        <v>0.97020122563479561</v>
      </c>
      <c r="AI26" s="10">
        <v>1.6692981040456516</v>
      </c>
      <c r="AJ26" s="10">
        <v>5.606848418010145</v>
      </c>
      <c r="AK26" s="10">
        <v>0.25506496977200754</v>
      </c>
      <c r="AL26" s="10">
        <v>6.6537199324244511E-2</v>
      </c>
      <c r="AM26" s="10">
        <v>81.019586244078752</v>
      </c>
      <c r="AN26" s="10">
        <v>16.281238999426137</v>
      </c>
      <c r="AO26" s="10">
        <v>0</v>
      </c>
      <c r="AP26" s="10">
        <v>18.436946822687489</v>
      </c>
      <c r="AQ26" s="10">
        <v>1.2215328386274109</v>
      </c>
      <c r="AR26" s="10">
        <v>0.35207715629255176</v>
      </c>
      <c r="AS26" s="10">
        <v>6.7258178743927033E-2</v>
      </c>
      <c r="AT26" s="10">
        <v>20.834791929382099</v>
      </c>
      <c r="AV26" s="10">
        <v>16.395832987012987</v>
      </c>
      <c r="AW26" s="10">
        <v>398.87846793215772</v>
      </c>
      <c r="AX26" s="10">
        <v>62.819348648083768</v>
      </c>
      <c r="AY26" s="10">
        <v>1359.2398517498498</v>
      </c>
      <c r="AZ26" s="10">
        <v>45.673244702088056</v>
      </c>
      <c r="BA26" s="10">
        <v>59.252596989612051</v>
      </c>
      <c r="BB26" s="10">
        <v>120.54694140373469</v>
      </c>
      <c r="BC26" s="10">
        <v>50.663796586203411</v>
      </c>
      <c r="BD26" s="10">
        <v>524.70307930881711</v>
      </c>
      <c r="BE26" s="10">
        <v>84.576304991771806</v>
      </c>
      <c r="BF26" s="10">
        <v>85.932014199999998</v>
      </c>
      <c r="BG26" s="10">
        <v>793.35454786528771</v>
      </c>
      <c r="BH26" s="10">
        <v>136.06630003055298</v>
      </c>
      <c r="BI26" s="10">
        <v>135.69279525032093</v>
      </c>
      <c r="BJ26" s="10">
        <v>152.58043175487464</v>
      </c>
      <c r="BK26" s="10">
        <v>150.08746594005453</v>
      </c>
      <c r="BL26" s="10">
        <v>53.386666666666656</v>
      </c>
      <c r="BM26" s="10">
        <v>105.60878243512973</v>
      </c>
      <c r="BN26" s="10">
        <v>156.36823449216089</v>
      </c>
      <c r="BO26" s="10">
        <v>176.03857814626906</v>
      </c>
      <c r="BP26" s="10">
        <v>97.525342425335225</v>
      </c>
      <c r="BQ26" s="10">
        <v>28.913266078184115</v>
      </c>
    </row>
    <row r="27" spans="1:69">
      <c r="A27" s="2">
        <v>40330</v>
      </c>
      <c r="B27" s="10">
        <v>16.788314208835217</v>
      </c>
      <c r="C27" s="10">
        <v>409.83454555549389</v>
      </c>
      <c r="D27" s="10">
        <v>62.4709324957674</v>
      </c>
      <c r="E27" s="10">
        <v>1485.8730182415788</v>
      </c>
      <c r="F27" s="10">
        <v>47.422248430838543</v>
      </c>
      <c r="G27" s="10">
        <v>52.859462089507865</v>
      </c>
      <c r="H27" s="10">
        <v>121.59481119958899</v>
      </c>
      <c r="I27" s="10">
        <v>8.0435936637251171</v>
      </c>
      <c r="J27" s="10">
        <v>514.54306866952788</v>
      </c>
      <c r="K27" s="10">
        <v>88.624593403438666</v>
      </c>
      <c r="L27" s="10">
        <v>83.246597340157834</v>
      </c>
      <c r="M27" s="10">
        <v>743.33029024154098</v>
      </c>
      <c r="N27" s="10">
        <v>141.05366106858111</v>
      </c>
      <c r="O27" s="10">
        <v>135.01549965484773</v>
      </c>
      <c r="P27" s="10">
        <v>62.6270488240269</v>
      </c>
      <c r="Q27" s="10">
        <v>131.57875421965474</v>
      </c>
      <c r="R27" s="10">
        <v>55.317066666666669</v>
      </c>
      <c r="S27" s="10">
        <v>91.780094266476283</v>
      </c>
      <c r="T27" s="10">
        <v>150.5302538433977</v>
      </c>
      <c r="U27" s="10">
        <v>181.22919061583579</v>
      </c>
      <c r="V27" s="10">
        <v>101.7913751274956</v>
      </c>
      <c r="W27" s="10">
        <v>7.9746144121365345</v>
      </c>
      <c r="Y27" s="10">
        <v>0.43677915286690805</v>
      </c>
      <c r="Z27" s="10">
        <v>0</v>
      </c>
      <c r="AA27" s="10">
        <v>9.1442064618533436E-2</v>
      </c>
      <c r="AB27" s="10">
        <v>0.82594654953845748</v>
      </c>
      <c r="AC27" s="10">
        <v>8.1504843427559592E-2</v>
      </c>
      <c r="AD27" s="10">
        <v>7.5994061730973783E-2</v>
      </c>
      <c r="AE27" s="10">
        <v>2.5391471872591893</v>
      </c>
      <c r="AF27" s="10">
        <v>38.597643010048863</v>
      </c>
      <c r="AG27" s="10">
        <v>0</v>
      </c>
      <c r="AH27" s="10">
        <v>1.1482786652611026</v>
      </c>
      <c r="AI27" s="10">
        <v>1.8167101598421738</v>
      </c>
      <c r="AJ27" s="10">
        <v>5.639927398779605</v>
      </c>
      <c r="AK27" s="10">
        <v>0.30904038959232594</v>
      </c>
      <c r="AL27" s="10">
        <v>6.9633120678247451E-2</v>
      </c>
      <c r="AM27" s="10">
        <v>76.782601797548523</v>
      </c>
      <c r="AN27" s="10">
        <v>15.187079113678578</v>
      </c>
      <c r="AO27" s="10">
        <v>0</v>
      </c>
      <c r="AP27" s="10">
        <v>19.206132808382776</v>
      </c>
      <c r="AQ27" s="10">
        <v>1.0663430152410456</v>
      </c>
      <c r="AR27" s="10">
        <v>0.36318475073312584</v>
      </c>
      <c r="AS27" s="10">
        <v>7.2147203831605111E-2</v>
      </c>
      <c r="AT27" s="10">
        <v>19.998230088495578</v>
      </c>
      <c r="AV27" s="10">
        <v>17.225093361702125</v>
      </c>
      <c r="AW27" s="10">
        <v>409.83454555549389</v>
      </c>
      <c r="AX27" s="10">
        <v>62.562374560385933</v>
      </c>
      <c r="AY27" s="10">
        <v>1486.6989647911173</v>
      </c>
      <c r="AZ27" s="10">
        <v>47.503753274266103</v>
      </c>
      <c r="BA27" s="10">
        <v>52.935456151238839</v>
      </c>
      <c r="BB27" s="10">
        <v>124.13395838684818</v>
      </c>
      <c r="BC27" s="10">
        <v>46.641236673773982</v>
      </c>
      <c r="BD27" s="10">
        <v>514.54306866952788</v>
      </c>
      <c r="BE27" s="10">
        <v>89.772872068699769</v>
      </c>
      <c r="BF27" s="10">
        <v>85.063307500000008</v>
      </c>
      <c r="BG27" s="10">
        <v>748.97021764032058</v>
      </c>
      <c r="BH27" s="10">
        <v>141.36270145817343</v>
      </c>
      <c r="BI27" s="10">
        <v>135.08513277552598</v>
      </c>
      <c r="BJ27" s="10">
        <v>139.40965062157542</v>
      </c>
      <c r="BK27" s="10">
        <v>146.76583333333332</v>
      </c>
      <c r="BL27" s="10">
        <v>55.317066666666669</v>
      </c>
      <c r="BM27" s="10">
        <v>110.98622707485906</v>
      </c>
      <c r="BN27" s="10">
        <v>151.59659685863875</v>
      </c>
      <c r="BO27" s="10">
        <v>181.59237536656892</v>
      </c>
      <c r="BP27" s="10">
        <v>101.8635223313272</v>
      </c>
      <c r="BQ27" s="10">
        <v>27.972844500632114</v>
      </c>
    </row>
    <row r="28" spans="1:69">
      <c r="A28" s="2">
        <v>40422</v>
      </c>
      <c r="B28" s="10">
        <v>17.876012046498481</v>
      </c>
      <c r="C28" s="10">
        <v>473.73184555437467</v>
      </c>
      <c r="D28" s="10">
        <v>71.924862364084476</v>
      </c>
      <c r="E28" s="10">
        <v>1597.4374838902604</v>
      </c>
      <c r="F28" s="10">
        <v>53.007437691932282</v>
      </c>
      <c r="G28" s="10">
        <v>62.259111702101031</v>
      </c>
      <c r="H28" s="10">
        <v>127.02294511723785</v>
      </c>
      <c r="I28" s="10">
        <v>9.9731214938907655</v>
      </c>
      <c r="J28" s="10">
        <v>568.44752894033832</v>
      </c>
      <c r="K28" s="10">
        <v>97.926143227919795</v>
      </c>
      <c r="L28" s="10">
        <v>90.57263886359145</v>
      </c>
      <c r="M28" s="10">
        <v>817.36881413583455</v>
      </c>
      <c r="N28" s="10">
        <v>153.62354379006905</v>
      </c>
      <c r="O28" s="10">
        <v>138.55456500929731</v>
      </c>
      <c r="P28" s="10">
        <v>75.099357885275381</v>
      </c>
      <c r="Q28" s="10">
        <v>143.56610043615945</v>
      </c>
      <c r="R28" s="10">
        <v>55.986933333333333</v>
      </c>
      <c r="S28" s="10">
        <v>102.70474859894375</v>
      </c>
      <c r="T28" s="10">
        <v>169.83075048793731</v>
      </c>
      <c r="U28" s="10">
        <v>200.49017117265447</v>
      </c>
      <c r="V28" s="10">
        <v>117.81370883950764</v>
      </c>
      <c r="W28" s="10">
        <v>8.0497850821744663</v>
      </c>
      <c r="Y28" s="10">
        <v>0.45929554843822729</v>
      </c>
      <c r="Z28" s="10">
        <v>0</v>
      </c>
      <c r="AA28" s="10">
        <v>0.10207537678067524</v>
      </c>
      <c r="AB28" s="10">
        <v>0.98814772245987115</v>
      </c>
      <c r="AC28" s="10">
        <v>9.1417793680733439E-2</v>
      </c>
      <c r="AD28" s="10">
        <v>9.1623388051544907E-2</v>
      </c>
      <c r="AE28" s="10">
        <v>2.7674439577428274</v>
      </c>
      <c r="AF28" s="10">
        <v>42.004069677519546</v>
      </c>
      <c r="AG28" s="10">
        <v>0</v>
      </c>
      <c r="AH28" s="10">
        <v>1.4264290490860247</v>
      </c>
      <c r="AI28" s="10">
        <v>2.0987431364085438</v>
      </c>
      <c r="AJ28" s="10">
        <v>5.9035942135777759</v>
      </c>
      <c r="AK28" s="10">
        <v>0.31038333543702379</v>
      </c>
      <c r="AL28" s="10">
        <v>8.0995061416501812E-2</v>
      </c>
      <c r="AM28" s="10">
        <v>87.993291687374196</v>
      </c>
      <c r="AN28" s="10">
        <v>15.214853511208958</v>
      </c>
      <c r="AO28" s="10">
        <v>0</v>
      </c>
      <c r="AP28" s="10">
        <v>21.179122368798176</v>
      </c>
      <c r="AQ28" s="10">
        <v>1.157358394584179</v>
      </c>
      <c r="AR28" s="10">
        <v>0.40178391016564774</v>
      </c>
      <c r="AS28" s="10">
        <v>7.8174710365161104E-2</v>
      </c>
      <c r="AT28" s="10">
        <v>19.597762326169409</v>
      </c>
      <c r="AV28" s="10">
        <v>18.335307594936708</v>
      </c>
      <c r="AW28" s="10">
        <v>473.73184555437467</v>
      </c>
      <c r="AX28" s="10">
        <v>72.026937740865151</v>
      </c>
      <c r="AY28" s="10">
        <v>1598.4256316127203</v>
      </c>
      <c r="AZ28" s="10">
        <v>53.098855485613015</v>
      </c>
      <c r="BA28" s="10">
        <v>62.350735090152575</v>
      </c>
      <c r="BB28" s="10">
        <v>129.79038907498068</v>
      </c>
      <c r="BC28" s="10">
        <v>51.977191171410311</v>
      </c>
      <c r="BD28" s="10">
        <v>568.44752894033832</v>
      </c>
      <c r="BE28" s="10">
        <v>99.35257227700582</v>
      </c>
      <c r="BF28" s="10">
        <v>92.671381999999994</v>
      </c>
      <c r="BG28" s="10">
        <v>823.27240834941233</v>
      </c>
      <c r="BH28" s="10">
        <v>153.93392712550607</v>
      </c>
      <c r="BI28" s="10">
        <v>138.63556007071381</v>
      </c>
      <c r="BJ28" s="10">
        <v>163.09264957264958</v>
      </c>
      <c r="BK28" s="10">
        <v>158.7809539473684</v>
      </c>
      <c r="BL28" s="10">
        <v>55.986933333333333</v>
      </c>
      <c r="BM28" s="10">
        <v>123.88387096774193</v>
      </c>
      <c r="BN28" s="10">
        <v>170.98810888252149</v>
      </c>
      <c r="BO28" s="10">
        <v>200.89195508282012</v>
      </c>
      <c r="BP28" s="10">
        <v>117.8918835498728</v>
      </c>
      <c r="BQ28" s="10">
        <v>27.647547408343875</v>
      </c>
    </row>
    <row r="29" spans="1:69">
      <c r="A29" s="2">
        <v>40513</v>
      </c>
      <c r="B29" s="10">
        <v>19.992572758133214</v>
      </c>
      <c r="C29" s="10">
        <v>515.85424420698769</v>
      </c>
      <c r="D29" s="10">
        <v>76.978070263050284</v>
      </c>
      <c r="E29" s="10">
        <v>1691.5854302302102</v>
      </c>
      <c r="F29" s="10">
        <v>53.059726334106259</v>
      </c>
      <c r="G29" s="10">
        <v>60.84697343482145</v>
      </c>
      <c r="H29" s="10">
        <v>132.18593569131826</v>
      </c>
      <c r="I29" s="10">
        <v>10.224109840390343</v>
      </c>
      <c r="J29" s="10">
        <v>609.98328498103092</v>
      </c>
      <c r="K29" s="10">
        <v>102.5218074292584</v>
      </c>
      <c r="L29" s="10">
        <v>95.113373686707078</v>
      </c>
      <c r="M29" s="10">
        <v>846.88667552325899</v>
      </c>
      <c r="N29" s="10">
        <v>158.37093239338179</v>
      </c>
      <c r="O29" s="10">
        <v>143.10471562616246</v>
      </c>
      <c r="P29" s="10">
        <v>76.370992660003495</v>
      </c>
      <c r="Q29" s="10">
        <v>152.00164413674304</v>
      </c>
      <c r="R29" s="10">
        <v>56.082933333333344</v>
      </c>
      <c r="S29" s="10">
        <v>110.18224867997246</v>
      </c>
      <c r="T29" s="10">
        <v>181.20028759658513</v>
      </c>
      <c r="U29" s="10">
        <v>212.47632171403936</v>
      </c>
      <c r="V29" s="10">
        <v>120.20494638565721</v>
      </c>
      <c r="W29" s="10">
        <v>8.135439698492462</v>
      </c>
      <c r="Y29" s="10">
        <v>0.21556264455134766</v>
      </c>
      <c r="Z29" s="10">
        <v>0</v>
      </c>
      <c r="AA29" s="10">
        <v>8.6722528973112389E-2</v>
      </c>
      <c r="AB29" s="10">
        <v>0.99252136053064532</v>
      </c>
      <c r="AC29" s="10">
        <v>0.10515835643387561</v>
      </c>
      <c r="AD29" s="10">
        <v>8.9349961264076683E-2</v>
      </c>
      <c r="AE29" s="10">
        <v>3.1345787781350793</v>
      </c>
      <c r="AF29" s="10">
        <v>41.683055268643933</v>
      </c>
      <c r="AG29" s="10">
        <v>0</v>
      </c>
      <c r="AH29" s="10">
        <v>1.3844246917515051</v>
      </c>
      <c r="AI29" s="10">
        <v>2.1358063132929317</v>
      </c>
      <c r="AJ29" s="10">
        <v>5.8848260629237075</v>
      </c>
      <c r="AK29" s="10">
        <v>0.35519051889326647</v>
      </c>
      <c r="AL29" s="10">
        <v>6.7549711173967353E-2</v>
      </c>
      <c r="AM29" s="10">
        <v>90.248891959273848</v>
      </c>
      <c r="AN29" s="10">
        <v>15.072470036485299</v>
      </c>
      <c r="AO29" s="10">
        <v>0</v>
      </c>
      <c r="AP29" s="10">
        <v>22.543964912260535</v>
      </c>
      <c r="AQ29" s="10">
        <v>1.3096647527725054</v>
      </c>
      <c r="AR29" s="10">
        <v>0.42580425193193605</v>
      </c>
      <c r="AS29" s="10">
        <v>7.510588083738412E-2</v>
      </c>
      <c r="AT29" s="10">
        <v>18.188479899497484</v>
      </c>
      <c r="AV29" s="10">
        <v>20.208135402684562</v>
      </c>
      <c r="AW29" s="10">
        <v>515.85424420698769</v>
      </c>
      <c r="AX29" s="10">
        <v>77.064792792023397</v>
      </c>
      <c r="AY29" s="10">
        <v>1692.5779515907409</v>
      </c>
      <c r="AZ29" s="10">
        <v>53.164884690540134</v>
      </c>
      <c r="BA29" s="10">
        <v>60.936323396085527</v>
      </c>
      <c r="BB29" s="10">
        <v>135.32051446945334</v>
      </c>
      <c r="BC29" s="10">
        <v>51.907165109034274</v>
      </c>
      <c r="BD29" s="10">
        <v>609.98328498103092</v>
      </c>
      <c r="BE29" s="10">
        <v>103.90623212100991</v>
      </c>
      <c r="BF29" s="10">
        <v>97.24918000000001</v>
      </c>
      <c r="BG29" s="10">
        <v>852.77150158618269</v>
      </c>
      <c r="BH29" s="10">
        <v>158.72612291227506</v>
      </c>
      <c r="BI29" s="10">
        <v>143.17226533733643</v>
      </c>
      <c r="BJ29" s="10">
        <v>166.61988461927734</v>
      </c>
      <c r="BK29" s="10">
        <v>167.07411417322834</v>
      </c>
      <c r="BL29" s="10">
        <v>56.082933333333344</v>
      </c>
      <c r="BM29" s="10">
        <v>132.72621359223299</v>
      </c>
      <c r="BN29" s="10">
        <v>182.50995234935763</v>
      </c>
      <c r="BO29" s="10">
        <v>212.90212596597129</v>
      </c>
      <c r="BP29" s="10">
        <v>120.28005226649459</v>
      </c>
      <c r="BQ29" s="10">
        <v>26.323919597989946</v>
      </c>
    </row>
    <row r="30" spans="1:69">
      <c r="A30" s="2">
        <v>40603</v>
      </c>
      <c r="B30" s="10">
        <v>21.021666908559062</v>
      </c>
      <c r="C30" s="10">
        <v>543.65227537922988</v>
      </c>
      <c r="D30" s="10">
        <v>76.868917328855801</v>
      </c>
      <c r="E30" s="10">
        <v>1812.5420726645084</v>
      </c>
      <c r="F30" s="10">
        <v>56.309224563646765</v>
      </c>
      <c r="G30" s="10">
        <v>66.37941147282811</v>
      </c>
      <c r="H30" s="10">
        <v>134.04965955806782</v>
      </c>
      <c r="I30" s="10">
        <v>11.858167217808871</v>
      </c>
      <c r="J30" s="10">
        <v>633.74324748040317</v>
      </c>
      <c r="K30" s="10">
        <v>110.91982538680814</v>
      </c>
      <c r="L30" s="10">
        <v>98.843272015688243</v>
      </c>
      <c r="M30" s="10">
        <v>890.07883554098248</v>
      </c>
      <c r="N30" s="10">
        <v>166.19727312433625</v>
      </c>
      <c r="O30" s="10">
        <v>153.56641939406438</v>
      </c>
      <c r="P30" s="10">
        <v>81.144743338448933</v>
      </c>
      <c r="Q30" s="10">
        <v>169.542166395523</v>
      </c>
      <c r="R30" s="10">
        <v>57.621599999999994</v>
      </c>
      <c r="S30" s="10">
        <v>117.17619439959726</v>
      </c>
      <c r="T30" s="10">
        <v>181.38323527231654</v>
      </c>
      <c r="U30" s="10">
        <v>219.91878852691684</v>
      </c>
      <c r="V30" s="10">
        <v>128.07420858422631</v>
      </c>
      <c r="W30" s="10">
        <v>8.3604522613065324</v>
      </c>
      <c r="Y30" s="10">
        <v>0.26306664570770977</v>
      </c>
      <c r="Z30" s="10">
        <v>0</v>
      </c>
      <c r="AA30" s="10">
        <v>0.10184685966062546</v>
      </c>
      <c r="AB30" s="10">
        <v>0.94291909926437256</v>
      </c>
      <c r="AC30" s="10">
        <v>0.10202541640080653</v>
      </c>
      <c r="AD30" s="10">
        <v>8.8748767996250422E-2</v>
      </c>
      <c r="AE30" s="10">
        <v>3.7375963514902821</v>
      </c>
      <c r="AF30" s="10">
        <v>42.312107677901899</v>
      </c>
      <c r="AG30" s="10">
        <v>0</v>
      </c>
      <c r="AH30" s="10">
        <v>1.6968998399687649</v>
      </c>
      <c r="AI30" s="10">
        <v>2.1139479843117499</v>
      </c>
      <c r="AJ30" s="10">
        <v>6.0412519943507732</v>
      </c>
      <c r="AK30" s="10">
        <v>0.4295155996797746</v>
      </c>
      <c r="AL30" s="10">
        <v>6.90023208707089E-2</v>
      </c>
      <c r="AM30" s="10">
        <v>94.595452913632244</v>
      </c>
      <c r="AN30" s="10">
        <v>14.565114645630729</v>
      </c>
      <c r="AO30" s="10">
        <v>0</v>
      </c>
      <c r="AP30" s="10">
        <v>22.721562594933872</v>
      </c>
      <c r="AQ30" s="10">
        <v>1.1270334063731866</v>
      </c>
      <c r="AR30" s="10">
        <v>0.44071901508399947</v>
      </c>
      <c r="AS30" s="10">
        <v>7.5950237976599055E-2</v>
      </c>
      <c r="AT30" s="10">
        <v>17.714283919597989</v>
      </c>
      <c r="AV30" s="10">
        <v>21.284733554266772</v>
      </c>
      <c r="AW30" s="10">
        <v>543.65227537922988</v>
      </c>
      <c r="AX30" s="10">
        <v>76.970764188516426</v>
      </c>
      <c r="AY30" s="10">
        <v>1813.4849917637728</v>
      </c>
      <c r="AZ30" s="10">
        <v>56.411249980047572</v>
      </c>
      <c r="BA30" s="10">
        <v>66.468160240824361</v>
      </c>
      <c r="BB30" s="10">
        <v>137.7872559095581</v>
      </c>
      <c r="BC30" s="10">
        <v>54.170274895710769</v>
      </c>
      <c r="BD30" s="10">
        <v>633.74324748040317</v>
      </c>
      <c r="BE30" s="10">
        <v>112.61672522677691</v>
      </c>
      <c r="BF30" s="10">
        <v>100.95721999999999</v>
      </c>
      <c r="BG30" s="10">
        <v>896.12008753533325</v>
      </c>
      <c r="BH30" s="10">
        <v>166.62678872401602</v>
      </c>
      <c r="BI30" s="10">
        <v>153.63542171493509</v>
      </c>
      <c r="BJ30" s="10">
        <v>175.74019625208118</v>
      </c>
      <c r="BK30" s="10">
        <v>184.10728104115373</v>
      </c>
      <c r="BL30" s="10">
        <v>57.621599999999994</v>
      </c>
      <c r="BM30" s="10">
        <v>139.89775699453114</v>
      </c>
      <c r="BN30" s="10">
        <v>182.51026867868973</v>
      </c>
      <c r="BO30" s="10">
        <v>220.35950754200084</v>
      </c>
      <c r="BP30" s="10">
        <v>128.15015882220291</v>
      </c>
      <c r="BQ30" s="23">
        <v>26.07473618090452</v>
      </c>
    </row>
    <row r="31" spans="1:69">
      <c r="A31" s="2">
        <v>40695</v>
      </c>
      <c r="B31" s="10">
        <v>22.89758578628544</v>
      </c>
      <c r="C31" s="10">
        <v>590.83231883129372</v>
      </c>
      <c r="D31" s="10">
        <v>81.437686525034479</v>
      </c>
      <c r="E31" s="10">
        <v>1943.4949890637333</v>
      </c>
      <c r="F31" s="10">
        <v>62.788403025215381</v>
      </c>
      <c r="G31" s="10">
        <v>68.953715904629448</v>
      </c>
      <c r="H31" s="10">
        <v>138.73127730660494</v>
      </c>
      <c r="I31" s="10">
        <v>12.476619122765843</v>
      </c>
      <c r="J31" s="10">
        <v>641.70818425760285</v>
      </c>
      <c r="K31" s="10">
        <v>121.12698477107988</v>
      </c>
      <c r="L31" s="10">
        <v>103.34410800326765</v>
      </c>
      <c r="M31" s="10">
        <v>939.91442457174969</v>
      </c>
      <c r="N31" s="10">
        <v>171.47764445913566</v>
      </c>
      <c r="O31" s="10">
        <v>159.89866871693857</v>
      </c>
      <c r="P31" s="10">
        <v>85.312565473387039</v>
      </c>
      <c r="Q31" s="10">
        <v>188.66040672704881</v>
      </c>
      <c r="R31" s="10">
        <v>60.658666666666676</v>
      </c>
      <c r="S31" s="10">
        <v>128.25102382246868</v>
      </c>
      <c r="T31" s="10">
        <v>182.46991462153463</v>
      </c>
      <c r="U31" s="10">
        <v>222.53582326731066</v>
      </c>
      <c r="V31" s="10">
        <v>134.30837897191586</v>
      </c>
      <c r="W31" s="10">
        <v>9.0355081555834342</v>
      </c>
      <c r="Y31" s="10">
        <v>0.26655313879598808</v>
      </c>
      <c r="Z31" s="10">
        <v>0</v>
      </c>
      <c r="AA31" s="10">
        <v>0.12283604835290873</v>
      </c>
      <c r="AB31" s="10">
        <v>1.140649727292157</v>
      </c>
      <c r="AC31" s="10">
        <v>0.11292157482056808</v>
      </c>
      <c r="AD31" s="10">
        <v>9.1163881657280399E-2</v>
      </c>
      <c r="AE31" s="10">
        <v>4.0602929838088357</v>
      </c>
      <c r="AF31" s="10">
        <v>44.509541518490508</v>
      </c>
      <c r="AG31" s="10">
        <v>0</v>
      </c>
      <c r="AH31" s="10">
        <v>2.6937058186607317</v>
      </c>
      <c r="AI31" s="10">
        <v>2.2934471967323589</v>
      </c>
      <c r="AJ31" s="10">
        <v>6.2464820499606049</v>
      </c>
      <c r="AK31" s="10">
        <v>0.53493623942415525</v>
      </c>
      <c r="AL31" s="10">
        <v>6.7290958369085274E-2</v>
      </c>
      <c r="AM31" s="10">
        <v>102.6755873048955</v>
      </c>
      <c r="AN31" s="10">
        <v>14.121110366968281</v>
      </c>
      <c r="AO31" s="10">
        <v>0</v>
      </c>
      <c r="AP31" s="10">
        <v>23.108396939002176</v>
      </c>
      <c r="AQ31" s="10">
        <v>1.2896945563304882</v>
      </c>
      <c r="AR31" s="10">
        <v>0.44596357368197914</v>
      </c>
      <c r="AS31" s="10">
        <v>7.9557264047792842E-2</v>
      </c>
      <c r="AT31" s="10">
        <v>17.118055207026345</v>
      </c>
      <c r="AV31" s="10">
        <v>23.164138925081428</v>
      </c>
      <c r="AW31" s="10">
        <v>590.83231883129372</v>
      </c>
      <c r="AX31" s="10">
        <v>81.560522573387388</v>
      </c>
      <c r="AY31" s="10">
        <v>1944.6356387910255</v>
      </c>
      <c r="AZ31" s="10">
        <v>62.901324600035949</v>
      </c>
      <c r="BA31" s="10">
        <v>69.044879786286728</v>
      </c>
      <c r="BB31" s="10">
        <v>142.79157029041377</v>
      </c>
      <c r="BC31" s="10">
        <v>56.986160641256348</v>
      </c>
      <c r="BD31" s="10">
        <v>641.70818425760285</v>
      </c>
      <c r="BE31" s="10">
        <v>123.82069058974061</v>
      </c>
      <c r="BF31" s="10">
        <v>105.63755520000001</v>
      </c>
      <c r="BG31" s="10">
        <v>946.1609066217103</v>
      </c>
      <c r="BH31" s="10">
        <v>172.01258069855982</v>
      </c>
      <c r="BI31" s="10">
        <v>159.96595967530766</v>
      </c>
      <c r="BJ31" s="10">
        <v>187.98815277828254</v>
      </c>
      <c r="BK31" s="10">
        <v>202.78151709401709</v>
      </c>
      <c r="BL31" s="10">
        <v>60.658666666666676</v>
      </c>
      <c r="BM31" s="10">
        <v>151.35942076147086</v>
      </c>
      <c r="BN31" s="10">
        <v>183.75960917786512</v>
      </c>
      <c r="BO31" s="10">
        <v>222.98178684099264</v>
      </c>
      <c r="BP31" s="10">
        <v>134.38793623596365</v>
      </c>
      <c r="BQ31" s="23">
        <v>26.153563362609777</v>
      </c>
    </row>
    <row r="32" spans="1:69">
      <c r="A32" s="2">
        <v>40787</v>
      </c>
      <c r="B32" s="10">
        <v>24.663382073546988</v>
      </c>
      <c r="C32" s="10">
        <v>516.25620280474641</v>
      </c>
      <c r="D32" s="10">
        <v>76.509429921253826</v>
      </c>
      <c r="E32" s="10">
        <v>2063.3621365058502</v>
      </c>
      <c r="F32" s="10">
        <v>61.59829699960661</v>
      </c>
      <c r="G32" s="10">
        <v>64.238586527064598</v>
      </c>
      <c r="H32" s="10">
        <v>140.65856647843938</v>
      </c>
      <c r="I32" s="10">
        <v>10.660036606631049</v>
      </c>
      <c r="J32" s="10">
        <v>598.77087378640783</v>
      </c>
      <c r="K32" s="10">
        <v>124.83468143256027</v>
      </c>
      <c r="L32" s="10">
        <v>96.678347487893703</v>
      </c>
      <c r="M32" s="10">
        <v>867.12346777224661</v>
      </c>
      <c r="N32" s="10">
        <v>167.00999439786193</v>
      </c>
      <c r="O32" s="10">
        <v>144.75510632336119</v>
      </c>
      <c r="P32" s="10">
        <v>74.635163284085905</v>
      </c>
      <c r="Q32" s="10">
        <v>185.57370350467232</v>
      </c>
      <c r="R32" s="10">
        <v>64.137599999999992</v>
      </c>
      <c r="S32" s="10">
        <v>125.68771324934268</v>
      </c>
      <c r="T32" s="10">
        <v>154.91511420049676</v>
      </c>
      <c r="U32" s="10">
        <v>229.41447749221933</v>
      </c>
      <c r="V32" s="10">
        <v>124.44305645683453</v>
      </c>
      <c r="W32" s="10">
        <v>10.120602258469265</v>
      </c>
      <c r="Y32" s="10">
        <v>0.27959304607023583</v>
      </c>
      <c r="Z32" s="10">
        <v>0</v>
      </c>
      <c r="AA32" s="10">
        <v>0.13593832815409712</v>
      </c>
      <c r="AB32" s="10">
        <v>1.4340050542054996</v>
      </c>
      <c r="AC32" s="10">
        <v>0.13623487862429329</v>
      </c>
      <c r="AD32" s="10">
        <v>9.0364430329969991E-2</v>
      </c>
      <c r="AE32" s="10">
        <v>4.1798575462012479</v>
      </c>
      <c r="AF32" s="10">
        <v>40.050415514862124</v>
      </c>
      <c r="AG32" s="10">
        <v>0</v>
      </c>
      <c r="AH32" s="10">
        <v>2.851498438231971</v>
      </c>
      <c r="AI32" s="10">
        <v>2.3579417121062818</v>
      </c>
      <c r="AJ32" s="10">
        <v>6.5023704418268835</v>
      </c>
      <c r="AK32" s="10">
        <v>0.56882102050221306</v>
      </c>
      <c r="AL32" s="10">
        <v>6.1869171546305779E-2</v>
      </c>
      <c r="AM32" s="10">
        <v>92.862841259415006</v>
      </c>
      <c r="AN32" s="10">
        <v>12.6984106734958</v>
      </c>
      <c r="AO32" s="10">
        <v>0</v>
      </c>
      <c r="AP32" s="10">
        <v>23.362505930846496</v>
      </c>
      <c r="AQ32" s="10">
        <v>1.3175032093117238</v>
      </c>
      <c r="AR32" s="10">
        <v>0.45974845188820268</v>
      </c>
      <c r="AS32" s="10">
        <v>7.0993549923130672E-2</v>
      </c>
      <c r="AT32" s="10">
        <v>15.901982434127984</v>
      </c>
      <c r="AV32" s="10">
        <v>24.942975119617223</v>
      </c>
      <c r="AW32" s="10">
        <v>516.25620280474641</v>
      </c>
      <c r="AX32" s="10">
        <v>76.645368249407923</v>
      </c>
      <c r="AY32" s="10">
        <v>2064.7961415600557</v>
      </c>
      <c r="AZ32" s="10">
        <v>61.734531878230904</v>
      </c>
      <c r="BA32" s="10">
        <v>64.328950957394568</v>
      </c>
      <c r="BB32" s="10">
        <v>144.83842402464063</v>
      </c>
      <c r="BC32" s="10">
        <v>50.710452121493169</v>
      </c>
      <c r="BD32" s="10">
        <v>598.77087378640783</v>
      </c>
      <c r="BE32" s="10">
        <v>127.68617987079224</v>
      </c>
      <c r="BF32" s="10">
        <v>99.036289199999985</v>
      </c>
      <c r="BG32" s="10">
        <v>873.6258382140735</v>
      </c>
      <c r="BH32" s="10">
        <v>167.57881541836414</v>
      </c>
      <c r="BI32" s="10">
        <v>144.8169754949075</v>
      </c>
      <c r="BJ32" s="10">
        <v>167.49800454350091</v>
      </c>
      <c r="BK32" s="10">
        <v>198.27211417816812</v>
      </c>
      <c r="BL32" s="10">
        <v>64.137599999999992</v>
      </c>
      <c r="BM32" s="10">
        <v>149.05021918018917</v>
      </c>
      <c r="BN32" s="10">
        <v>156.23261740980848</v>
      </c>
      <c r="BO32" s="10">
        <v>229.87422594410754</v>
      </c>
      <c r="BP32" s="10">
        <v>124.51405000675766</v>
      </c>
      <c r="BQ32" s="23">
        <v>26.022584692597249</v>
      </c>
    </row>
    <row r="33" spans="1:69">
      <c r="A33" s="2">
        <v>40878</v>
      </c>
      <c r="B33" s="10">
        <v>27.085397173837514</v>
      </c>
      <c r="C33" s="10">
        <v>541.92588643028523</v>
      </c>
      <c r="D33" s="10">
        <v>78.664733295017058</v>
      </c>
      <c r="E33" s="10">
        <v>2144.4788030392374</v>
      </c>
      <c r="F33" s="10">
        <v>63.866648225351128</v>
      </c>
      <c r="G33" s="10">
        <v>60.03646496144605</v>
      </c>
      <c r="H33" s="10">
        <v>143.05259464331706</v>
      </c>
      <c r="I33" s="10">
        <v>10.139205538934254</v>
      </c>
      <c r="J33" s="10">
        <v>575.85373408928763</v>
      </c>
      <c r="K33" s="10">
        <v>128.41753715783275</v>
      </c>
      <c r="L33" s="10">
        <v>94.413901081069255</v>
      </c>
      <c r="M33" s="10">
        <v>915.40890490071956</v>
      </c>
      <c r="N33" s="10">
        <v>173.3473707182863</v>
      </c>
      <c r="O33" s="10">
        <v>141.90887758916992</v>
      </c>
      <c r="P33" s="10">
        <v>72.166272630744061</v>
      </c>
      <c r="Q33" s="10">
        <v>202.20858211392158</v>
      </c>
      <c r="R33" s="10">
        <v>66.857600000000019</v>
      </c>
      <c r="S33" s="10">
        <v>132.07311221621089</v>
      </c>
      <c r="T33" s="10">
        <v>156.72526407697407</v>
      </c>
      <c r="U33" s="10">
        <v>236.89511293427159</v>
      </c>
      <c r="V33" s="10">
        <v>124.97217741382082</v>
      </c>
      <c r="W33" s="10">
        <v>10.847934918648308</v>
      </c>
      <c r="Y33" s="10">
        <v>0.29720642835512479</v>
      </c>
      <c r="Z33" s="10">
        <v>0</v>
      </c>
      <c r="AA33" s="10">
        <v>0.10822723886857943</v>
      </c>
      <c r="AB33" s="10">
        <v>1.4743147693293395</v>
      </c>
      <c r="AC33" s="10">
        <v>0.1447760810265919</v>
      </c>
      <c r="AD33" s="10">
        <v>9.7436743669284454E-2</v>
      </c>
      <c r="AE33" s="10">
        <v>4.0439801699716611</v>
      </c>
      <c r="AF33" s="10">
        <v>34.284560457409427</v>
      </c>
      <c r="AG33" s="10">
        <v>0</v>
      </c>
      <c r="AH33" s="10">
        <v>3.0303296264636685</v>
      </c>
      <c r="AI33" s="10">
        <v>2.3397293189307504</v>
      </c>
      <c r="AJ33" s="10">
        <v>6.499412515498534</v>
      </c>
      <c r="AK33" s="10">
        <v>0.56795820837407973</v>
      </c>
      <c r="AL33" s="10">
        <v>5.8757360509844148E-2</v>
      </c>
      <c r="AM33" s="10">
        <v>88.870773076518759</v>
      </c>
      <c r="AN33" s="10">
        <v>12.858653910923096</v>
      </c>
      <c r="AO33" s="10">
        <v>0</v>
      </c>
      <c r="AP33" s="10">
        <v>23.60152451785541</v>
      </c>
      <c r="AQ33" s="10">
        <v>1.5846746426467462</v>
      </c>
      <c r="AR33" s="10">
        <v>0.4747397052790916</v>
      </c>
      <c r="AS33" s="10">
        <v>6.2196506957775455E-2</v>
      </c>
      <c r="AT33" s="10">
        <v>14.336558197747182</v>
      </c>
      <c r="AV33" s="10">
        <v>27.382603602192638</v>
      </c>
      <c r="AW33" s="10">
        <v>541.92588643028523</v>
      </c>
      <c r="AX33" s="10">
        <v>78.772960533885637</v>
      </c>
      <c r="AY33" s="10">
        <v>2145.9531178085667</v>
      </c>
      <c r="AZ33" s="10">
        <v>64.01142430637772</v>
      </c>
      <c r="BA33" s="10">
        <v>60.133901705115335</v>
      </c>
      <c r="BB33" s="10">
        <v>147.09657481328873</v>
      </c>
      <c r="BC33" s="10">
        <v>44.423765996343683</v>
      </c>
      <c r="BD33" s="10">
        <v>575.85373408928763</v>
      </c>
      <c r="BE33" s="10">
        <v>131.44786678429642</v>
      </c>
      <c r="BF33" s="10">
        <v>96.753630400000006</v>
      </c>
      <c r="BG33" s="10">
        <v>921.9083174162181</v>
      </c>
      <c r="BH33" s="10">
        <v>173.91532892666038</v>
      </c>
      <c r="BI33" s="10">
        <v>141.96763494967976</v>
      </c>
      <c r="BJ33" s="10">
        <v>161.03704570726282</v>
      </c>
      <c r="BK33" s="10">
        <v>215.06723602484468</v>
      </c>
      <c r="BL33" s="10">
        <v>66.857600000000019</v>
      </c>
      <c r="BM33" s="10">
        <v>155.6746367340663</v>
      </c>
      <c r="BN33" s="10">
        <v>158.30993871962082</v>
      </c>
      <c r="BO33" s="10">
        <v>237.36985263955069</v>
      </c>
      <c r="BP33" s="10">
        <v>125.03437392077859</v>
      </c>
      <c r="BQ33" s="23">
        <v>25.18449311639549</v>
      </c>
    </row>
    <row r="34" spans="1:69">
      <c r="A34" s="2">
        <v>40969</v>
      </c>
      <c r="B34" s="10">
        <v>28.018667105291009</v>
      </c>
      <c r="C34" s="10">
        <v>571.65550554396748</v>
      </c>
      <c r="D34" s="10">
        <v>86.120063906926347</v>
      </c>
      <c r="E34" s="10">
        <v>2225.9866612279011</v>
      </c>
      <c r="F34" s="10">
        <v>70.847552027111817</v>
      </c>
      <c r="G34" s="10">
        <v>64.88767752496193</v>
      </c>
      <c r="H34" s="10">
        <v>142.60946555054733</v>
      </c>
      <c r="I34" s="10">
        <v>12.573537480360738</v>
      </c>
      <c r="J34" s="10">
        <v>612.44081943820004</v>
      </c>
      <c r="K34" s="10">
        <v>130.63106735467153</v>
      </c>
      <c r="L34" s="10">
        <v>98.468748179815734</v>
      </c>
      <c r="M34" s="10">
        <v>937.5076289694091</v>
      </c>
      <c r="N34" s="10">
        <v>184.39175982683787</v>
      </c>
      <c r="O34" s="10">
        <v>160.74057124891269</v>
      </c>
      <c r="P34" s="10">
        <v>80.159976392834395</v>
      </c>
      <c r="Q34" s="10">
        <v>234.43174694287697</v>
      </c>
      <c r="R34" s="10">
        <v>67.00266666666667</v>
      </c>
      <c r="S34" s="10">
        <v>139.84078868313776</v>
      </c>
      <c r="T34" s="10">
        <v>171.13377489399329</v>
      </c>
      <c r="U34" s="10">
        <v>252.32490010699348</v>
      </c>
      <c r="V34" s="10">
        <v>138.99533534144228</v>
      </c>
      <c r="W34" s="10">
        <v>11.107221526908635</v>
      </c>
      <c r="Y34" s="10">
        <v>0.39331662456316963</v>
      </c>
      <c r="Z34" s="10">
        <v>0</v>
      </c>
      <c r="AA34" s="10">
        <v>0.13023828190083009</v>
      </c>
      <c r="AB34" s="10">
        <v>1.4651602613835166</v>
      </c>
      <c r="AC34" s="10">
        <v>0.14120845657464542</v>
      </c>
      <c r="AD34" s="10">
        <v>0.10352165434802885</v>
      </c>
      <c r="AE34" s="10">
        <v>4.364906632324562</v>
      </c>
      <c r="AF34" s="10">
        <v>31.534481110858071</v>
      </c>
      <c r="AG34" s="10">
        <v>0</v>
      </c>
      <c r="AH34" s="10">
        <v>3.0439554122129948</v>
      </c>
      <c r="AI34" s="10">
        <v>2.3409986201842514</v>
      </c>
      <c r="AJ34" s="10">
        <v>6.7503586740152741</v>
      </c>
      <c r="AK34" s="10">
        <v>0.62421148998092235</v>
      </c>
      <c r="AL34" s="10">
        <v>5.7935456075597358E-2</v>
      </c>
      <c r="AM34" s="10">
        <v>94.956563634737662</v>
      </c>
      <c r="AN34" s="10">
        <v>11.917110881875885</v>
      </c>
      <c r="AO34" s="10">
        <v>0</v>
      </c>
      <c r="AP34" s="10">
        <v>24.988196362996518</v>
      </c>
      <c r="AQ34" s="10">
        <v>1.5700161737350697</v>
      </c>
      <c r="AR34" s="10">
        <v>0.50566112245891759</v>
      </c>
      <c r="AS34" s="10">
        <v>8.3757538424805489E-2</v>
      </c>
      <c r="AT34" s="10">
        <v>13.272615769712139</v>
      </c>
      <c r="AV34" s="10">
        <v>28.411983729854178</v>
      </c>
      <c r="AW34" s="10">
        <v>571.65550554396748</v>
      </c>
      <c r="AX34" s="10">
        <v>86.250302188827177</v>
      </c>
      <c r="AY34" s="10">
        <v>2227.4518214892846</v>
      </c>
      <c r="AZ34" s="10">
        <v>70.988760483686463</v>
      </c>
      <c r="BA34" s="10">
        <v>64.991199179309959</v>
      </c>
      <c r="BB34" s="10">
        <v>146.97437218287189</v>
      </c>
      <c r="BC34" s="10">
        <v>44.108018591218809</v>
      </c>
      <c r="BD34" s="10">
        <v>612.44081943820004</v>
      </c>
      <c r="BE34" s="10">
        <v>133.67502276688452</v>
      </c>
      <c r="BF34" s="10">
        <v>100.80974679999999</v>
      </c>
      <c r="BG34" s="10">
        <v>944.25798764342437</v>
      </c>
      <c r="BH34" s="10">
        <v>185.01597131681879</v>
      </c>
      <c r="BI34" s="10">
        <v>160.79850670498828</v>
      </c>
      <c r="BJ34" s="10">
        <v>175.11654002757206</v>
      </c>
      <c r="BK34" s="10">
        <v>246.34885782475286</v>
      </c>
      <c r="BL34" s="10">
        <v>67.00266666666667</v>
      </c>
      <c r="BM34" s="10">
        <v>164.82898504613428</v>
      </c>
      <c r="BN34" s="10">
        <v>172.70379106772836</v>
      </c>
      <c r="BO34" s="10">
        <v>252.8305612294524</v>
      </c>
      <c r="BP34" s="10">
        <v>139.07909287986709</v>
      </c>
      <c r="BQ34" s="23">
        <v>24.379837296620774</v>
      </c>
    </row>
    <row r="35" spans="1:69">
      <c r="A35" s="2">
        <v>41061</v>
      </c>
      <c r="B35" s="10">
        <v>29.108126950871998</v>
      </c>
      <c r="C35" s="10">
        <v>540.00296882731323</v>
      </c>
      <c r="D35" s="10">
        <v>83.34453006350202</v>
      </c>
      <c r="E35" s="10">
        <v>2313.6405583009896</v>
      </c>
      <c r="F35" s="10">
        <v>74.09653056276386</v>
      </c>
      <c r="G35" s="10">
        <v>59.646779765874534</v>
      </c>
      <c r="H35" s="10">
        <v>146.65658200103147</v>
      </c>
      <c r="I35" s="10">
        <v>12.239116484181043</v>
      </c>
      <c r="J35" s="10">
        <v>551.49633273544191</v>
      </c>
      <c r="K35" s="10">
        <v>134.70743968087339</v>
      </c>
      <c r="L35" s="10">
        <v>94.72576797039892</v>
      </c>
      <c r="M35" s="10">
        <v>936.59618869580606</v>
      </c>
      <c r="N35" s="10">
        <v>182.42293031622154</v>
      </c>
      <c r="O35" s="10">
        <v>153.52526483922117</v>
      </c>
      <c r="P35" s="10">
        <v>75.296636383288089</v>
      </c>
      <c r="Q35" s="10">
        <v>236.4774261169751</v>
      </c>
      <c r="R35" s="10">
        <v>70.880533333333332</v>
      </c>
      <c r="S35" s="10">
        <v>142.77287983276733</v>
      </c>
      <c r="T35" s="10">
        <v>163.28423589275059</v>
      </c>
      <c r="U35" s="10">
        <v>253.7447455539496</v>
      </c>
      <c r="V35" s="10">
        <v>142.85308490413598</v>
      </c>
      <c r="W35" s="10">
        <v>11.433566958698371</v>
      </c>
      <c r="Y35" s="10">
        <v>0.3930970940718197</v>
      </c>
      <c r="Z35" s="10">
        <v>0</v>
      </c>
      <c r="AA35" s="10">
        <v>1.8867060811235632</v>
      </c>
      <c r="AB35" s="10">
        <v>1.6403157049235233</v>
      </c>
      <c r="AC35" s="10">
        <v>0.1573341688286547</v>
      </c>
      <c r="AD35" s="10">
        <v>0.10180822096303643</v>
      </c>
      <c r="AE35" s="10">
        <v>4.4457903558535179</v>
      </c>
      <c r="AF35" s="10">
        <v>29.4098338933339</v>
      </c>
      <c r="AG35" s="10">
        <v>0</v>
      </c>
      <c r="AH35" s="10">
        <v>3.4294691798860981</v>
      </c>
      <c r="AI35" s="10">
        <v>2.0268799296011082</v>
      </c>
      <c r="AJ35" s="10">
        <v>6.8745638797132642</v>
      </c>
      <c r="AK35" s="10">
        <v>0.68037741226257253</v>
      </c>
      <c r="AL35" s="10">
        <v>5.5582861507701864E-2</v>
      </c>
      <c r="AM35" s="10">
        <v>89.19620705776255</v>
      </c>
      <c r="AN35" s="10">
        <v>10.996218002464246</v>
      </c>
      <c r="AO35" s="10">
        <v>0</v>
      </c>
      <c r="AP35" s="10">
        <v>25.543835249277095</v>
      </c>
      <c r="AQ35" s="10">
        <v>1.6127505021389084</v>
      </c>
      <c r="AR35" s="10">
        <v>0.50850650411612719</v>
      </c>
      <c r="AS35" s="10">
        <v>8.9473759379956164E-2</v>
      </c>
      <c r="AT35" s="10">
        <v>12.306983729662079</v>
      </c>
      <c r="AV35" s="10">
        <v>29.501224044943818</v>
      </c>
      <c r="AW35" s="10">
        <v>540.00296882731323</v>
      </c>
      <c r="AX35" s="10">
        <v>85.231236144625584</v>
      </c>
      <c r="AY35" s="10">
        <v>2315.2808740059131</v>
      </c>
      <c r="AZ35" s="10">
        <v>74.253864731592515</v>
      </c>
      <c r="BA35" s="10">
        <v>59.74858798683757</v>
      </c>
      <c r="BB35" s="10">
        <v>151.10237235688498</v>
      </c>
      <c r="BC35" s="10">
        <v>41.648950377514943</v>
      </c>
      <c r="BD35" s="10">
        <v>551.49633273544191</v>
      </c>
      <c r="BE35" s="10">
        <v>138.13690886075949</v>
      </c>
      <c r="BF35" s="10">
        <v>96.752647900000028</v>
      </c>
      <c r="BG35" s="10">
        <v>943.47075257551933</v>
      </c>
      <c r="BH35" s="10">
        <v>183.10330772848411</v>
      </c>
      <c r="BI35" s="10">
        <v>153.58084770072887</v>
      </c>
      <c r="BJ35" s="10">
        <v>164.49284344105064</v>
      </c>
      <c r="BK35" s="10">
        <v>247.47364411943934</v>
      </c>
      <c r="BL35" s="10">
        <v>70.880533333333332</v>
      </c>
      <c r="BM35" s="10">
        <v>168.31671508204442</v>
      </c>
      <c r="BN35" s="10">
        <v>164.8969863948895</v>
      </c>
      <c r="BO35" s="10">
        <v>254.25325205806573</v>
      </c>
      <c r="BP35" s="10">
        <v>142.94255866351594</v>
      </c>
      <c r="BQ35" s="23">
        <v>23.74055068836045</v>
      </c>
    </row>
    <row r="36" spans="1:69">
      <c r="A36" s="2">
        <v>41153</v>
      </c>
      <c r="B36" s="10">
        <v>29.985666666266567</v>
      </c>
      <c r="C36" s="10">
        <v>553.06112397182699</v>
      </c>
      <c r="D36" s="10">
        <v>92.167662153579499</v>
      </c>
      <c r="E36" s="10">
        <v>2431.8449313807851</v>
      </c>
      <c r="F36" s="10">
        <v>75.926914585374035</v>
      </c>
      <c r="G36" s="10">
        <v>63.425129902575236</v>
      </c>
      <c r="H36" s="10">
        <v>150.04464792365232</v>
      </c>
      <c r="I36" s="10">
        <v>13.311907751303528</v>
      </c>
      <c r="J36" s="10">
        <v>618.32908894244451</v>
      </c>
      <c r="K36" s="10">
        <v>138.82392961846358</v>
      </c>
      <c r="L36" s="10">
        <v>97.191717070971649</v>
      </c>
      <c r="M36" s="10">
        <v>976.98125491820792</v>
      </c>
      <c r="N36" s="10">
        <v>195.34646779884707</v>
      </c>
      <c r="O36" s="10">
        <v>167.43514725548366</v>
      </c>
      <c r="P36" s="10">
        <v>82.318151668121033</v>
      </c>
      <c r="Q36" s="10">
        <v>274.18374504355558</v>
      </c>
      <c r="R36" s="10">
        <v>74.181066666666652</v>
      </c>
      <c r="S36" s="10">
        <v>154.47617000102517</v>
      </c>
      <c r="T36" s="10">
        <v>164.56935615298468</v>
      </c>
      <c r="U36" s="10">
        <v>272.02820954296283</v>
      </c>
      <c r="V36" s="10">
        <v>152.00885319596992</v>
      </c>
      <c r="W36" s="10">
        <v>12.133541927409263</v>
      </c>
      <c r="Y36" s="10">
        <v>0.36159081746444599</v>
      </c>
      <c r="Z36" s="10">
        <v>0</v>
      </c>
      <c r="AA36" s="10">
        <v>2.0440046547864199</v>
      </c>
      <c r="AB36" s="10">
        <v>1.8226289409312812</v>
      </c>
      <c r="AC36" s="10">
        <v>0.1723950585066234</v>
      </c>
      <c r="AD36" s="10">
        <v>0.10034120945625347</v>
      </c>
      <c r="AE36" s="10">
        <v>4.4678617487747943</v>
      </c>
      <c r="AF36" s="10">
        <v>29.002377962982195</v>
      </c>
      <c r="AG36" s="10">
        <v>0</v>
      </c>
      <c r="AH36" s="10">
        <v>3.5355209447404263</v>
      </c>
      <c r="AI36" s="10">
        <v>2.0695205290283383</v>
      </c>
      <c r="AJ36" s="10">
        <v>7.0038089651823157</v>
      </c>
      <c r="AK36" s="10">
        <v>0.65548914831532556</v>
      </c>
      <c r="AL36" s="10">
        <v>6.1252837417185901E-2</v>
      </c>
      <c r="AM36" s="10">
        <v>92.460325361457336</v>
      </c>
      <c r="AN36" s="10">
        <v>10.920718087104149</v>
      </c>
      <c r="AO36" s="10">
        <v>0</v>
      </c>
      <c r="AP36" s="10">
        <v>27.554187433281953</v>
      </c>
      <c r="AQ36" s="10">
        <v>1.5629465007744159</v>
      </c>
      <c r="AR36" s="10">
        <v>0.5451467125109275</v>
      </c>
      <c r="AS36" s="10">
        <v>9.3545617219319865E-2</v>
      </c>
      <c r="AT36" s="10">
        <v>11.528948685857321</v>
      </c>
      <c r="AV36" s="10">
        <v>30.347257483731013</v>
      </c>
      <c r="AW36" s="10">
        <v>553.06112397182699</v>
      </c>
      <c r="AX36" s="10">
        <v>94.211666808365919</v>
      </c>
      <c r="AY36" s="10">
        <v>2433.6675603217163</v>
      </c>
      <c r="AZ36" s="10">
        <v>76.099309643880659</v>
      </c>
      <c r="BA36" s="10">
        <v>63.525471112031489</v>
      </c>
      <c r="BB36" s="10">
        <v>154.51250967242711</v>
      </c>
      <c r="BC36" s="10">
        <v>42.314285714285724</v>
      </c>
      <c r="BD36" s="10">
        <v>618.32908894244451</v>
      </c>
      <c r="BE36" s="10">
        <v>142.35945056320401</v>
      </c>
      <c r="BF36" s="10">
        <v>99.261237599999987</v>
      </c>
      <c r="BG36" s="10">
        <v>983.98506388339024</v>
      </c>
      <c r="BH36" s="10">
        <v>196.0019569471624</v>
      </c>
      <c r="BI36" s="10">
        <v>167.49640009290084</v>
      </c>
      <c r="BJ36" s="10">
        <v>174.77847702957837</v>
      </c>
      <c r="BK36" s="10">
        <v>285.10446313065972</v>
      </c>
      <c r="BL36" s="10">
        <v>74.181066666666652</v>
      </c>
      <c r="BM36" s="10">
        <v>182.03035743430712</v>
      </c>
      <c r="BN36" s="10">
        <v>166.1323026537591</v>
      </c>
      <c r="BO36" s="10">
        <v>272.57335625547375</v>
      </c>
      <c r="BP36" s="10">
        <v>152.10239881318924</v>
      </c>
      <c r="BQ36" s="10">
        <v>23.662490613266584</v>
      </c>
    </row>
    <row r="37" spans="1:69">
      <c r="A37" s="2">
        <v>41244</v>
      </c>
      <c r="B37" s="10">
        <v>31.965933999597741</v>
      </c>
      <c r="C37" s="10">
        <v>577.68940877055593</v>
      </c>
      <c r="D37" s="10">
        <v>93.867290780482918</v>
      </c>
      <c r="E37" s="10">
        <v>2546.6186777369412</v>
      </c>
      <c r="F37" s="10">
        <v>81.325429170894992</v>
      </c>
      <c r="G37" s="10">
        <v>65.206112139365828</v>
      </c>
      <c r="H37" s="10">
        <v>156.24511675912782</v>
      </c>
      <c r="I37" s="10">
        <v>12.990353549994285</v>
      </c>
      <c r="J37" s="10">
        <v>620.26660824798728</v>
      </c>
      <c r="K37" s="10">
        <v>142.75330392895987</v>
      </c>
      <c r="L37" s="10">
        <v>102.99208796721612</v>
      </c>
      <c r="M37" s="10">
        <v>1033.0973501245226</v>
      </c>
      <c r="N37" s="10">
        <v>201.76473816671339</v>
      </c>
      <c r="O37" s="10">
        <v>169.21003609970279</v>
      </c>
      <c r="P37" s="10">
        <v>85.628578532406593</v>
      </c>
      <c r="Q37" s="10">
        <v>298.46116415586005</v>
      </c>
      <c r="R37" s="10">
        <v>77.4816</v>
      </c>
      <c r="S37" s="10">
        <v>162.65337273123836</v>
      </c>
      <c r="T37" s="10">
        <v>166.24460705684245</v>
      </c>
      <c r="U37" s="10">
        <v>289.17965506659704</v>
      </c>
      <c r="V37" s="10">
        <v>159.68772930061078</v>
      </c>
      <c r="W37" s="10">
        <v>12.852277847309139</v>
      </c>
      <c r="Y37" s="10">
        <v>0.32904289145013266</v>
      </c>
      <c r="Z37" s="10">
        <v>0</v>
      </c>
      <c r="AA37" s="10">
        <v>2.1055194995003603</v>
      </c>
      <c r="AB37" s="10">
        <v>2.0065708510787772</v>
      </c>
      <c r="AC37" s="10">
        <v>0.18399494248393466</v>
      </c>
      <c r="AD37" s="10">
        <v>0.12004897320305474</v>
      </c>
      <c r="AE37" s="10">
        <v>4.7574635530899627</v>
      </c>
      <c r="AF37" s="10">
        <v>28.6209984619552</v>
      </c>
      <c r="AG37" s="10">
        <v>0</v>
      </c>
      <c r="AH37" s="10">
        <v>3.6687136511849019</v>
      </c>
      <c r="AI37" s="10">
        <v>2.0043516327838518</v>
      </c>
      <c r="AJ37" s="10">
        <v>6.5844171088047005</v>
      </c>
      <c r="AK37" s="10">
        <v>0.61338039588679294</v>
      </c>
      <c r="AL37" s="10">
        <v>5.7609806170376032E-2</v>
      </c>
      <c r="AM37" s="10">
        <v>93.532926177878593</v>
      </c>
      <c r="AN37" s="10">
        <v>10.288523035447099</v>
      </c>
      <c r="AO37" s="10">
        <v>0</v>
      </c>
      <c r="AP37" s="10">
        <v>27.944777992924969</v>
      </c>
      <c r="AQ37" s="10">
        <v>1.5084651216970428</v>
      </c>
      <c r="AR37" s="10">
        <v>0.57951834682683057</v>
      </c>
      <c r="AS37" s="10">
        <v>0.10260367829121719</v>
      </c>
      <c r="AT37" s="10">
        <v>10.630738423028784</v>
      </c>
      <c r="AV37" s="10">
        <v>32.294976891047874</v>
      </c>
      <c r="AW37" s="10">
        <v>577.68940877055593</v>
      </c>
      <c r="AX37" s="10">
        <v>95.972810279983278</v>
      </c>
      <c r="AY37" s="10">
        <v>2548.62524858802</v>
      </c>
      <c r="AZ37" s="10">
        <v>81.509424113378927</v>
      </c>
      <c r="BA37" s="10">
        <v>65.326161112568883</v>
      </c>
      <c r="BB37" s="10">
        <v>161.00258031221779</v>
      </c>
      <c r="BC37" s="10">
        <v>41.611352011949485</v>
      </c>
      <c r="BD37" s="10">
        <v>620.26660824798728</v>
      </c>
      <c r="BE37" s="10">
        <v>146.42201758014477</v>
      </c>
      <c r="BF37" s="10">
        <v>104.99643959999997</v>
      </c>
      <c r="BG37" s="10">
        <v>1039.6817672333273</v>
      </c>
      <c r="BH37" s="10">
        <v>202.37811856260018</v>
      </c>
      <c r="BI37" s="10">
        <v>169.26764590587317</v>
      </c>
      <c r="BJ37" s="10">
        <v>179.16150471028519</v>
      </c>
      <c r="BK37" s="10">
        <v>308.74968719130715</v>
      </c>
      <c r="BL37" s="10">
        <v>77.4816</v>
      </c>
      <c r="BM37" s="10">
        <v>190.59815072416333</v>
      </c>
      <c r="BN37" s="10">
        <v>167.7530721785395</v>
      </c>
      <c r="BO37" s="10">
        <v>289.75917341342387</v>
      </c>
      <c r="BP37" s="10">
        <v>159.790332978902</v>
      </c>
      <c r="BQ37" s="10">
        <v>23.483016270337924</v>
      </c>
    </row>
    <row r="38" spans="1:69">
      <c r="A38" s="2">
        <v>41334</v>
      </c>
      <c r="B38" s="10">
        <v>32.159331200320104</v>
      </c>
      <c r="C38" s="10">
        <v>600.29351874844792</v>
      </c>
      <c r="D38" s="10">
        <v>97.419500837450158</v>
      </c>
      <c r="E38" s="10">
        <v>2707.9766744357003</v>
      </c>
      <c r="F38" s="10">
        <v>79.836610184786451</v>
      </c>
      <c r="G38" s="10">
        <v>62.05294163609986</v>
      </c>
      <c r="H38" s="10">
        <v>157.87933522288071</v>
      </c>
      <c r="I38" s="10">
        <v>12.042389173055062</v>
      </c>
      <c r="J38" s="10">
        <v>636.18568092812882</v>
      </c>
      <c r="K38" s="10">
        <v>145.74266409978148</v>
      </c>
      <c r="L38" s="10">
        <v>106.97821829962157</v>
      </c>
      <c r="M38" s="10">
        <v>994.07835466226493</v>
      </c>
      <c r="N38" s="10">
        <v>204.99887999475015</v>
      </c>
      <c r="O38" s="10">
        <v>182.46031852622477</v>
      </c>
      <c r="P38" s="10">
        <v>83.109293518175278</v>
      </c>
      <c r="Q38" s="10">
        <v>308.44694127570449</v>
      </c>
      <c r="R38" s="10">
        <v>81.337600000000009</v>
      </c>
      <c r="S38" s="10">
        <v>163.50578763392912</v>
      </c>
      <c r="T38" s="10">
        <v>156.47174208172373</v>
      </c>
      <c r="U38" s="10">
        <v>309.14545689037499</v>
      </c>
      <c r="V38" s="10">
        <v>165.14734458764292</v>
      </c>
      <c r="W38" s="10">
        <v>13.322640801001251</v>
      </c>
      <c r="Y38" s="10">
        <v>0.42663867999904426</v>
      </c>
      <c r="Z38" s="10">
        <v>0</v>
      </c>
      <c r="AA38" s="10">
        <v>2.1098554075238241</v>
      </c>
      <c r="AB38" s="10">
        <v>2.1517372473704199</v>
      </c>
      <c r="AC38" s="10">
        <v>0.18917029769362159</v>
      </c>
      <c r="AD38" s="10">
        <v>0.10797904943221681</v>
      </c>
      <c r="AE38" s="10">
        <v>4.9569183200206339</v>
      </c>
      <c r="AF38" s="10">
        <v>26.746859226001213</v>
      </c>
      <c r="AG38" s="10">
        <v>0</v>
      </c>
      <c r="AH38" s="10">
        <v>2.618993478158643</v>
      </c>
      <c r="AI38" s="10">
        <v>1.8989614003784254</v>
      </c>
      <c r="AJ38" s="10">
        <v>6.6682928042100684</v>
      </c>
      <c r="AK38" s="10">
        <v>0.60804893515111758</v>
      </c>
      <c r="AL38" s="10">
        <v>7.1745983117438072E-2</v>
      </c>
      <c r="AM38" s="10">
        <v>89.833633760130922</v>
      </c>
      <c r="AN38" s="10">
        <v>9.3805683768051722</v>
      </c>
      <c r="AO38" s="10">
        <v>0</v>
      </c>
      <c r="AP38" s="10">
        <v>28.767451349666885</v>
      </c>
      <c r="AQ38" s="10">
        <v>1.645001957676584</v>
      </c>
      <c r="AR38" s="10">
        <v>0.61952997372821983</v>
      </c>
      <c r="AS38" s="10">
        <v>0.136961469040358</v>
      </c>
      <c r="AT38" s="10">
        <v>10.257584480600753</v>
      </c>
      <c r="AV38" s="10">
        <v>32.585969880319148</v>
      </c>
      <c r="AW38" s="10">
        <v>600.29351874844792</v>
      </c>
      <c r="AX38" s="10">
        <v>99.529356244973982</v>
      </c>
      <c r="AY38" s="10">
        <v>2710.1284116830707</v>
      </c>
      <c r="AZ38" s="10">
        <v>80.025780482480073</v>
      </c>
      <c r="BA38" s="10">
        <v>62.160920685532076</v>
      </c>
      <c r="BB38" s="10">
        <v>162.83625354290135</v>
      </c>
      <c r="BC38" s="10">
        <v>38.789248399056277</v>
      </c>
      <c r="BD38" s="10">
        <v>636.18568092812882</v>
      </c>
      <c r="BE38" s="10">
        <v>148.36165757794012</v>
      </c>
      <c r="BF38" s="10">
        <v>108.8771797</v>
      </c>
      <c r="BG38" s="10">
        <v>1000.746647466475</v>
      </c>
      <c r="BH38" s="10">
        <v>205.60692892990127</v>
      </c>
      <c r="BI38" s="10">
        <v>182.53206450934221</v>
      </c>
      <c r="BJ38" s="10">
        <v>172.9429272783062</v>
      </c>
      <c r="BK38" s="10">
        <v>317.82750965250966</v>
      </c>
      <c r="BL38" s="10">
        <v>81.337600000000009</v>
      </c>
      <c r="BM38" s="10">
        <v>192.273238983596</v>
      </c>
      <c r="BN38" s="10">
        <v>158.11674403940032</v>
      </c>
      <c r="BO38" s="10">
        <v>309.76498686410321</v>
      </c>
      <c r="BP38" s="10">
        <v>165.28430605668328</v>
      </c>
      <c r="BQ38" s="10">
        <v>23.580225281602004</v>
      </c>
    </row>
    <row r="39" spans="1:69">
      <c r="A39" s="2">
        <v>41426</v>
      </c>
      <c r="B39" s="10">
        <v>32.837936175777529</v>
      </c>
      <c r="C39" s="10">
        <v>572.73732677289763</v>
      </c>
      <c r="D39" s="10">
        <v>93.566234486777248</v>
      </c>
      <c r="E39" s="10">
        <v>2923.6405078741673</v>
      </c>
      <c r="F39" s="10">
        <v>79.531263617067779</v>
      </c>
      <c r="G39" s="10">
        <v>63.654512986299295</v>
      </c>
      <c r="H39" s="10">
        <v>161.57566069356704</v>
      </c>
      <c r="I39" s="10">
        <v>12.739045716572994</v>
      </c>
      <c r="J39" s="10">
        <v>592.80001675041888</v>
      </c>
      <c r="K39" s="10">
        <v>151.49614064619971</v>
      </c>
      <c r="L39" s="10">
        <v>110.06485970757763</v>
      </c>
      <c r="M39" s="10">
        <v>987.07884357205626</v>
      </c>
      <c r="N39" s="10">
        <v>204.48744734186462</v>
      </c>
      <c r="O39" s="10">
        <v>172.95905485109071</v>
      </c>
      <c r="P39" s="10">
        <v>83.783239238602107</v>
      </c>
      <c r="Q39" s="10">
        <v>315.82014431652465</v>
      </c>
      <c r="R39" s="10">
        <v>84.253866666666667</v>
      </c>
      <c r="S39" s="10">
        <v>163.39951616923841</v>
      </c>
      <c r="T39" s="10">
        <v>145.64528907854938</v>
      </c>
      <c r="U39" s="10">
        <v>301.70312378321074</v>
      </c>
      <c r="V39" s="10">
        <v>167.08384204065743</v>
      </c>
      <c r="W39" s="10">
        <v>14.038085106382978</v>
      </c>
      <c r="Y39" s="10">
        <v>0.38673826796055266</v>
      </c>
      <c r="Z39" s="10">
        <v>0</v>
      </c>
      <c r="AA39" s="10">
        <v>2.1335630760378166</v>
      </c>
      <c r="AB39" s="10">
        <v>2.3036227682005119</v>
      </c>
      <c r="AC39" s="10">
        <v>0.20194529946927275</v>
      </c>
      <c r="AD39" s="10">
        <v>0.15754285766017517</v>
      </c>
      <c r="AE39" s="10">
        <v>5.4284646126080247</v>
      </c>
      <c r="AF39" s="10">
        <v>26.420897691332208</v>
      </c>
      <c r="AG39" s="10">
        <v>0</v>
      </c>
      <c r="AH39" s="10">
        <v>2.199257782645077</v>
      </c>
      <c r="AI39" s="10">
        <v>1.6784086924223658</v>
      </c>
      <c r="AJ39" s="10">
        <v>6.9461126451066093</v>
      </c>
      <c r="AK39" s="10">
        <v>0.68857908569555093</v>
      </c>
      <c r="AL39" s="10">
        <v>6.1099223702285599E-2</v>
      </c>
      <c r="AM39" s="10">
        <v>89.860468372550855</v>
      </c>
      <c r="AN39" s="10">
        <v>8.9950498137107502</v>
      </c>
      <c r="AO39" s="10">
        <v>0</v>
      </c>
      <c r="AP39" s="10">
        <v>29.504372544008532</v>
      </c>
      <c r="AQ39" s="10">
        <v>1.6574432056241903</v>
      </c>
      <c r="AR39" s="10">
        <v>0.60461547852344211</v>
      </c>
      <c r="AS39" s="10">
        <v>0.14030177187819959</v>
      </c>
      <c r="AT39" s="10">
        <v>9.739586983729664</v>
      </c>
      <c r="AV39" s="10">
        <v>33.224674443738081</v>
      </c>
      <c r="AW39" s="10">
        <v>572.73732677289763</v>
      </c>
      <c r="AX39" s="10">
        <v>95.699797562815064</v>
      </c>
      <c r="AY39" s="10">
        <v>2925.9441306423678</v>
      </c>
      <c r="AZ39" s="10">
        <v>79.733208916537052</v>
      </c>
      <c r="BA39" s="10">
        <v>63.81205584395947</v>
      </c>
      <c r="BB39" s="10">
        <v>167.00412530617507</v>
      </c>
      <c r="BC39" s="10">
        <v>39.159943407905203</v>
      </c>
      <c r="BD39" s="10">
        <v>592.80001675041888</v>
      </c>
      <c r="BE39" s="10">
        <v>153.69539842884478</v>
      </c>
      <c r="BF39" s="10">
        <v>111.74326839999999</v>
      </c>
      <c r="BG39" s="10">
        <v>994.02495621716287</v>
      </c>
      <c r="BH39" s="10">
        <v>205.17602642756017</v>
      </c>
      <c r="BI39" s="10">
        <v>173.020154074793</v>
      </c>
      <c r="BJ39" s="10">
        <v>173.64370761115296</v>
      </c>
      <c r="BK39" s="10">
        <v>324.8151941302354</v>
      </c>
      <c r="BL39" s="10">
        <v>84.253866666666667</v>
      </c>
      <c r="BM39" s="10">
        <v>192.90388871324694</v>
      </c>
      <c r="BN39" s="10">
        <v>147.30273228417357</v>
      </c>
      <c r="BO39" s="10">
        <v>302.30773926173418</v>
      </c>
      <c r="BP39" s="10">
        <v>167.22414381253563</v>
      </c>
      <c r="BQ39" s="10">
        <v>23.777672090112642</v>
      </c>
    </row>
    <row r="40" spans="1:69">
      <c r="A40" s="2">
        <v>41518</v>
      </c>
      <c r="B40" s="10">
        <v>33.033214697732596</v>
      </c>
      <c r="C40" s="10">
        <v>590.25384580885327</v>
      </c>
      <c r="D40" s="10">
        <v>94.74120721826624</v>
      </c>
      <c r="E40" s="10">
        <v>3098.2232073876971</v>
      </c>
      <c r="F40" s="10">
        <v>82.8476264553628</v>
      </c>
      <c r="G40" s="10">
        <v>67.052854206642166</v>
      </c>
      <c r="H40" s="10">
        <v>162.60875677069905</v>
      </c>
      <c r="I40" s="10">
        <v>13.135155875954704</v>
      </c>
      <c r="J40" s="10">
        <v>576.89096325087212</v>
      </c>
      <c r="K40" s="10">
        <v>134.02444718507948</v>
      </c>
      <c r="L40" s="10">
        <v>115.25320392353709</v>
      </c>
      <c r="M40" s="10">
        <v>1062.6513562459129</v>
      </c>
      <c r="N40" s="10">
        <v>205.48794474730065</v>
      </c>
      <c r="O40" s="10">
        <v>180.36223310635069</v>
      </c>
      <c r="P40" s="10">
        <v>92.01886385735709</v>
      </c>
      <c r="Q40" s="10">
        <v>342.17122430829107</v>
      </c>
      <c r="R40" s="10">
        <v>84.294399999999982</v>
      </c>
      <c r="S40" s="10">
        <v>167.20926069895256</v>
      </c>
      <c r="T40" s="10">
        <v>146.46920181875487</v>
      </c>
      <c r="U40" s="10">
        <v>306.20494141632958</v>
      </c>
      <c r="V40" s="10">
        <v>167.64186691640506</v>
      </c>
      <c r="W40" s="10">
        <v>14.982265331664575</v>
      </c>
      <c r="Y40" s="10">
        <v>0.38009848842492033</v>
      </c>
      <c r="Z40" s="10">
        <v>0</v>
      </c>
      <c r="AA40" s="10">
        <v>3.7844185645836177</v>
      </c>
      <c r="AB40" s="10">
        <v>2.458477713148568</v>
      </c>
      <c r="AC40" s="10">
        <v>0.21212389065343018</v>
      </c>
      <c r="AD40" s="10">
        <v>0.10028949021939582</v>
      </c>
      <c r="AE40" s="10">
        <v>5.6828346659788167</v>
      </c>
      <c r="AF40" s="10">
        <v>26.73957496635056</v>
      </c>
      <c r="AG40" s="10">
        <v>0</v>
      </c>
      <c r="AH40" s="10">
        <v>2.0336764694455951</v>
      </c>
      <c r="AI40" s="10">
        <v>1.5881195764629297</v>
      </c>
      <c r="AJ40" s="10">
        <v>7.0072461547572402</v>
      </c>
      <c r="AK40" s="10">
        <v>0.72755793880835995</v>
      </c>
      <c r="AL40" s="10">
        <v>6.0226334622626609E-2</v>
      </c>
      <c r="AM40" s="10">
        <v>93.938160512579188</v>
      </c>
      <c r="AN40" s="10">
        <v>9.4437061399314643</v>
      </c>
      <c r="AO40" s="10">
        <v>0</v>
      </c>
      <c r="AP40" s="10">
        <v>30.970026606169938</v>
      </c>
      <c r="AQ40" s="10">
        <v>1.5209064528795579</v>
      </c>
      <c r="AR40" s="10">
        <v>0.61363715714696809</v>
      </c>
      <c r="AS40" s="10">
        <v>0.1378487024554147</v>
      </c>
      <c r="AT40" s="10">
        <v>9.206758448060075</v>
      </c>
      <c r="AV40" s="10">
        <v>33.413313186157517</v>
      </c>
      <c r="AW40" s="10">
        <v>590.25384580885327</v>
      </c>
      <c r="AX40" s="10">
        <v>98.525625782849858</v>
      </c>
      <c r="AY40" s="10">
        <v>3100.6816851008457</v>
      </c>
      <c r="AZ40" s="10">
        <v>83.05975034601623</v>
      </c>
      <c r="BA40" s="10">
        <v>67.153143696861562</v>
      </c>
      <c r="BB40" s="10">
        <v>168.29159143667786</v>
      </c>
      <c r="BC40" s="10">
        <v>39.874730842305262</v>
      </c>
      <c r="BD40" s="10">
        <v>576.89096325087212</v>
      </c>
      <c r="BE40" s="10">
        <v>136.05812365452508</v>
      </c>
      <c r="BF40" s="10">
        <v>116.84132350000002</v>
      </c>
      <c r="BG40" s="10">
        <v>1069.6586024006701</v>
      </c>
      <c r="BH40" s="10">
        <v>206.21550268610901</v>
      </c>
      <c r="BI40" s="10">
        <v>180.42245944097331</v>
      </c>
      <c r="BJ40" s="10">
        <v>185.95702436993628</v>
      </c>
      <c r="BK40" s="10">
        <v>351.61493044822254</v>
      </c>
      <c r="BL40" s="10">
        <v>84.294399999999982</v>
      </c>
      <c r="BM40" s="10">
        <v>198.1792873051225</v>
      </c>
      <c r="BN40" s="10">
        <v>147.99010827163443</v>
      </c>
      <c r="BO40" s="10">
        <v>306.81857857347654</v>
      </c>
      <c r="BP40" s="10">
        <v>167.77971561886048</v>
      </c>
      <c r="BQ40" s="10">
        <v>24.18902377972465</v>
      </c>
    </row>
    <row r="41" spans="1:69">
      <c r="A41" s="2">
        <v>41609</v>
      </c>
      <c r="B41" s="10">
        <v>33.897539673589705</v>
      </c>
      <c r="C41" s="10">
        <v>585.10694616402691</v>
      </c>
      <c r="D41" s="10">
        <v>93.945131395290716</v>
      </c>
      <c r="E41" s="10">
        <v>3226.4762501136142</v>
      </c>
      <c r="F41" s="10">
        <v>84.80805762565376</v>
      </c>
      <c r="G41" s="10">
        <v>64.852585609512857</v>
      </c>
      <c r="H41" s="10">
        <v>166.72180165076094</v>
      </c>
      <c r="I41" s="10">
        <v>13.382203425768289</v>
      </c>
      <c r="J41" s="10">
        <v>606.6685784448357</v>
      </c>
      <c r="K41" s="10">
        <v>131.25328511748504</v>
      </c>
      <c r="L41" s="10">
        <v>119.46663537904973</v>
      </c>
      <c r="M41" s="10">
        <v>1108.2255384104785</v>
      </c>
      <c r="N41" s="10">
        <v>210.37373424307651</v>
      </c>
      <c r="O41" s="10">
        <v>181.28175957965257</v>
      </c>
      <c r="P41" s="10">
        <v>98.026071401981312</v>
      </c>
      <c r="Q41" s="10">
        <v>354.99210412056885</v>
      </c>
      <c r="R41" s="10">
        <v>84.45386666666667</v>
      </c>
      <c r="S41" s="10">
        <v>165.32095210061314</v>
      </c>
      <c r="T41" s="10">
        <v>142.02495482209309</v>
      </c>
      <c r="U41" s="10">
        <v>302.61872792100934</v>
      </c>
      <c r="V41" s="10">
        <v>165.90887380178782</v>
      </c>
      <c r="W41" s="10">
        <v>15.729787234042554</v>
      </c>
      <c r="Y41" s="10">
        <v>0.30842831320897801</v>
      </c>
      <c r="Z41" s="10">
        <v>0</v>
      </c>
      <c r="AA41" s="10">
        <v>3.787874179781852</v>
      </c>
      <c r="AB41" s="10">
        <v>2.4372961147969363</v>
      </c>
      <c r="AC41" s="10">
        <v>0.21624602334485132</v>
      </c>
      <c r="AD41" s="10">
        <v>0.10448687465324724</v>
      </c>
      <c r="AE41" s="10">
        <v>6.0536690740262884</v>
      </c>
      <c r="AF41" s="10">
        <v>26.395160138937044</v>
      </c>
      <c r="AG41" s="10">
        <v>0</v>
      </c>
      <c r="AH41" s="10">
        <v>1.987280146277385</v>
      </c>
      <c r="AI41" s="10">
        <v>1.5523625209502967</v>
      </c>
      <c r="AJ41" s="10">
        <v>6.7881057054962639</v>
      </c>
      <c r="AK41" s="10">
        <v>0.77634956006230027</v>
      </c>
      <c r="AL41" s="10">
        <v>6.8831174754194535E-2</v>
      </c>
      <c r="AM41" s="10">
        <v>94.839466446624215</v>
      </c>
      <c r="AN41" s="10">
        <v>8.8768845748177796</v>
      </c>
      <c r="AO41" s="10">
        <v>0</v>
      </c>
      <c r="AP41" s="10">
        <v>35.268631397371564</v>
      </c>
      <c r="AQ41" s="10">
        <v>1.3812960715044369</v>
      </c>
      <c r="AR41" s="10">
        <v>0.60645035655511492</v>
      </c>
      <c r="AS41" s="10">
        <v>0.13731382109392598</v>
      </c>
      <c r="AT41" s="10">
        <v>8.4916270337922377</v>
      </c>
      <c r="AV41" s="10">
        <v>34.205967986798683</v>
      </c>
      <c r="AW41" s="10">
        <v>585.10694616402691</v>
      </c>
      <c r="AX41" s="10">
        <v>97.733005575072568</v>
      </c>
      <c r="AY41" s="10">
        <v>3228.9135462284112</v>
      </c>
      <c r="AZ41" s="10">
        <v>85.024303648998611</v>
      </c>
      <c r="BA41" s="10">
        <v>64.957072484166105</v>
      </c>
      <c r="BB41" s="10">
        <v>172.77547072478723</v>
      </c>
      <c r="BC41" s="10">
        <v>39.777363564705333</v>
      </c>
      <c r="BD41" s="10">
        <v>606.6685784448357</v>
      </c>
      <c r="BE41" s="10">
        <v>133.24056526376242</v>
      </c>
      <c r="BF41" s="10">
        <v>121.01899790000003</v>
      </c>
      <c r="BG41" s="10">
        <v>1115.0136441159748</v>
      </c>
      <c r="BH41" s="10">
        <v>211.15008380313881</v>
      </c>
      <c r="BI41" s="10">
        <v>181.35059075440677</v>
      </c>
      <c r="BJ41" s="10">
        <v>192.86553784860553</v>
      </c>
      <c r="BK41" s="10">
        <v>363.86898869538663</v>
      </c>
      <c r="BL41" s="10">
        <v>84.45386666666667</v>
      </c>
      <c r="BM41" s="10">
        <v>200.58958349798471</v>
      </c>
      <c r="BN41" s="10">
        <v>143.40625089359753</v>
      </c>
      <c r="BO41" s="10">
        <v>303.22517827756445</v>
      </c>
      <c r="BP41" s="10">
        <v>166.04618762288175</v>
      </c>
      <c r="BQ41" s="10">
        <v>24.221414267834792</v>
      </c>
    </row>
    <row r="42" spans="1:69">
      <c r="A42" s="2">
        <v>41699</v>
      </c>
      <c r="B42" s="10">
        <v>27.885995861651836</v>
      </c>
      <c r="C42" s="10">
        <v>621.85000220974939</v>
      </c>
      <c r="D42" s="10">
        <v>92.337804922901782</v>
      </c>
      <c r="E42" s="10">
        <v>3346.5101650961592</v>
      </c>
      <c r="F42" s="10">
        <v>84.978028053086973</v>
      </c>
      <c r="G42" s="10">
        <v>65.015651064103395</v>
      </c>
      <c r="H42" s="10">
        <v>169.81428387263117</v>
      </c>
      <c r="I42" s="10">
        <v>13.131254411815716</v>
      </c>
      <c r="J42" s="10">
        <v>637.44169717138107</v>
      </c>
      <c r="K42" s="10">
        <v>142.35557687055757</v>
      </c>
      <c r="L42" s="10">
        <v>119.28422723552849</v>
      </c>
      <c r="M42" s="10">
        <v>1106.0995483464026</v>
      </c>
      <c r="N42" s="10">
        <v>216.12582372419976</v>
      </c>
      <c r="O42" s="10">
        <v>186.7228592780325</v>
      </c>
      <c r="P42" s="10">
        <v>99.51502056121096</v>
      </c>
      <c r="Q42" s="10">
        <v>326.37241048497572</v>
      </c>
      <c r="R42" s="10">
        <v>86.033599999999993</v>
      </c>
      <c r="S42" s="10">
        <v>163.94380250553289</v>
      </c>
      <c r="T42" s="10">
        <v>143.54961416366737</v>
      </c>
      <c r="U42" s="10">
        <v>308.75704595752552</v>
      </c>
      <c r="V42" s="10">
        <v>161.5388601421393</v>
      </c>
      <c r="W42" s="10">
        <v>11.425342465753426</v>
      </c>
      <c r="Y42" s="10">
        <v>0.25359666783702295</v>
      </c>
      <c r="Z42" s="10">
        <v>0</v>
      </c>
      <c r="AA42" s="10">
        <v>3.8002511321724057</v>
      </c>
      <c r="AB42" s="10">
        <v>2.1980808686325872</v>
      </c>
      <c r="AC42" s="10">
        <v>0.22386782137621708</v>
      </c>
      <c r="AD42" s="10">
        <v>0.10519713447959589</v>
      </c>
      <c r="AE42" s="10">
        <v>6.6500709036998842</v>
      </c>
      <c r="AF42" s="10">
        <v>25.324502594183024</v>
      </c>
      <c r="AG42" s="10">
        <v>0</v>
      </c>
      <c r="AH42" s="10">
        <v>2.1118424559945197</v>
      </c>
      <c r="AI42" s="10">
        <v>1.6174599644714789</v>
      </c>
      <c r="AJ42" s="10">
        <v>7.0608724294024796</v>
      </c>
      <c r="AK42" s="10">
        <v>0.73359190988313117</v>
      </c>
      <c r="AL42" s="10">
        <v>6.9103240215355299E-2</v>
      </c>
      <c r="AM42" s="10">
        <v>95.079957029086941</v>
      </c>
      <c r="AN42" s="10">
        <v>8.0382367551476364</v>
      </c>
      <c r="AO42" s="10">
        <v>0</v>
      </c>
      <c r="AP42" s="10">
        <v>39.342988450436962</v>
      </c>
      <c r="AQ42" s="10">
        <v>1.5919844449230709</v>
      </c>
      <c r="AR42" s="10">
        <v>0.61875159510526601</v>
      </c>
      <c r="AS42" s="10">
        <v>0.12710664315136455</v>
      </c>
      <c r="AT42" s="10">
        <v>8.0235525114155255</v>
      </c>
      <c r="AV42" s="10">
        <v>28.139592529488858</v>
      </c>
      <c r="AW42" s="10">
        <v>621.85000220974939</v>
      </c>
      <c r="AX42" s="10">
        <v>96.138056055074188</v>
      </c>
      <c r="AY42" s="10">
        <v>3348.7082459647918</v>
      </c>
      <c r="AZ42" s="10">
        <v>85.20189587446319</v>
      </c>
      <c r="BA42" s="10">
        <v>65.120848198582991</v>
      </c>
      <c r="BB42" s="10">
        <v>176.46435477633105</v>
      </c>
      <c r="BC42" s="10">
        <v>38.455757005998741</v>
      </c>
      <c r="BD42" s="10">
        <v>637.44169717138107</v>
      </c>
      <c r="BE42" s="10">
        <v>144.46741932655209</v>
      </c>
      <c r="BF42" s="10">
        <v>120.90168719999997</v>
      </c>
      <c r="BG42" s="10">
        <v>1113.1604207758051</v>
      </c>
      <c r="BH42" s="10">
        <v>216.85941563408289</v>
      </c>
      <c r="BI42" s="10">
        <v>186.79196251824786</v>
      </c>
      <c r="BJ42" s="10">
        <v>194.5949775902979</v>
      </c>
      <c r="BK42" s="10">
        <v>334.41064724012335</v>
      </c>
      <c r="BL42" s="10">
        <v>86.033599999999993</v>
      </c>
      <c r="BM42" s="10">
        <v>203.28679095596985</v>
      </c>
      <c r="BN42" s="10">
        <v>145.14159860859044</v>
      </c>
      <c r="BO42" s="10">
        <v>309.37579755263079</v>
      </c>
      <c r="BP42" s="10">
        <v>161.66596678529066</v>
      </c>
      <c r="BQ42" s="10">
        <v>19.448894977168951</v>
      </c>
    </row>
    <row r="43" spans="1:69">
      <c r="A43" s="2">
        <v>41791</v>
      </c>
      <c r="B43" s="10">
        <v>27.253759329914651</v>
      </c>
      <c r="C43" s="10">
        <v>659.7289074561802</v>
      </c>
      <c r="D43" s="10">
        <v>95.19116876121501</v>
      </c>
      <c r="E43" s="10">
        <v>3499.0558345172662</v>
      </c>
      <c r="F43" s="10">
        <v>92.368434105303734</v>
      </c>
      <c r="G43" s="10">
        <v>64.647982987598823</v>
      </c>
      <c r="H43" s="10">
        <v>173.25187072635785</v>
      </c>
      <c r="I43" s="10">
        <v>12.985515846997707</v>
      </c>
      <c r="J43" s="10">
        <v>640.14202985372674</v>
      </c>
      <c r="K43" s="10">
        <v>139.83855228895251</v>
      </c>
      <c r="L43" s="10">
        <v>123.45065682312502</v>
      </c>
      <c r="M43" s="10">
        <v>1177.2243350962528</v>
      </c>
      <c r="N43" s="10">
        <v>225.83036254118056</v>
      </c>
      <c r="O43" s="10">
        <v>189.40018935782709</v>
      </c>
      <c r="P43" s="10">
        <v>102.06875922655111</v>
      </c>
      <c r="Q43" s="10">
        <v>343.48556745039946</v>
      </c>
      <c r="R43" s="10">
        <v>88.931200000000004</v>
      </c>
      <c r="S43" s="10">
        <v>167.2863494438063</v>
      </c>
      <c r="T43" s="10">
        <v>144.69204028474425</v>
      </c>
      <c r="U43" s="10">
        <v>313.25438021876448</v>
      </c>
      <c r="V43" s="10">
        <v>169.56236503243321</v>
      </c>
      <c r="W43" s="10">
        <v>10.048003384094754</v>
      </c>
      <c r="Y43" s="10">
        <v>0.20073582937372692</v>
      </c>
      <c r="Z43" s="10">
        <v>0</v>
      </c>
      <c r="AA43" s="10">
        <v>4.1490927716582178</v>
      </c>
      <c r="AB43" s="10">
        <v>2.3142734010798449</v>
      </c>
      <c r="AC43" s="10">
        <v>0.23630597942987208</v>
      </c>
      <c r="AD43" s="10">
        <v>9.6842883047941086E-2</v>
      </c>
      <c r="AE43" s="10">
        <v>7.1233066701070982</v>
      </c>
      <c r="AF43" s="10">
        <v>24.541613990540263</v>
      </c>
      <c r="AG43" s="10">
        <v>0</v>
      </c>
      <c r="AH43" s="10">
        <v>2.0961498582611284</v>
      </c>
      <c r="AI43" s="10">
        <v>1.5377280768749984</v>
      </c>
      <c r="AJ43" s="10">
        <v>7.0471612468979856</v>
      </c>
      <c r="AK43" s="10">
        <v>0.71970754136108894</v>
      </c>
      <c r="AL43" s="10">
        <v>5.4703485339501867E-2</v>
      </c>
      <c r="AM43" s="10">
        <v>95.170436126712431</v>
      </c>
      <c r="AN43" s="10">
        <v>7.2735167006561596</v>
      </c>
      <c r="AO43" s="10">
        <v>0</v>
      </c>
      <c r="AP43" s="10">
        <v>40.791312685897424</v>
      </c>
      <c r="AQ43" s="10">
        <v>1.6952268692288897</v>
      </c>
      <c r="AR43" s="10">
        <v>0.62776428901554482</v>
      </c>
      <c r="AS43" s="10">
        <v>0.12472431965824171</v>
      </c>
      <c r="AT43" s="10">
        <v>7.3085363790186104</v>
      </c>
      <c r="AV43" s="10">
        <v>27.454495159288378</v>
      </c>
      <c r="AW43" s="10">
        <v>659.7289074561802</v>
      </c>
      <c r="AX43" s="10">
        <v>99.340261532873228</v>
      </c>
      <c r="AY43" s="10">
        <v>3501.3701079183461</v>
      </c>
      <c r="AZ43" s="10">
        <v>92.604740084733606</v>
      </c>
      <c r="BA43" s="10">
        <v>64.744825870646764</v>
      </c>
      <c r="BB43" s="10">
        <v>180.37517739646495</v>
      </c>
      <c r="BC43" s="10">
        <v>37.52712983753797</v>
      </c>
      <c r="BD43" s="10">
        <v>640.14202985372674</v>
      </c>
      <c r="BE43" s="10">
        <v>141.93470214721364</v>
      </c>
      <c r="BF43" s="10">
        <v>124.98838490000001</v>
      </c>
      <c r="BG43" s="10">
        <v>1184.2714963431508</v>
      </c>
      <c r="BH43" s="10">
        <v>226.55007008254165</v>
      </c>
      <c r="BI43" s="10">
        <v>189.45489284316659</v>
      </c>
      <c r="BJ43" s="10">
        <v>197.23919535326354</v>
      </c>
      <c r="BK43" s="10">
        <v>350.75908415105562</v>
      </c>
      <c r="BL43" s="10">
        <v>88.931200000000004</v>
      </c>
      <c r="BM43" s="10">
        <v>208.07766212970373</v>
      </c>
      <c r="BN43" s="10">
        <v>146.38726715397314</v>
      </c>
      <c r="BO43" s="10">
        <v>313.88214450778003</v>
      </c>
      <c r="BP43" s="10">
        <v>169.68708935209145</v>
      </c>
      <c r="BQ43" s="10">
        <v>17.356539763113364</v>
      </c>
    </row>
    <row r="44" spans="1:69">
      <c r="A44" s="2">
        <v>41883</v>
      </c>
      <c r="B44" s="10">
        <v>27.807256774720731</v>
      </c>
      <c r="C44" s="10">
        <v>608.8558371077653</v>
      </c>
      <c r="D44" s="10">
        <v>89.043376079759</v>
      </c>
      <c r="E44" s="10">
        <v>3623.0016932896833</v>
      </c>
      <c r="F44" s="10">
        <v>87.077739269009228</v>
      </c>
      <c r="G44" s="10">
        <v>59.286807876213686</v>
      </c>
      <c r="H44" s="10">
        <v>176.72197964966512</v>
      </c>
      <c r="I44" s="10">
        <v>12.200724438788979</v>
      </c>
      <c r="J44" s="10">
        <v>646.44152303048008</v>
      </c>
      <c r="K44" s="10">
        <v>139.37502279516067</v>
      </c>
      <c r="L44" s="10">
        <v>117.28698495629246</v>
      </c>
      <c r="M44" s="10">
        <v>1153.2416548700166</v>
      </c>
      <c r="N44" s="10">
        <v>226.60598075014286</v>
      </c>
      <c r="O44" s="10">
        <v>188.2221792316771</v>
      </c>
      <c r="P44" s="10">
        <v>97.30428819692176</v>
      </c>
      <c r="Q44" s="10">
        <v>300.17529990552958</v>
      </c>
      <c r="R44" s="10">
        <v>89.118399999999994</v>
      </c>
      <c r="S44" s="10">
        <v>166.05124385729189</v>
      </c>
      <c r="T44" s="10">
        <v>136.38524409194321</v>
      </c>
      <c r="U44" s="10">
        <v>319.68881314675809</v>
      </c>
      <c r="V44" s="10">
        <v>162.55094094413133</v>
      </c>
      <c r="W44" s="10">
        <v>9.001003861003861</v>
      </c>
      <c r="Y44" s="10">
        <v>0.28072491202625827</v>
      </c>
      <c r="Z44" s="10">
        <v>0</v>
      </c>
      <c r="AA44" s="10">
        <v>3.923061775508117</v>
      </c>
      <c r="AB44" s="10">
        <v>2.4746171532251537</v>
      </c>
      <c r="AC44" s="10">
        <v>0.24277165542679313</v>
      </c>
      <c r="AD44" s="10">
        <v>9.4283964723487657E-2</v>
      </c>
      <c r="AE44" s="10">
        <v>7.4462326120556668</v>
      </c>
      <c r="AF44" s="10">
        <v>22.382513027045476</v>
      </c>
      <c r="AG44" s="10">
        <v>0</v>
      </c>
      <c r="AH44" s="10">
        <v>1.9602400610463349</v>
      </c>
      <c r="AI44" s="10">
        <v>1.453377443707538</v>
      </c>
      <c r="AJ44" s="10">
        <v>7.2644103308932699</v>
      </c>
      <c r="AK44" s="10">
        <v>0.767701047197761</v>
      </c>
      <c r="AL44" s="10">
        <v>4.4148504849346182E-2</v>
      </c>
      <c r="AM44" s="10">
        <v>88.857723145691921</v>
      </c>
      <c r="AN44" s="10">
        <v>6.140363968550048</v>
      </c>
      <c r="AO44" s="10">
        <v>0</v>
      </c>
      <c r="AP44" s="10">
        <v>40.934142692048198</v>
      </c>
      <c r="AQ44" s="10">
        <v>1.5588567664826769</v>
      </c>
      <c r="AR44" s="10">
        <v>0.64065894418189373</v>
      </c>
      <c r="AS44" s="10">
        <v>0.13204070825040048</v>
      </c>
      <c r="AT44" s="10">
        <v>7.0452818532818551</v>
      </c>
      <c r="AV44" s="10">
        <v>28.087981686746989</v>
      </c>
      <c r="AW44" s="10">
        <v>608.8558371077653</v>
      </c>
      <c r="AX44" s="10">
        <v>92.966437855267117</v>
      </c>
      <c r="AY44" s="10">
        <v>3625.4763104429085</v>
      </c>
      <c r="AZ44" s="10">
        <v>87.320510924436022</v>
      </c>
      <c r="BA44" s="10">
        <v>59.381091840937174</v>
      </c>
      <c r="BB44" s="10">
        <v>184.16821226172078</v>
      </c>
      <c r="BC44" s="10">
        <v>34.583237465834458</v>
      </c>
      <c r="BD44" s="10">
        <v>646.44152303048008</v>
      </c>
      <c r="BE44" s="10">
        <v>141.33526285620701</v>
      </c>
      <c r="BF44" s="10">
        <v>118.7403624</v>
      </c>
      <c r="BG44" s="10">
        <v>1160.5060652009099</v>
      </c>
      <c r="BH44" s="10">
        <v>227.37368179734062</v>
      </c>
      <c r="BI44" s="10">
        <v>188.26632773652645</v>
      </c>
      <c r="BJ44" s="10">
        <v>186.16201134261368</v>
      </c>
      <c r="BK44" s="10">
        <v>306.31566387407963</v>
      </c>
      <c r="BL44" s="10">
        <v>89.118399999999994</v>
      </c>
      <c r="BM44" s="10">
        <v>206.98538654934009</v>
      </c>
      <c r="BN44" s="10">
        <v>137.94410085842588</v>
      </c>
      <c r="BO44" s="10">
        <v>320.32947209093999</v>
      </c>
      <c r="BP44" s="10">
        <v>162.68298165238173</v>
      </c>
      <c r="BQ44" s="10">
        <v>16.046285714285716</v>
      </c>
    </row>
    <row r="45" spans="1:69">
      <c r="A45" s="2">
        <v>41974</v>
      </c>
      <c r="B45" s="10">
        <v>30.52103107419159</v>
      </c>
      <c r="C45" s="10">
        <v>584.77239353891343</v>
      </c>
      <c r="D45" s="10">
        <v>92.47840773338973</v>
      </c>
      <c r="E45" s="10">
        <v>3743.5337167595399</v>
      </c>
      <c r="F45" s="10">
        <v>76.749703903900908</v>
      </c>
      <c r="G45" s="10">
        <v>57.307225009068986</v>
      </c>
      <c r="H45" s="10">
        <v>183.50234012377516</v>
      </c>
      <c r="I45" s="10">
        <v>11.552351247216068</v>
      </c>
      <c r="J45" s="10">
        <v>652.39548727341617</v>
      </c>
      <c r="K45" s="10">
        <v>143.00183941021515</v>
      </c>
      <c r="L45" s="10">
        <v>112.96205158749373</v>
      </c>
      <c r="M45" s="10">
        <v>1131.0436891921572</v>
      </c>
      <c r="N45" s="10">
        <v>217.11734921849759</v>
      </c>
      <c r="O45" s="10">
        <v>173.38876178760387</v>
      </c>
      <c r="P45" s="10">
        <v>92.007973243618935</v>
      </c>
      <c r="Q45" s="10">
        <v>237.23613444614136</v>
      </c>
      <c r="R45" s="10">
        <v>90.806933333333333</v>
      </c>
      <c r="S45" s="10">
        <v>161.64074346020678</v>
      </c>
      <c r="T45" s="10">
        <v>135.43613754705569</v>
      </c>
      <c r="U45" s="10">
        <v>321.04836179959347</v>
      </c>
      <c r="V45" s="10">
        <v>164.23057834791339</v>
      </c>
      <c r="W45" s="10">
        <v>6.9800253646163615</v>
      </c>
      <c r="Y45" s="10">
        <v>0.24905870654450268</v>
      </c>
      <c r="Z45" s="10">
        <v>0</v>
      </c>
      <c r="AA45" s="10">
        <v>3.4170366342219864</v>
      </c>
      <c r="AB45" s="10">
        <v>2.4306565040660644</v>
      </c>
      <c r="AC45" s="10">
        <v>0.24392817354238616</v>
      </c>
      <c r="AD45" s="10">
        <v>0.10593081119903047</v>
      </c>
      <c r="AE45" s="10">
        <v>7.2862106756059575</v>
      </c>
      <c r="AF45" s="10">
        <v>20.897199171492687</v>
      </c>
      <c r="AG45" s="10">
        <v>0</v>
      </c>
      <c r="AH45" s="10">
        <v>1.9768310077912759</v>
      </c>
      <c r="AI45" s="10">
        <v>1.4145396125062604</v>
      </c>
      <c r="AJ45" s="10">
        <v>7.5424110534536339</v>
      </c>
      <c r="AK45" s="10">
        <v>0.84917438665260647</v>
      </c>
      <c r="AL45" s="10">
        <v>4.2818590164841908E-2</v>
      </c>
      <c r="AM45" s="10">
        <v>82.582298197986873</v>
      </c>
      <c r="AN45" s="10">
        <v>5.8536984724509296</v>
      </c>
      <c r="AO45" s="10">
        <v>0</v>
      </c>
      <c r="AP45" s="10">
        <v>40.174892655739654</v>
      </c>
      <c r="AQ45" s="10">
        <v>1.5867447601716833</v>
      </c>
      <c r="AR45" s="10">
        <v>0.64338349058033373</v>
      </c>
      <c r="AS45" s="10">
        <v>0.12564647381910277</v>
      </c>
      <c r="AT45" s="10">
        <v>6.4134432466708944</v>
      </c>
      <c r="AV45" s="10">
        <v>30.770089780736093</v>
      </c>
      <c r="AW45" s="10">
        <v>584.77239353891343</v>
      </c>
      <c r="AX45" s="10">
        <v>95.895444367611717</v>
      </c>
      <c r="AY45" s="10">
        <v>3745.9643732636059</v>
      </c>
      <c r="AZ45" s="10">
        <v>76.993632077443294</v>
      </c>
      <c r="BA45" s="10">
        <v>57.413155820268017</v>
      </c>
      <c r="BB45" s="10">
        <v>190.78855079938111</v>
      </c>
      <c r="BC45" s="10">
        <v>32.449550418708753</v>
      </c>
      <c r="BD45" s="10">
        <v>652.39548727341617</v>
      </c>
      <c r="BE45" s="10">
        <v>144.97867041800643</v>
      </c>
      <c r="BF45" s="10">
        <v>114.37659119999999</v>
      </c>
      <c r="BG45" s="10">
        <v>1138.5861002456109</v>
      </c>
      <c r="BH45" s="10">
        <v>217.9665236051502</v>
      </c>
      <c r="BI45" s="10">
        <v>173.43158037776871</v>
      </c>
      <c r="BJ45" s="10">
        <v>174.59027144160581</v>
      </c>
      <c r="BK45" s="10">
        <v>243.08983291859229</v>
      </c>
      <c r="BL45" s="10">
        <v>90.806933333333333</v>
      </c>
      <c r="BM45" s="10">
        <v>201.81563611594643</v>
      </c>
      <c r="BN45" s="10">
        <v>137.02288230722738</v>
      </c>
      <c r="BO45" s="10">
        <v>321.6917452901738</v>
      </c>
      <c r="BP45" s="10">
        <v>164.3562248217325</v>
      </c>
      <c r="BQ45" s="23">
        <v>13.393468611287256</v>
      </c>
    </row>
    <row r="46" spans="1:69">
      <c r="A46" s="2">
        <v>42064</v>
      </c>
      <c r="B46" s="10">
        <v>31.880057586071889</v>
      </c>
      <c r="C46" s="10">
        <v>494.3018362066278</v>
      </c>
      <c r="D46" s="10">
        <v>91.656047681254904</v>
      </c>
      <c r="E46" s="10">
        <v>3872.3510488390507</v>
      </c>
      <c r="F46" s="10">
        <v>73.467312450990889</v>
      </c>
      <c r="G46" s="10">
        <v>51.364213803937481</v>
      </c>
      <c r="H46" s="10">
        <v>189.01545454545456</v>
      </c>
      <c r="I46" s="10">
        <v>25.567471639643177</v>
      </c>
      <c r="J46" s="10">
        <v>666.81928711795615</v>
      </c>
      <c r="K46" s="10">
        <v>135.58773941592366</v>
      </c>
      <c r="L46" s="10">
        <v>110.80619840849077</v>
      </c>
      <c r="M46" s="10">
        <v>1135.7016430373562</v>
      </c>
      <c r="N46" s="10">
        <v>208.54987007283981</v>
      </c>
      <c r="O46" s="10">
        <v>174.74144959985318</v>
      </c>
      <c r="P46" s="10">
        <v>85.981601809815345</v>
      </c>
      <c r="Q46" s="10">
        <v>220.64034367843655</v>
      </c>
      <c r="R46" s="10">
        <v>90.774133333333339</v>
      </c>
      <c r="S46" s="10">
        <v>154.46564191678306</v>
      </c>
      <c r="T46" s="10">
        <v>130.32149939802161</v>
      </c>
      <c r="U46" s="10">
        <v>327.89053183842731</v>
      </c>
      <c r="V46" s="10">
        <v>153.47484882318463</v>
      </c>
      <c r="W46" s="10">
        <v>4.5849488054607495</v>
      </c>
      <c r="Y46" s="10">
        <v>0.30752124016516191</v>
      </c>
      <c r="Z46" s="10">
        <v>0</v>
      </c>
      <c r="AA46" s="10">
        <v>3.2363462760249178</v>
      </c>
      <c r="AB46" s="10">
        <v>2.3047748071994647</v>
      </c>
      <c r="AC46" s="10">
        <v>0.21089992842721017</v>
      </c>
      <c r="AD46" s="10">
        <v>8.2163120943320678E-2</v>
      </c>
      <c r="AE46" s="10">
        <v>7.2593359123146399</v>
      </c>
      <c r="AF46" s="10">
        <v>2.5184428939482792</v>
      </c>
      <c r="AG46" s="10">
        <v>0</v>
      </c>
      <c r="AH46" s="10">
        <v>2.5066514431408393</v>
      </c>
      <c r="AI46" s="10">
        <v>1.6053175915092339</v>
      </c>
      <c r="AJ46" s="10">
        <v>7.9405381253297946</v>
      </c>
      <c r="AK46" s="10">
        <v>0.81915992850554176</v>
      </c>
      <c r="AL46" s="10">
        <v>4.191078868598197E-2</v>
      </c>
      <c r="AM46" s="10">
        <v>78.907840813135493</v>
      </c>
      <c r="AN46" s="10">
        <v>6.245937539490285</v>
      </c>
      <c r="AO46" s="10">
        <v>0</v>
      </c>
      <c r="AP46" s="10">
        <v>40.220881875443553</v>
      </c>
      <c r="AQ46" s="10">
        <v>1.6070861088439017</v>
      </c>
      <c r="AR46" s="10">
        <v>0.65709525418520798</v>
      </c>
      <c r="AS46" s="10">
        <v>0.11906516889209229</v>
      </c>
      <c r="AT46" s="10">
        <v>6.0541766211604084</v>
      </c>
      <c r="AV46" s="10">
        <v>32.187578826237051</v>
      </c>
      <c r="AW46" s="10">
        <v>494.3018362066278</v>
      </c>
      <c r="AX46" s="10">
        <v>94.892393957279822</v>
      </c>
      <c r="AY46" s="10">
        <v>3874.6558236462502</v>
      </c>
      <c r="AZ46" s="10">
        <v>73.678212379418099</v>
      </c>
      <c r="BA46" s="10">
        <v>51.446376924880802</v>
      </c>
      <c r="BB46" s="10">
        <v>196.2747904577692</v>
      </c>
      <c r="BC46" s="10">
        <v>28.085914533591456</v>
      </c>
      <c r="BD46" s="10">
        <v>666.81928711795615</v>
      </c>
      <c r="BE46" s="10">
        <v>138.0943908590645</v>
      </c>
      <c r="BF46" s="10">
        <v>112.41151600000001</v>
      </c>
      <c r="BG46" s="10">
        <v>1143.642181162686</v>
      </c>
      <c r="BH46" s="10">
        <v>209.36903000134535</v>
      </c>
      <c r="BI46" s="10">
        <v>174.78336038853917</v>
      </c>
      <c r="BJ46" s="10">
        <v>164.88944262295084</v>
      </c>
      <c r="BK46" s="10">
        <v>226.88628121792684</v>
      </c>
      <c r="BL46" s="10">
        <v>90.774133333333339</v>
      </c>
      <c r="BM46" s="10">
        <v>194.68652379222661</v>
      </c>
      <c r="BN46" s="10">
        <v>131.92858550686552</v>
      </c>
      <c r="BO46" s="10">
        <v>328.54762709261252</v>
      </c>
      <c r="BP46" s="10">
        <v>153.59391399207672</v>
      </c>
      <c r="BQ46" s="23">
        <v>10.639125426621158</v>
      </c>
    </row>
    <row r="47" spans="1:69">
      <c r="A47" s="2">
        <v>42156</v>
      </c>
      <c r="B47" s="10">
        <v>33.125074496890406</v>
      </c>
      <c r="C47" s="10">
        <v>520.75623750886473</v>
      </c>
      <c r="D47" s="10">
        <v>93.07654376125258</v>
      </c>
      <c r="E47" s="10">
        <v>4063.3596528919456</v>
      </c>
      <c r="F47" s="10">
        <v>76.672707740530456</v>
      </c>
      <c r="G47" s="10">
        <v>54.924713203854694</v>
      </c>
      <c r="H47" s="10">
        <v>193.04300180598548</v>
      </c>
      <c r="I47" s="10">
        <v>25.237559637402509</v>
      </c>
      <c r="J47" s="10">
        <v>656.37589208689519</v>
      </c>
      <c r="K47" s="10">
        <v>138.30375499654212</v>
      </c>
      <c r="L47" s="10">
        <v>119.91178855791186</v>
      </c>
      <c r="M47" s="10">
        <v>1160.5499990644671</v>
      </c>
      <c r="N47" s="10">
        <v>208.05773621445198</v>
      </c>
      <c r="O47" s="10">
        <v>172.05408778769504</v>
      </c>
      <c r="P47" s="10">
        <v>89.310682403181275</v>
      </c>
      <c r="Q47" s="10">
        <v>229.79784915779226</v>
      </c>
      <c r="R47" s="10">
        <v>91.559733333333327</v>
      </c>
      <c r="S47" s="10">
        <v>158.81494217691599</v>
      </c>
      <c r="T47" s="10">
        <v>131.18746033779919</v>
      </c>
      <c r="U47" s="10">
        <v>320.23886757260857</v>
      </c>
      <c r="V47" s="10">
        <v>153.66615176130375</v>
      </c>
      <c r="W47" s="10">
        <v>4.8875023786869649</v>
      </c>
      <c r="Y47" s="10">
        <v>0.34490309060028324</v>
      </c>
      <c r="Z47" s="10">
        <v>0</v>
      </c>
      <c r="AA47" s="10">
        <v>3.3919881811345078</v>
      </c>
      <c r="AB47" s="10">
        <v>2.3620168280235703</v>
      </c>
      <c r="AC47" s="10">
        <v>0.21851661742722683</v>
      </c>
      <c r="AD47" s="10">
        <v>9.6151789779021613E-2</v>
      </c>
      <c r="AE47" s="10">
        <v>7.363860939112584</v>
      </c>
      <c r="AF47" s="10">
        <v>1.9595332007937785</v>
      </c>
      <c r="AG47" s="10">
        <v>0</v>
      </c>
      <c r="AH47" s="10">
        <v>2.814396293586924</v>
      </c>
      <c r="AI47" s="10">
        <v>1.4133503420881084</v>
      </c>
      <c r="AJ47" s="10">
        <v>8.4546625222651528</v>
      </c>
      <c r="AK47" s="10">
        <v>0.9046201453420224</v>
      </c>
      <c r="AL47" s="10">
        <v>3.9105768151699749E-2</v>
      </c>
      <c r="AM47" s="10">
        <v>81.598601698293052</v>
      </c>
      <c r="AN47" s="10">
        <v>5.2686854243402763</v>
      </c>
      <c r="AO47" s="10">
        <v>0</v>
      </c>
      <c r="AP47" s="10">
        <v>41.045529843271026</v>
      </c>
      <c r="AQ47" s="10">
        <v>1.6619531050575915</v>
      </c>
      <c r="AR47" s="10">
        <v>0.64176125766056202</v>
      </c>
      <c r="AS47" s="10">
        <v>0.14264803041714913</v>
      </c>
      <c r="AT47" s="10">
        <v>4.7831684110371073</v>
      </c>
      <c r="AV47" s="10">
        <v>33.469977587490689</v>
      </c>
      <c r="AW47" s="10">
        <v>520.75623750886473</v>
      </c>
      <c r="AX47" s="10">
        <v>96.468531942387088</v>
      </c>
      <c r="AY47" s="10">
        <v>4065.7216697199692</v>
      </c>
      <c r="AZ47" s="10">
        <v>76.891224357957682</v>
      </c>
      <c r="BA47" s="10">
        <v>55.020864993633715</v>
      </c>
      <c r="BB47" s="10">
        <v>200.40686274509807</v>
      </c>
      <c r="BC47" s="10">
        <v>27.197092838196287</v>
      </c>
      <c r="BD47" s="10">
        <v>656.37589208689519</v>
      </c>
      <c r="BE47" s="10">
        <v>141.11815129012905</v>
      </c>
      <c r="BF47" s="10">
        <v>121.32513889999997</v>
      </c>
      <c r="BG47" s="10">
        <v>1169.0046615867323</v>
      </c>
      <c r="BH47" s="10">
        <v>208.962356359794</v>
      </c>
      <c r="BI47" s="10">
        <v>172.09319355584674</v>
      </c>
      <c r="BJ47" s="10">
        <v>170.90928410147433</v>
      </c>
      <c r="BK47" s="10">
        <v>235.06653458213253</v>
      </c>
      <c r="BL47" s="10">
        <v>91.559733333333327</v>
      </c>
      <c r="BM47" s="10">
        <v>199.86047202018702</v>
      </c>
      <c r="BN47" s="10">
        <v>132.84941344285679</v>
      </c>
      <c r="BO47" s="10">
        <v>320.88062883026913</v>
      </c>
      <c r="BP47" s="10">
        <v>153.8087997917209</v>
      </c>
      <c r="BQ47" s="23">
        <v>9.6706707897240722</v>
      </c>
    </row>
    <row r="48" spans="1:69">
      <c r="A48" s="2">
        <v>42248</v>
      </c>
      <c r="B48" s="10">
        <v>35.142916722981091</v>
      </c>
      <c r="C48" s="10">
        <v>413.95484065851082</v>
      </c>
      <c r="D48" s="10">
        <v>86.480529365362315</v>
      </c>
      <c r="E48" s="10">
        <v>4067.8063015354319</v>
      </c>
      <c r="F48" s="10">
        <v>66.577143226853664</v>
      </c>
      <c r="G48" s="10">
        <v>56.010501205066738</v>
      </c>
      <c r="H48" s="10">
        <v>197.08223870967734</v>
      </c>
      <c r="I48" s="10">
        <v>25.479403887926967</v>
      </c>
      <c r="J48" s="10">
        <v>664.59033798789198</v>
      </c>
      <c r="K48" s="10">
        <v>126.79146474812386</v>
      </c>
      <c r="L48" s="10">
        <v>117.3354258031229</v>
      </c>
      <c r="M48" s="10">
        <v>1122.1368855184071</v>
      </c>
      <c r="N48" s="10">
        <v>179.93642978342149</v>
      </c>
      <c r="O48" s="10">
        <v>163.22280456937028</v>
      </c>
      <c r="P48" s="10">
        <v>91.398758974634447</v>
      </c>
      <c r="Q48" s="10">
        <v>194.54265766291007</v>
      </c>
      <c r="R48" s="10">
        <v>91.811733333333351</v>
      </c>
      <c r="S48" s="10">
        <v>151.07747116156636</v>
      </c>
      <c r="T48" s="10">
        <v>116.62116037581559</v>
      </c>
      <c r="U48" s="10">
        <v>300.8206064888646</v>
      </c>
      <c r="V48" s="10">
        <v>138.04150398823413</v>
      </c>
      <c r="W48" s="10">
        <v>3.840120761727821</v>
      </c>
      <c r="Y48" s="10">
        <v>0.44534576350539368</v>
      </c>
      <c r="Z48" s="10">
        <v>0</v>
      </c>
      <c r="AA48" s="10">
        <v>2.9144697831873856</v>
      </c>
      <c r="AB48" s="10">
        <v>2.2680543352239511</v>
      </c>
      <c r="AC48" s="10">
        <v>0.18778178772059562</v>
      </c>
      <c r="AD48" s="10">
        <v>9.57379773283904E-2</v>
      </c>
      <c r="AE48" s="10">
        <v>7.6648580645161815</v>
      </c>
      <c r="AF48" s="10">
        <v>1.6128412294355172</v>
      </c>
      <c r="AG48" s="10">
        <v>0</v>
      </c>
      <c r="AH48" s="10">
        <v>2.5054844229207021</v>
      </c>
      <c r="AI48" s="10">
        <v>1.5789927968771167</v>
      </c>
      <c r="AJ48" s="10">
        <v>9.726946422873425</v>
      </c>
      <c r="AK48" s="10">
        <v>0.89384802559882814</v>
      </c>
      <c r="AL48" s="10">
        <v>3.5208166337326929E-2</v>
      </c>
      <c r="AM48" s="10">
        <v>79.333348881486742</v>
      </c>
      <c r="AN48" s="10">
        <v>5.2890301390222874</v>
      </c>
      <c r="AO48" s="10">
        <v>0</v>
      </c>
      <c r="AP48" s="10">
        <v>39.546958783006716</v>
      </c>
      <c r="AQ48" s="10">
        <v>1.4840345229523422</v>
      </c>
      <c r="AR48" s="10">
        <v>0.60284690679128516</v>
      </c>
      <c r="AS48" s="10">
        <v>0.13644121949391774</v>
      </c>
      <c r="AT48" s="10">
        <v>4.2193358104969807</v>
      </c>
      <c r="AV48" s="10">
        <v>35.588262486486485</v>
      </c>
      <c r="AW48" s="10">
        <v>413.95484065851082</v>
      </c>
      <c r="AX48" s="10">
        <v>89.394999148549701</v>
      </c>
      <c r="AY48" s="10">
        <v>4070.0743558706558</v>
      </c>
      <c r="AZ48" s="10">
        <v>66.76492501457426</v>
      </c>
      <c r="BA48" s="10">
        <v>56.106239182395129</v>
      </c>
      <c r="BB48" s="10">
        <v>204.74709677419352</v>
      </c>
      <c r="BC48" s="10">
        <v>27.092245117362484</v>
      </c>
      <c r="BD48" s="10">
        <v>664.59033798789198</v>
      </c>
      <c r="BE48" s="10">
        <v>129.29694917104456</v>
      </c>
      <c r="BF48" s="10">
        <v>118.91441860000002</v>
      </c>
      <c r="BG48" s="10">
        <v>1131.8638319412805</v>
      </c>
      <c r="BH48" s="10">
        <v>180.83027780902032</v>
      </c>
      <c r="BI48" s="10">
        <v>163.25801273570761</v>
      </c>
      <c r="BJ48" s="10">
        <v>170.73210785612119</v>
      </c>
      <c r="BK48" s="10">
        <v>199.83168780193236</v>
      </c>
      <c r="BL48" s="10">
        <v>91.811733333333351</v>
      </c>
      <c r="BM48" s="10">
        <v>190.62442994457308</v>
      </c>
      <c r="BN48" s="10">
        <v>118.10519489876793</v>
      </c>
      <c r="BO48" s="10">
        <v>301.42345339565588</v>
      </c>
      <c r="BP48" s="10">
        <v>138.17794520772804</v>
      </c>
      <c r="BQ48" s="23">
        <v>8.0594565722248017</v>
      </c>
    </row>
    <row r="49" spans="1:69">
      <c r="A49" s="2">
        <v>42339</v>
      </c>
      <c r="B49" s="10">
        <v>36.714964163992491</v>
      </c>
      <c r="C49" s="10">
        <v>429.41452170572416</v>
      </c>
      <c r="D49" s="10">
        <v>88.545609185126793</v>
      </c>
      <c r="E49" s="10">
        <v>4114.643261354704</v>
      </c>
      <c r="F49" s="10">
        <v>68.453185571040862</v>
      </c>
      <c r="G49" s="10">
        <v>55.774778315237633</v>
      </c>
      <c r="H49" s="10">
        <v>199.68843375048371</v>
      </c>
      <c r="I49" s="10">
        <v>25.547714732117203</v>
      </c>
      <c r="J49" s="10">
        <v>681.00082923740331</v>
      </c>
      <c r="K49" s="10">
        <v>138.2568283993883</v>
      </c>
      <c r="L49" s="10">
        <v>120.06885137062093</v>
      </c>
      <c r="M49" s="10">
        <v>1165.9781748467076</v>
      </c>
      <c r="N49" s="10">
        <v>190.37061056650941</v>
      </c>
      <c r="O49" s="10">
        <v>164.17293326289737</v>
      </c>
      <c r="P49" s="10">
        <v>90.091198038696476</v>
      </c>
      <c r="Q49" s="10">
        <v>177.60792564674625</v>
      </c>
      <c r="R49" s="10">
        <v>93.676533333333325</v>
      </c>
      <c r="S49" s="10">
        <v>154.02869421376516</v>
      </c>
      <c r="T49" s="10">
        <v>105.3767789035761</v>
      </c>
      <c r="U49" s="10">
        <v>310.12222948820971</v>
      </c>
      <c r="V49" s="10">
        <v>146.84907048512963</v>
      </c>
      <c r="W49" s="10">
        <v>3.3354625000000011</v>
      </c>
      <c r="Y49" s="10">
        <v>0.42774231718590272</v>
      </c>
      <c r="Z49" s="10">
        <v>0</v>
      </c>
      <c r="AA49" s="10">
        <v>3.9840554740187315</v>
      </c>
      <c r="AB49" s="10">
        <v>2.1163173073628059</v>
      </c>
      <c r="AC49" s="10">
        <v>0.19731975207699293</v>
      </c>
      <c r="AD49" s="10">
        <v>0.10159132704403362</v>
      </c>
      <c r="AE49" s="10">
        <v>7.8855567023610433</v>
      </c>
      <c r="AF49" s="10">
        <v>0.25122815592661496</v>
      </c>
      <c r="AG49" s="10">
        <v>0</v>
      </c>
      <c r="AH49" s="10">
        <v>2.0866011040549779</v>
      </c>
      <c r="AI49" s="10">
        <v>1.413247829379074</v>
      </c>
      <c r="AJ49" s="10">
        <v>9.3209296309044021</v>
      </c>
      <c r="AK49" s="10">
        <v>0.87309865995845826</v>
      </c>
      <c r="AL49" s="10">
        <v>3.3732822593606215E-2</v>
      </c>
      <c r="AM49" s="10">
        <v>76.149605837133421</v>
      </c>
      <c r="AN49" s="10">
        <v>4.4018987220792383</v>
      </c>
      <c r="AO49" s="10">
        <v>0</v>
      </c>
      <c r="AP49" s="10">
        <v>39.606640675548107</v>
      </c>
      <c r="AQ49" s="10">
        <v>1.4703620022793302</v>
      </c>
      <c r="AR49" s="10">
        <v>0.62148743384409499</v>
      </c>
      <c r="AS49" s="10">
        <v>0.12330942003154632</v>
      </c>
      <c r="AT49" s="10">
        <v>3.9507333333333339</v>
      </c>
      <c r="AV49" s="10">
        <v>37.142706481178394</v>
      </c>
      <c r="AW49" s="10">
        <v>429.41452170572416</v>
      </c>
      <c r="AX49" s="10">
        <v>92.529664659145524</v>
      </c>
      <c r="AY49" s="10">
        <v>4116.7595786620668</v>
      </c>
      <c r="AZ49" s="10">
        <v>68.650505323117855</v>
      </c>
      <c r="BA49" s="10">
        <v>55.876369642281666</v>
      </c>
      <c r="BB49" s="10">
        <v>207.57399045284475</v>
      </c>
      <c r="BC49" s="10">
        <v>25.798942888043818</v>
      </c>
      <c r="BD49" s="10">
        <v>681.00082923740331</v>
      </c>
      <c r="BE49" s="10">
        <v>140.34342950344328</v>
      </c>
      <c r="BF49" s="10">
        <v>121.48209920000001</v>
      </c>
      <c r="BG49" s="10">
        <v>1175.299104477612</v>
      </c>
      <c r="BH49" s="10">
        <v>191.24370922646787</v>
      </c>
      <c r="BI49" s="10">
        <v>164.20666608549098</v>
      </c>
      <c r="BJ49" s="10">
        <v>166.2408038758299</v>
      </c>
      <c r="BK49" s="10">
        <v>182.00982436882549</v>
      </c>
      <c r="BL49" s="10">
        <v>93.676533333333325</v>
      </c>
      <c r="BM49" s="10">
        <v>193.63533488931327</v>
      </c>
      <c r="BN49" s="10">
        <v>106.84714090585543</v>
      </c>
      <c r="BO49" s="10">
        <v>310.74371692205381</v>
      </c>
      <c r="BP49" s="10">
        <v>146.97237990516118</v>
      </c>
      <c r="BQ49" s="23">
        <v>7.286195833333335</v>
      </c>
    </row>
    <row r="50" spans="1:69">
      <c r="A50" s="2">
        <v>42430</v>
      </c>
      <c r="B50" s="10">
        <v>26.548670832260449</v>
      </c>
      <c r="C50" s="10">
        <v>472.63839712246386</v>
      </c>
      <c r="D50" s="10">
        <v>95.124355168429346</v>
      </c>
      <c r="E50" s="10">
        <v>4326.82105769797</v>
      </c>
      <c r="F50" s="10">
        <v>72.192228842378768</v>
      </c>
      <c r="G50" s="10">
        <v>58.741282486759253</v>
      </c>
      <c r="H50" s="10">
        <v>199.80997549651789</v>
      </c>
      <c r="I50" s="10">
        <v>26.139859387690318</v>
      </c>
      <c r="J50" s="10">
        <v>682.44573590822063</v>
      </c>
      <c r="K50" s="10">
        <v>146.7514495830824</v>
      </c>
      <c r="L50" s="10">
        <v>126.0656110525921</v>
      </c>
      <c r="M50" s="10">
        <v>1213.4371325923064</v>
      </c>
      <c r="N50" s="10">
        <v>210.2149793273492</v>
      </c>
      <c r="O50" s="10">
        <v>171.46425991395188</v>
      </c>
      <c r="P50" s="10">
        <v>95.261685034892551</v>
      </c>
      <c r="Q50" s="10">
        <v>187.75895419822871</v>
      </c>
      <c r="R50" s="10">
        <v>96.944533333333325</v>
      </c>
      <c r="S50" s="10">
        <v>162.00882326029009</v>
      </c>
      <c r="T50" s="10">
        <v>112.88283419210256</v>
      </c>
      <c r="U50" s="10">
        <v>318.50555861403558</v>
      </c>
      <c r="V50" s="10">
        <v>152.94517110265596</v>
      </c>
      <c r="W50" s="10">
        <v>3.0393287566742941</v>
      </c>
      <c r="Y50" s="10">
        <v>0.35252449247469286</v>
      </c>
      <c r="Z50" s="10">
        <v>0</v>
      </c>
      <c r="AA50" s="10">
        <v>4.0959558965980563</v>
      </c>
      <c r="AB50" s="10">
        <v>1.9568782891537921</v>
      </c>
      <c r="AC50" s="10">
        <v>0.18722390134713862</v>
      </c>
      <c r="AD50" s="10">
        <v>0.10705695003832005</v>
      </c>
      <c r="AE50" s="10">
        <v>7.6099368068094577</v>
      </c>
      <c r="AF50" s="10">
        <v>0.23936120373473813</v>
      </c>
      <c r="AG50" s="10">
        <v>0</v>
      </c>
      <c r="AH50" s="10">
        <v>2.340012453675655</v>
      </c>
      <c r="AI50" s="10">
        <v>1.3250059474078881</v>
      </c>
      <c r="AJ50" s="10">
        <v>9.5430160740688734</v>
      </c>
      <c r="AK50" s="10">
        <v>0.88369481849471754</v>
      </c>
      <c r="AL50" s="10">
        <v>3.8484102368585127E-2</v>
      </c>
      <c r="AM50" s="10">
        <v>78.212111187507034</v>
      </c>
      <c r="AN50" s="10">
        <v>5.5995726469125486</v>
      </c>
      <c r="AO50" s="10">
        <v>0</v>
      </c>
      <c r="AP50" s="10">
        <v>40.173102577915813</v>
      </c>
      <c r="AQ50" s="10">
        <v>1.59059457908414</v>
      </c>
      <c r="AR50" s="10">
        <v>0.63828769261328944</v>
      </c>
      <c r="AS50" s="10">
        <v>0.12501701772697515</v>
      </c>
      <c r="AT50" s="10">
        <v>3.7066018306636161</v>
      </c>
      <c r="AV50" s="10">
        <v>26.901195324735141</v>
      </c>
      <c r="AW50" s="10">
        <v>472.63839712246386</v>
      </c>
      <c r="AX50" s="10">
        <v>99.220311065027403</v>
      </c>
      <c r="AY50" s="10">
        <v>4328.7779359871238</v>
      </c>
      <c r="AZ50" s="10">
        <v>72.379452743725906</v>
      </c>
      <c r="BA50" s="10">
        <v>58.848339436797573</v>
      </c>
      <c r="BB50" s="10">
        <v>207.41991230332735</v>
      </c>
      <c r="BC50" s="10">
        <v>26.379220591425057</v>
      </c>
      <c r="BD50" s="10">
        <v>682.44573590822063</v>
      </c>
      <c r="BE50" s="10">
        <v>149.09146203675806</v>
      </c>
      <c r="BF50" s="10">
        <v>127.39061699999999</v>
      </c>
      <c r="BG50" s="10">
        <v>1222.9801486663753</v>
      </c>
      <c r="BH50" s="10">
        <v>211.09867414584392</v>
      </c>
      <c r="BI50" s="10">
        <v>171.50274401632046</v>
      </c>
      <c r="BJ50" s="10">
        <v>173.47379622239959</v>
      </c>
      <c r="BK50" s="10">
        <v>193.35852684514126</v>
      </c>
      <c r="BL50" s="10">
        <v>96.944533333333325</v>
      </c>
      <c r="BM50" s="10">
        <v>202.1819258382059</v>
      </c>
      <c r="BN50" s="10">
        <v>114.4734287711867</v>
      </c>
      <c r="BO50" s="10">
        <v>319.14384630664887</v>
      </c>
      <c r="BP50" s="10">
        <v>153.07018812038294</v>
      </c>
      <c r="BQ50" s="23">
        <v>6.7459305873379103</v>
      </c>
    </row>
    <row r="51" spans="1:69">
      <c r="A51" s="2">
        <v>42522</v>
      </c>
      <c r="B51" s="10">
        <v>28.560202973529481</v>
      </c>
      <c r="C51" s="10">
        <v>528.30908241159057</v>
      </c>
      <c r="D51" s="10">
        <v>99.261481945332875</v>
      </c>
      <c r="E51" s="10">
        <v>4469.5030587097199</v>
      </c>
      <c r="F51" s="10">
        <v>76.161460094493435</v>
      </c>
      <c r="G51" s="10">
        <v>58.290384243031276</v>
      </c>
      <c r="H51" s="10">
        <v>200.52819951024617</v>
      </c>
      <c r="I51" s="10">
        <v>25.263911868369526</v>
      </c>
      <c r="J51" s="10">
        <v>698.60563171983381</v>
      </c>
      <c r="K51" s="10">
        <v>150.51796315033252</v>
      </c>
      <c r="L51" s="10">
        <v>125.96633022451203</v>
      </c>
      <c r="M51" s="10">
        <v>1235.8033511380122</v>
      </c>
      <c r="N51" s="10">
        <v>207.60051591689313</v>
      </c>
      <c r="O51" s="10">
        <v>161.76348213636902</v>
      </c>
      <c r="P51" s="10">
        <v>92.504889154969703</v>
      </c>
      <c r="Q51" s="10">
        <v>199.84329547545167</v>
      </c>
      <c r="R51" s="10">
        <v>97.78</v>
      </c>
      <c r="S51" s="10">
        <v>163.52045277066696</v>
      </c>
      <c r="T51" s="10">
        <v>111.14604860409162</v>
      </c>
      <c r="U51" s="10">
        <v>322.18319391699839</v>
      </c>
      <c r="V51" s="10">
        <v>153.64497249579739</v>
      </c>
      <c r="W51" s="10">
        <v>3.1282696177062377</v>
      </c>
      <c r="Y51" s="10">
        <v>0.4509221845871707</v>
      </c>
      <c r="Z51" s="10">
        <v>0</v>
      </c>
      <c r="AA51" s="10">
        <v>4.3363018458053091</v>
      </c>
      <c r="AB51" s="10">
        <v>1.9998366938270919</v>
      </c>
      <c r="AC51" s="10">
        <v>0.21450239028958151</v>
      </c>
      <c r="AD51" s="10">
        <v>0.11112191667076843</v>
      </c>
      <c r="AE51" s="10">
        <v>7.9419641706405457</v>
      </c>
      <c r="AF51" s="10">
        <v>0.21584823574950107</v>
      </c>
      <c r="AG51" s="10">
        <v>0</v>
      </c>
      <c r="AH51" s="10">
        <v>1.7825846493639972</v>
      </c>
      <c r="AI51" s="10">
        <v>1.301589775487983</v>
      </c>
      <c r="AJ51" s="10">
        <v>9.6381317583238797</v>
      </c>
      <c r="AK51" s="10">
        <v>0.89718451815966205</v>
      </c>
      <c r="AL51" s="10">
        <v>3.6023979022331787E-2</v>
      </c>
      <c r="AM51" s="10">
        <v>75.466620530229903</v>
      </c>
      <c r="AN51" s="10">
        <v>4.9312610138106834</v>
      </c>
      <c r="AO51" s="10">
        <v>0</v>
      </c>
      <c r="AP51" s="10">
        <v>41.600377473958702</v>
      </c>
      <c r="AQ51" s="10">
        <v>1.4890435334173304</v>
      </c>
      <c r="AR51" s="10">
        <v>0.64565770324048799</v>
      </c>
      <c r="AS51" s="10">
        <v>0.11172593663130215</v>
      </c>
      <c r="AT51" s="10">
        <v>3.536169014084507</v>
      </c>
      <c r="AV51" s="10">
        <v>29.011125158116652</v>
      </c>
      <c r="AW51" s="10">
        <v>528.30908241159057</v>
      </c>
      <c r="AX51" s="10">
        <v>103.59778379113818</v>
      </c>
      <c r="AY51" s="10">
        <v>4471.502895403547</v>
      </c>
      <c r="AZ51" s="10">
        <v>76.375962484783017</v>
      </c>
      <c r="BA51" s="10">
        <v>58.401506159702045</v>
      </c>
      <c r="BB51" s="10">
        <v>208.47016368088671</v>
      </c>
      <c r="BC51" s="10">
        <v>25.479760104119027</v>
      </c>
      <c r="BD51" s="10">
        <v>698.60563171983381</v>
      </c>
      <c r="BE51" s="10">
        <v>152.30054779969652</v>
      </c>
      <c r="BF51" s="10">
        <v>127.26792000000002</v>
      </c>
      <c r="BG51" s="10">
        <v>1245.4414828963361</v>
      </c>
      <c r="BH51" s="10">
        <v>208.49770043505279</v>
      </c>
      <c r="BI51" s="10">
        <v>161.79950611539135</v>
      </c>
      <c r="BJ51" s="10">
        <v>167.97150968519961</v>
      </c>
      <c r="BK51" s="10">
        <v>204.77455648926235</v>
      </c>
      <c r="BL51" s="10">
        <v>97.78</v>
      </c>
      <c r="BM51" s="10">
        <v>205.12083024462567</v>
      </c>
      <c r="BN51" s="10">
        <v>112.63509213750895</v>
      </c>
      <c r="BO51" s="10">
        <v>322.82885162023888</v>
      </c>
      <c r="BP51" s="10">
        <v>153.75669843242869</v>
      </c>
      <c r="BQ51" s="10">
        <v>6.6644386317907447</v>
      </c>
    </row>
    <row r="52" spans="1:69">
      <c r="A52" s="2">
        <v>42614</v>
      </c>
      <c r="B52" s="10">
        <v>28.629684900233237</v>
      </c>
      <c r="C52" s="10">
        <v>527.87023629809914</v>
      </c>
      <c r="D52" s="10">
        <v>101.44537478223295</v>
      </c>
      <c r="E52" s="10">
        <v>4699.8676449652385</v>
      </c>
      <c r="F52" s="10">
        <v>78.005717520432114</v>
      </c>
      <c r="G52" s="10">
        <v>60.087256747890315</v>
      </c>
      <c r="H52" s="10">
        <v>203.36275950999357</v>
      </c>
      <c r="I52" s="10">
        <v>26.035853530471638</v>
      </c>
      <c r="J52" s="10">
        <v>693.03544854485449</v>
      </c>
      <c r="K52" s="10">
        <v>154.26746997075756</v>
      </c>
      <c r="L52" s="10">
        <v>132.01277942309244</v>
      </c>
      <c r="M52" s="10">
        <v>1327.725437257202</v>
      </c>
      <c r="N52" s="10">
        <v>203.91074961148632</v>
      </c>
      <c r="O52" s="10">
        <v>161.85556966921899</v>
      </c>
      <c r="P52" s="10">
        <v>97.794133095032322</v>
      </c>
      <c r="Q52" s="10">
        <v>205.92394381646341</v>
      </c>
      <c r="R52" s="10">
        <v>98.223733333333342</v>
      </c>
      <c r="S52" s="10">
        <v>164.62102473719781</v>
      </c>
      <c r="T52" s="10">
        <v>118.92485891688598</v>
      </c>
      <c r="U52" s="10">
        <v>329.74906495677232</v>
      </c>
      <c r="V52" s="10">
        <v>150.5336839232933</v>
      </c>
      <c r="W52" s="10">
        <v>2.9829177923581627</v>
      </c>
      <c r="Y52" s="10">
        <v>0.49378692321749895</v>
      </c>
      <c r="Z52" s="10">
        <v>0</v>
      </c>
      <c r="AA52" s="10">
        <v>4.4122145847634613</v>
      </c>
      <c r="AB52" s="10">
        <v>2.0416664846397907</v>
      </c>
      <c r="AC52" s="10">
        <v>0.22051974063144542</v>
      </c>
      <c r="AD52" s="10">
        <v>0.10064081510017786</v>
      </c>
      <c r="AE52" s="10">
        <v>8.1028755641521286</v>
      </c>
      <c r="AF52" s="10">
        <v>0.20391487915383522</v>
      </c>
      <c r="AG52" s="10">
        <v>0</v>
      </c>
      <c r="AH52" s="10">
        <v>1.9354481704949649</v>
      </c>
      <c r="AI52" s="10">
        <v>1.2014042769075672</v>
      </c>
      <c r="AJ52" s="10">
        <v>9.4412748103545709</v>
      </c>
      <c r="AK52" s="10">
        <v>0.92027197818924833</v>
      </c>
      <c r="AL52" s="10">
        <v>3.5539139921439755E-2</v>
      </c>
      <c r="AM52" s="10">
        <v>76.547897093255443</v>
      </c>
      <c r="AN52" s="10">
        <v>4.7318826559875617</v>
      </c>
      <c r="AO52" s="10">
        <v>0</v>
      </c>
      <c r="AP52" s="10">
        <v>40.549596235268496</v>
      </c>
      <c r="AQ52" s="10">
        <v>1.5205996264162849</v>
      </c>
      <c r="AR52" s="10">
        <v>0.66081976945247334</v>
      </c>
      <c r="AS52" s="10">
        <v>0.11783345148160151</v>
      </c>
      <c r="AT52" s="10">
        <v>3.3457390968737943</v>
      </c>
      <c r="AV52" s="10">
        <v>29.123471823450735</v>
      </c>
      <c r="AW52" s="10">
        <v>527.87023629809914</v>
      </c>
      <c r="AX52" s="10">
        <v>105.85758936699641</v>
      </c>
      <c r="AY52" s="10">
        <v>4701.9093114498783</v>
      </c>
      <c r="AZ52" s="10">
        <v>78.226237261063559</v>
      </c>
      <c r="BA52" s="10">
        <v>60.187897562990493</v>
      </c>
      <c r="BB52" s="10">
        <v>211.46563507414569</v>
      </c>
      <c r="BC52" s="10">
        <v>26.239768409625473</v>
      </c>
      <c r="BD52" s="10">
        <v>693.03544854485449</v>
      </c>
      <c r="BE52" s="10">
        <v>156.20291814125252</v>
      </c>
      <c r="BF52" s="10">
        <v>133.21418370000001</v>
      </c>
      <c r="BG52" s="10">
        <v>1337.1667120675565</v>
      </c>
      <c r="BH52" s="10">
        <v>204.83102158967557</v>
      </c>
      <c r="BI52" s="10">
        <v>161.89110880914043</v>
      </c>
      <c r="BJ52" s="10">
        <v>174.34203018828777</v>
      </c>
      <c r="BK52" s="10">
        <v>210.65582647245097</v>
      </c>
      <c r="BL52" s="10">
        <v>98.223733333333342</v>
      </c>
      <c r="BM52" s="10">
        <v>205.17062097246631</v>
      </c>
      <c r="BN52" s="10">
        <v>120.44545854330227</v>
      </c>
      <c r="BO52" s="10">
        <v>330.40988472622479</v>
      </c>
      <c r="BP52" s="10">
        <v>150.6515173747749</v>
      </c>
      <c r="BQ52" s="10">
        <v>6.328656889231957</v>
      </c>
    </row>
    <row r="53" spans="1:69">
      <c r="A53" s="2">
        <v>42705</v>
      </c>
      <c r="B53" s="10">
        <v>31.160213021987158</v>
      </c>
      <c r="C53" s="10">
        <v>534.1634957653124</v>
      </c>
      <c r="D53" s="10">
        <v>102.95788851718468</v>
      </c>
      <c r="E53" s="10">
        <v>4748.3859335286161</v>
      </c>
      <c r="F53" s="10">
        <v>75.335455046016165</v>
      </c>
      <c r="G53" s="10">
        <v>57.895626882864192</v>
      </c>
      <c r="H53" s="10">
        <v>209.00923394377097</v>
      </c>
      <c r="I53" s="10">
        <v>24.581923380197701</v>
      </c>
      <c r="J53" s="10">
        <v>733.67949378265018</v>
      </c>
      <c r="K53" s="10">
        <v>154.0584613443875</v>
      </c>
      <c r="L53" s="10">
        <v>129.50363765046671</v>
      </c>
      <c r="M53" s="10">
        <v>1249.9258709327994</v>
      </c>
      <c r="N53" s="10">
        <v>191.65879653606623</v>
      </c>
      <c r="O53" s="10">
        <v>154.74340868868725</v>
      </c>
      <c r="P53" s="10">
        <v>91.969963463846625</v>
      </c>
      <c r="Q53" s="10">
        <v>215.59167909920956</v>
      </c>
      <c r="R53" s="10">
        <v>97.166666666666671</v>
      </c>
      <c r="S53" s="10">
        <v>159.77690330114419</v>
      </c>
      <c r="T53" s="10">
        <v>121.95932353346035</v>
      </c>
      <c r="U53" s="10">
        <v>324.43369819430097</v>
      </c>
      <c r="V53" s="10">
        <v>133.31251665566262</v>
      </c>
      <c r="W53" s="10">
        <v>2.8212541375505693</v>
      </c>
      <c r="Y53" s="10">
        <v>0.5607174634497305</v>
      </c>
      <c r="Z53" s="10">
        <v>0</v>
      </c>
      <c r="AA53" s="10">
        <v>4.3527080750016296</v>
      </c>
      <c r="AB53" s="10">
        <v>2.1359058832331357</v>
      </c>
      <c r="AC53" s="10">
        <v>0.22513894673886625</v>
      </c>
      <c r="AD53" s="10">
        <v>0.10199392917996875</v>
      </c>
      <c r="AE53" s="10">
        <v>8.220324993551742</v>
      </c>
      <c r="AF53" s="10">
        <v>0.19133754118198354</v>
      </c>
      <c r="AG53" s="10">
        <v>0</v>
      </c>
      <c r="AH53" s="10">
        <v>2.6965319571903592</v>
      </c>
      <c r="AI53" s="10">
        <v>1.3370663495332735</v>
      </c>
      <c r="AJ53" s="10">
        <v>8.9488496103815578</v>
      </c>
      <c r="AK53" s="10">
        <v>0.9490946810537082</v>
      </c>
      <c r="AL53" s="10">
        <v>3.4416253188339851E-2</v>
      </c>
      <c r="AM53" s="10">
        <v>71.136776899372109</v>
      </c>
      <c r="AN53" s="10">
        <v>4.4995836769197126</v>
      </c>
      <c r="AO53" s="10">
        <v>0</v>
      </c>
      <c r="AP53" s="10">
        <v>35.435708190247681</v>
      </c>
      <c r="AQ53" s="10">
        <v>1.5553220414341951</v>
      </c>
      <c r="AR53" s="10">
        <v>0.65016773185232068</v>
      </c>
      <c r="AS53" s="10">
        <v>9.4750671070073622E-2</v>
      </c>
      <c r="AT53" s="10">
        <v>3.1858477381390222</v>
      </c>
      <c r="AV53" s="10">
        <v>31.720930485436888</v>
      </c>
      <c r="AW53" s="10">
        <v>534.1634957653124</v>
      </c>
      <c r="AX53" s="10">
        <v>107.31059659218631</v>
      </c>
      <c r="AY53" s="10">
        <v>4750.5218394118492</v>
      </c>
      <c r="AZ53" s="10">
        <v>75.560593992755031</v>
      </c>
      <c r="BA53" s="10">
        <v>57.997620812044161</v>
      </c>
      <c r="BB53" s="10">
        <v>217.22955893732271</v>
      </c>
      <c r="BC53" s="10">
        <v>24.773260921379684</v>
      </c>
      <c r="BD53" s="10">
        <v>733.67949378265018</v>
      </c>
      <c r="BE53" s="10">
        <v>156.75499330157785</v>
      </c>
      <c r="BF53" s="10">
        <v>130.84070399999999</v>
      </c>
      <c r="BG53" s="10">
        <v>1258.874720543181</v>
      </c>
      <c r="BH53" s="10">
        <v>192.60789121711994</v>
      </c>
      <c r="BI53" s="10">
        <v>154.77782494187559</v>
      </c>
      <c r="BJ53" s="10">
        <v>163.10674036321873</v>
      </c>
      <c r="BK53" s="10">
        <v>220.09126277612927</v>
      </c>
      <c r="BL53" s="10">
        <v>97.166666666666671</v>
      </c>
      <c r="BM53" s="10">
        <v>195.21261149139187</v>
      </c>
      <c r="BN53" s="10">
        <v>123.51464557489454</v>
      </c>
      <c r="BO53" s="10">
        <v>325.08386592615329</v>
      </c>
      <c r="BP53" s="10">
        <v>133.40726732673269</v>
      </c>
      <c r="BQ53" s="10">
        <v>6.0071018756895915</v>
      </c>
    </row>
    <row r="54" spans="1:69">
      <c r="A54" s="2">
        <v>42795</v>
      </c>
      <c r="B54" s="10">
        <v>32.833005467210604</v>
      </c>
      <c r="C54" s="10">
        <v>551.80392033079761</v>
      </c>
      <c r="D54" s="10">
        <v>105.98003118187877</v>
      </c>
      <c r="E54" s="10">
        <v>5040.4525093335678</v>
      </c>
      <c r="F54" s="10">
        <v>80.027015605509746</v>
      </c>
      <c r="G54" s="10">
        <v>59.480492997446397</v>
      </c>
      <c r="H54" s="10">
        <v>211.38269560459534</v>
      </c>
      <c r="I54" s="10">
        <v>24.980422010675571</v>
      </c>
      <c r="J54" s="10">
        <v>754.46075664337809</v>
      </c>
      <c r="K54" s="10">
        <v>157.67225227574465</v>
      </c>
      <c r="L54" s="10">
        <v>139.03770402945261</v>
      </c>
      <c r="M54" s="10">
        <v>1366.8815297256542</v>
      </c>
      <c r="N54" s="10">
        <v>195.83586275267101</v>
      </c>
      <c r="O54" s="10">
        <v>175.57208824819304</v>
      </c>
      <c r="P54" s="10">
        <v>99.264702052057658</v>
      </c>
      <c r="Q54" s="10">
        <v>234.5913681939503</v>
      </c>
      <c r="R54" s="10">
        <v>96.433066666666676</v>
      </c>
      <c r="S54" s="10">
        <v>164.96443864455011</v>
      </c>
      <c r="T54" s="10">
        <v>127.33069245196187</v>
      </c>
      <c r="U54" s="10">
        <v>337.45569544267056</v>
      </c>
      <c r="V54" s="10">
        <v>133.93115477853675</v>
      </c>
      <c r="W54" s="10">
        <v>2.9751334321719791</v>
      </c>
      <c r="Y54" s="10">
        <v>0.73477952109472966</v>
      </c>
      <c r="Z54" s="10">
        <v>0</v>
      </c>
      <c r="AA54" s="10">
        <v>4.5451717879700055</v>
      </c>
      <c r="AB54" s="10">
        <v>1.3807201244953831</v>
      </c>
      <c r="AC54" s="10">
        <v>0.21944441171106632</v>
      </c>
      <c r="AD54" s="10">
        <v>0.14026485398940736</v>
      </c>
      <c r="AE54" s="10">
        <v>8.8256699037701765</v>
      </c>
      <c r="AF54" s="10">
        <v>0.20678004032220798</v>
      </c>
      <c r="AG54" s="10">
        <v>0</v>
      </c>
      <c r="AH54" s="10">
        <v>3.5514208719168892</v>
      </c>
      <c r="AI54" s="10">
        <v>1.3416201705474009</v>
      </c>
      <c r="AJ54" s="10">
        <v>9.0881591155475689</v>
      </c>
      <c r="AK54" s="10">
        <v>1.0027230374566898</v>
      </c>
      <c r="AL54" s="10">
        <v>2.9266408039006819E-2</v>
      </c>
      <c r="AM54" s="10">
        <v>73.210522887747175</v>
      </c>
      <c r="AN54" s="10">
        <v>4.1167197805087028</v>
      </c>
      <c r="AO54" s="10">
        <v>0</v>
      </c>
      <c r="AP54" s="10">
        <v>37.850699429566419</v>
      </c>
      <c r="AQ54" s="10">
        <v>1.5833142394207158</v>
      </c>
      <c r="AR54" s="10">
        <v>0.67626391872278191</v>
      </c>
      <c r="AS54" s="10">
        <v>9.5919001632921663E-2</v>
      </c>
      <c r="AT54" s="10">
        <v>2.9976760563380274</v>
      </c>
      <c r="AV54" s="10">
        <v>33.567784988305334</v>
      </c>
      <c r="AW54" s="10">
        <v>551.80392033079761</v>
      </c>
      <c r="AX54" s="10">
        <v>110.52520296984878</v>
      </c>
      <c r="AY54" s="10">
        <v>5041.8332294580632</v>
      </c>
      <c r="AZ54" s="10">
        <v>80.246460017220812</v>
      </c>
      <c r="BA54" s="10">
        <v>59.620757851435805</v>
      </c>
      <c r="BB54" s="10">
        <v>220.20836550836552</v>
      </c>
      <c r="BC54" s="10">
        <v>25.187202050997779</v>
      </c>
      <c r="BD54" s="10">
        <v>754.46075664337809</v>
      </c>
      <c r="BE54" s="10">
        <v>161.22367314766154</v>
      </c>
      <c r="BF54" s="10">
        <v>140.37932420000001</v>
      </c>
      <c r="BG54" s="10">
        <v>1375.9696888412018</v>
      </c>
      <c r="BH54" s="10">
        <v>196.83858579012769</v>
      </c>
      <c r="BI54" s="10">
        <v>175.60135465623205</v>
      </c>
      <c r="BJ54" s="10">
        <v>172.47522493980483</v>
      </c>
      <c r="BK54" s="10">
        <v>238.708087974459</v>
      </c>
      <c r="BL54" s="10">
        <v>96.433066666666676</v>
      </c>
      <c r="BM54" s="10">
        <v>202.81513807411653</v>
      </c>
      <c r="BN54" s="10">
        <v>128.91400669138258</v>
      </c>
      <c r="BO54" s="10">
        <v>338.13195936139334</v>
      </c>
      <c r="BP54" s="10">
        <v>134.02707378016967</v>
      </c>
      <c r="BQ54" s="10">
        <v>5.9728094885100065</v>
      </c>
    </row>
    <row r="55" spans="1:69">
      <c r="A55" s="2">
        <v>42887</v>
      </c>
      <c r="B55" s="10">
        <v>35.355647104884916</v>
      </c>
      <c r="C55" s="10">
        <v>535.61353124338711</v>
      </c>
      <c r="D55" s="10">
        <v>108.39259549807483</v>
      </c>
      <c r="E55" s="10">
        <v>5416.1079916443778</v>
      </c>
      <c r="F55" s="10">
        <v>78.315307554271712</v>
      </c>
      <c r="G55" s="10">
        <v>66.927717302498365</v>
      </c>
      <c r="H55" s="10">
        <v>217.12144651090864</v>
      </c>
      <c r="I55" s="10">
        <v>26.821579440830849</v>
      </c>
      <c r="J55" s="10">
        <v>800.46434860514705</v>
      </c>
      <c r="K55" s="10">
        <v>161.56833209965578</v>
      </c>
      <c r="L55" s="10">
        <v>146.87422448881085</v>
      </c>
      <c r="M55" s="10">
        <v>1360.9938775842143</v>
      </c>
      <c r="N55" s="10">
        <v>204.16265923060894</v>
      </c>
      <c r="O55" s="10">
        <v>188.12843073573464</v>
      </c>
      <c r="P55" s="10">
        <v>108.80549949796885</v>
      </c>
      <c r="Q55" s="10">
        <v>232.17533483116219</v>
      </c>
      <c r="R55" s="10">
        <v>96.140533333333323</v>
      </c>
      <c r="S55" s="10">
        <v>169.82632663310071</v>
      </c>
      <c r="T55" s="10">
        <v>130.34262555744002</v>
      </c>
      <c r="U55" s="10">
        <v>345.15704152320416</v>
      </c>
      <c r="V55" s="10">
        <v>143.7942815651773</v>
      </c>
      <c r="W55" s="10">
        <v>3.228486590038314</v>
      </c>
      <c r="Y55" s="10">
        <v>0.79880545976111961</v>
      </c>
      <c r="Z55" s="10">
        <v>0</v>
      </c>
      <c r="AA55" s="10">
        <v>4.5128733579436187</v>
      </c>
      <c r="AB55" s="10">
        <v>1.4817580013477709</v>
      </c>
      <c r="AC55" s="10">
        <v>0.23755000235608748</v>
      </c>
      <c r="AD55" s="10">
        <v>0.16146882507220539</v>
      </c>
      <c r="AE55" s="10">
        <v>9.3157252580166698</v>
      </c>
      <c r="AF55" s="10">
        <v>0.20547043549358435</v>
      </c>
      <c r="AG55" s="10">
        <v>0</v>
      </c>
      <c r="AH55" s="10">
        <v>3.1486748077697087</v>
      </c>
      <c r="AI55" s="10">
        <v>1.2237255111891443</v>
      </c>
      <c r="AJ55" s="10">
        <v>9.1255175735518606</v>
      </c>
      <c r="AK55" s="10">
        <v>1.0180580493165792</v>
      </c>
      <c r="AL55" s="10">
        <v>2.9336078254090125E-2</v>
      </c>
      <c r="AM55" s="10">
        <v>77.400047963042383</v>
      </c>
      <c r="AN55" s="10">
        <v>3.6322299006029368</v>
      </c>
      <c r="AO55" s="10">
        <v>0</v>
      </c>
      <c r="AP55" s="10">
        <v>38.483409807761831</v>
      </c>
      <c r="AQ55" s="10">
        <v>1.5758686841674034</v>
      </c>
      <c r="AR55" s="10">
        <v>0.69169747800242476</v>
      </c>
      <c r="AS55" s="10">
        <v>0.104088944465758</v>
      </c>
      <c r="AT55" s="10">
        <v>2.8797279693486586</v>
      </c>
      <c r="AV55" s="10">
        <v>36.154452564646036</v>
      </c>
      <c r="AW55" s="10">
        <v>535.61353124338711</v>
      </c>
      <c r="AX55" s="10">
        <v>112.90546885601844</v>
      </c>
      <c r="AY55" s="10">
        <v>5417.5897496457255</v>
      </c>
      <c r="AZ55" s="10">
        <v>78.552857556627799</v>
      </c>
      <c r="BA55" s="10">
        <v>67.089186127570571</v>
      </c>
      <c r="BB55" s="10">
        <v>226.43717176892531</v>
      </c>
      <c r="BC55" s="10">
        <v>27.027049876324433</v>
      </c>
      <c r="BD55" s="10">
        <v>800.46434860514705</v>
      </c>
      <c r="BE55" s="10">
        <v>164.71700690742549</v>
      </c>
      <c r="BF55" s="10">
        <v>148.09795</v>
      </c>
      <c r="BG55" s="10">
        <v>1370.1193951577661</v>
      </c>
      <c r="BH55" s="10">
        <v>205.18071727992552</v>
      </c>
      <c r="BI55" s="10">
        <v>188.15776681398873</v>
      </c>
      <c r="BJ55" s="10">
        <v>186.20554746101124</v>
      </c>
      <c r="BK55" s="10">
        <v>235.80756473176513</v>
      </c>
      <c r="BL55" s="10">
        <v>96.140533333333323</v>
      </c>
      <c r="BM55" s="10">
        <v>208.30973644086254</v>
      </c>
      <c r="BN55" s="10">
        <v>131.91849424160742</v>
      </c>
      <c r="BO55" s="10">
        <v>345.84873900120658</v>
      </c>
      <c r="BP55" s="10">
        <v>143.89837050964306</v>
      </c>
      <c r="BQ55" s="10">
        <v>6.1082145593869726</v>
      </c>
    </row>
    <row r="56" spans="1:69">
      <c r="A56" s="2">
        <v>42979</v>
      </c>
      <c r="B56" s="10">
        <v>35.760650246663779</v>
      </c>
      <c r="C56" s="10">
        <v>565.28364428449663</v>
      </c>
      <c r="D56" s="10">
        <v>115.37149937103007</v>
      </c>
      <c r="E56" s="10">
        <v>5817.4207779220878</v>
      </c>
      <c r="F56" s="10">
        <v>82.441577654366299</v>
      </c>
      <c r="G56" s="10">
        <v>71.087713666850007</v>
      </c>
      <c r="H56" s="10">
        <v>223.65286342775536</v>
      </c>
      <c r="I56" s="10">
        <v>27.803187101023944</v>
      </c>
      <c r="J56" s="10">
        <v>810.01862137556418</v>
      </c>
      <c r="K56" s="10">
        <v>163.46094390806655</v>
      </c>
      <c r="L56" s="10">
        <v>147.04065315805386</v>
      </c>
      <c r="M56" s="10">
        <v>1393.2025147884676</v>
      </c>
      <c r="N56" s="10">
        <v>209.94124445735474</v>
      </c>
      <c r="O56" s="10">
        <v>190.33651408252123</v>
      </c>
      <c r="P56" s="10">
        <v>113.47975686532466</v>
      </c>
      <c r="Q56" s="10">
        <v>243.67228793148305</v>
      </c>
      <c r="R56" s="10">
        <v>95.82</v>
      </c>
      <c r="S56" s="10">
        <v>173.85218839872164</v>
      </c>
      <c r="T56" s="10">
        <v>127.0421682670918</v>
      </c>
      <c r="U56" s="10">
        <v>356.35757198513539</v>
      </c>
      <c r="V56" s="10">
        <v>147.48949297034852</v>
      </c>
      <c r="W56" s="10">
        <v>3.4848076923076929</v>
      </c>
      <c r="Y56" s="10">
        <v>0.88051485750288094</v>
      </c>
      <c r="Z56" s="10">
        <v>0</v>
      </c>
      <c r="AA56" s="10">
        <v>4.5279683215191966</v>
      </c>
      <c r="AB56" s="10">
        <v>1.6331478565125508</v>
      </c>
      <c r="AC56" s="10">
        <v>0.22808560367766972</v>
      </c>
      <c r="AD56" s="10">
        <v>0.17261447022221432</v>
      </c>
      <c r="AE56" s="10">
        <v>9.3224246644341804</v>
      </c>
      <c r="AF56" s="10">
        <v>0.19607735395235792</v>
      </c>
      <c r="AG56" s="10">
        <v>0</v>
      </c>
      <c r="AH56" s="10">
        <v>2.1944598126568167</v>
      </c>
      <c r="AI56" s="10">
        <v>1.2007856419461405</v>
      </c>
      <c r="AJ56" s="10">
        <v>9.1914087316997666</v>
      </c>
      <c r="AK56" s="10">
        <v>1.0423155662998909</v>
      </c>
      <c r="AL56" s="10">
        <v>2.7854367561531035E-2</v>
      </c>
      <c r="AM56" s="10">
        <v>76.986301898606413</v>
      </c>
      <c r="AN56" s="10">
        <v>3.7172846297027604</v>
      </c>
      <c r="AO56" s="10">
        <v>0</v>
      </c>
      <c r="AP56" s="10">
        <v>39.852169669594019</v>
      </c>
      <c r="AQ56" s="10">
        <v>1.6682642802632017</v>
      </c>
      <c r="AR56" s="10">
        <v>0.71414343083193899</v>
      </c>
      <c r="AS56" s="10">
        <v>0.10420248724824432</v>
      </c>
      <c r="AT56" s="10">
        <v>2.7214668174962293</v>
      </c>
      <c r="AV56" s="10">
        <v>36.64116510416666</v>
      </c>
      <c r="AW56" s="10">
        <v>565.28364428449663</v>
      </c>
      <c r="AX56" s="10">
        <v>119.89946769254927</v>
      </c>
      <c r="AY56" s="10">
        <v>5819.0539257786004</v>
      </c>
      <c r="AZ56" s="10">
        <v>82.669663258043968</v>
      </c>
      <c r="BA56" s="10">
        <v>71.260328137072221</v>
      </c>
      <c r="BB56" s="10">
        <v>232.97528809218954</v>
      </c>
      <c r="BC56" s="10">
        <v>27.999264454976302</v>
      </c>
      <c r="BD56" s="10">
        <v>810.01862137556418</v>
      </c>
      <c r="BE56" s="10">
        <v>165.65540372072337</v>
      </c>
      <c r="BF56" s="10">
        <v>148.2414388</v>
      </c>
      <c r="BG56" s="10">
        <v>1402.3939235201674</v>
      </c>
      <c r="BH56" s="10">
        <v>210.98356002365463</v>
      </c>
      <c r="BI56" s="10">
        <v>190.36436845008276</v>
      </c>
      <c r="BJ56" s="10">
        <v>190.46605876393107</v>
      </c>
      <c r="BK56" s="10">
        <v>247.38957256118582</v>
      </c>
      <c r="BL56" s="10">
        <v>95.82</v>
      </c>
      <c r="BM56" s="10">
        <v>213.70435806831566</v>
      </c>
      <c r="BN56" s="10">
        <v>128.710432547355</v>
      </c>
      <c r="BO56" s="10">
        <v>357.07171541596733</v>
      </c>
      <c r="BP56" s="10">
        <v>147.59369545759677</v>
      </c>
      <c r="BQ56" s="10">
        <v>6.2062745098039223</v>
      </c>
    </row>
    <row r="57" spans="1:69">
      <c r="A57" s="2">
        <v>43070</v>
      </c>
      <c r="B57" s="10">
        <v>41.02989247928155</v>
      </c>
      <c r="C57" s="10">
        <v>555.91800949300114</v>
      </c>
      <c r="D57" s="10">
        <v>123.19717322534746</v>
      </c>
      <c r="E57" s="10">
        <v>6114.9922712966436</v>
      </c>
      <c r="F57" s="10">
        <v>82.930860733290473</v>
      </c>
      <c r="G57" s="10">
        <v>74.858481317757438</v>
      </c>
      <c r="H57" s="10">
        <v>231.56276203020511</v>
      </c>
      <c r="I57" s="10">
        <v>28.089384677856643</v>
      </c>
      <c r="J57" s="10">
        <v>897.46592206735806</v>
      </c>
      <c r="K57" s="10">
        <v>167.72716203379491</v>
      </c>
      <c r="L57" s="10">
        <v>151.47822885112836</v>
      </c>
      <c r="M57" s="10">
        <v>1523.5042054746675</v>
      </c>
      <c r="N57" s="10">
        <v>222.54593330504963</v>
      </c>
      <c r="O57" s="10">
        <v>177.48269065801463</v>
      </c>
      <c r="P57" s="10">
        <v>121.64754859738767</v>
      </c>
      <c r="Q57" s="10">
        <v>256.47264113454162</v>
      </c>
      <c r="R57" s="10">
        <v>97.3232</v>
      </c>
      <c r="S57" s="10">
        <v>181.43279677240605</v>
      </c>
      <c r="T57" s="10">
        <v>141.59585095480315</v>
      </c>
      <c r="U57" s="10">
        <v>371.46335044827271</v>
      </c>
      <c r="V57" s="10">
        <v>142.77661813325733</v>
      </c>
      <c r="W57" s="10">
        <v>3.786448165301032</v>
      </c>
      <c r="Y57" s="10">
        <v>0.97994545764854024</v>
      </c>
      <c r="Z57" s="10">
        <v>0</v>
      </c>
      <c r="AA57" s="10">
        <v>4.4611343719348184</v>
      </c>
      <c r="AB57" s="10">
        <v>1.581142434188223</v>
      </c>
      <c r="AC57" s="10">
        <v>0.23058631764786242</v>
      </c>
      <c r="AD57" s="10">
        <v>0.14480645641943113</v>
      </c>
      <c r="AE57" s="10">
        <v>9.332170142817688</v>
      </c>
      <c r="AF57" s="10">
        <v>0.19179915646836676</v>
      </c>
      <c r="AG57" s="10">
        <v>0</v>
      </c>
      <c r="AH57" s="10">
        <v>3.1596598587353526</v>
      </c>
      <c r="AI57" s="10">
        <v>1.0937347488716398</v>
      </c>
      <c r="AJ57" s="10">
        <v>9.1389519284150538</v>
      </c>
      <c r="AK57" s="10">
        <v>1.0778973202580744</v>
      </c>
      <c r="AL57" s="10">
        <v>2.5029173993743825E-2</v>
      </c>
      <c r="AM57" s="10">
        <v>77.863266328071205</v>
      </c>
      <c r="AN57" s="10">
        <v>3.5240428932361283</v>
      </c>
      <c r="AO57" s="10">
        <v>0</v>
      </c>
      <c r="AP57" s="10">
        <v>39.879488129584075</v>
      </c>
      <c r="AQ57" s="10">
        <v>1.579985443225695</v>
      </c>
      <c r="AR57" s="10">
        <v>0.74441553196044197</v>
      </c>
      <c r="AS57" s="10">
        <v>0.11033075041663665</v>
      </c>
      <c r="AT57" s="10">
        <v>2.4188208051300317</v>
      </c>
      <c r="AV57" s="10">
        <v>42.00983793693009</v>
      </c>
      <c r="AW57" s="10">
        <v>555.91800949300114</v>
      </c>
      <c r="AX57" s="10">
        <v>127.65830759728227</v>
      </c>
      <c r="AY57" s="10">
        <v>6116.5734137308318</v>
      </c>
      <c r="AZ57" s="10">
        <v>83.161447050938335</v>
      </c>
      <c r="BA57" s="10">
        <v>75.003287774176869</v>
      </c>
      <c r="BB57" s="10">
        <v>240.8949321730228</v>
      </c>
      <c r="BC57" s="10">
        <v>28.281183834325009</v>
      </c>
      <c r="BD57" s="10">
        <v>897.46592206735806</v>
      </c>
      <c r="BE57" s="10">
        <v>170.88682189253026</v>
      </c>
      <c r="BF57" s="10">
        <v>152.5719636</v>
      </c>
      <c r="BG57" s="10">
        <v>1532.6431574030826</v>
      </c>
      <c r="BH57" s="10">
        <v>223.6238306253077</v>
      </c>
      <c r="BI57" s="10">
        <v>177.50771983200838</v>
      </c>
      <c r="BJ57" s="10">
        <v>199.51081492545887</v>
      </c>
      <c r="BK57" s="10">
        <v>259.99668402777775</v>
      </c>
      <c r="BL57" s="10">
        <v>97.3232</v>
      </c>
      <c r="BM57" s="10">
        <v>221.31228490199013</v>
      </c>
      <c r="BN57" s="10">
        <v>143.17583639802885</v>
      </c>
      <c r="BO57" s="10">
        <v>372.20776598023315</v>
      </c>
      <c r="BP57" s="10">
        <v>142.88694888367397</v>
      </c>
      <c r="BQ57" s="10">
        <v>6.2052689704310637</v>
      </c>
    </row>
    <row r="58" spans="1:69">
      <c r="A58" s="2">
        <v>43160</v>
      </c>
      <c r="B58" s="10">
        <v>40.653472473051764</v>
      </c>
      <c r="C58" s="10">
        <v>558.5169249285392</v>
      </c>
      <c r="D58" s="10">
        <v>127.81798775494109</v>
      </c>
      <c r="E58" s="10">
        <v>6631.4663529103254</v>
      </c>
      <c r="F58" s="10">
        <v>90.665075851247337</v>
      </c>
      <c r="G58" s="10">
        <v>78.231566961283946</v>
      </c>
      <c r="H58" s="10">
        <v>236.61763928830069</v>
      </c>
      <c r="I58" s="10">
        <v>28.778350528559546</v>
      </c>
      <c r="J58" s="10">
        <v>880.22355636184739</v>
      </c>
      <c r="K58" s="10">
        <v>167.95204463465711</v>
      </c>
      <c r="L58" s="10">
        <v>151.21168917135989</v>
      </c>
      <c r="M58" s="10">
        <v>1554.7175714135317</v>
      </c>
      <c r="N58" s="10">
        <v>237.0666604581325</v>
      </c>
      <c r="O58" s="10">
        <v>197.31842070063399</v>
      </c>
      <c r="P58" s="10">
        <v>127.86408648096911</v>
      </c>
      <c r="Q58" s="10">
        <v>265.31406683578285</v>
      </c>
      <c r="R58" s="10">
        <v>96.823466666666675</v>
      </c>
      <c r="S58" s="10">
        <v>183.77793527198841</v>
      </c>
      <c r="T58" s="10">
        <v>149.21341066817192</v>
      </c>
      <c r="U58" s="10">
        <v>391.6262626152664</v>
      </c>
      <c r="V58" s="10">
        <v>139.63065055562421</v>
      </c>
      <c r="W58" s="10">
        <v>4.3203805576488303</v>
      </c>
      <c r="Y58" s="10">
        <v>0.98955234508390788</v>
      </c>
      <c r="Z58" s="10">
        <v>0</v>
      </c>
      <c r="AA58" s="10">
        <v>4.7781263117409623</v>
      </c>
      <c r="AB58" s="10">
        <v>1.5547504436290183</v>
      </c>
      <c r="AC58" s="10">
        <v>0.2264870859539343</v>
      </c>
      <c r="AD58" s="10">
        <v>0.1561565017265707</v>
      </c>
      <c r="AE58" s="10">
        <v>9.7511975061953819</v>
      </c>
      <c r="AF58" s="10">
        <v>0.17921818846022219</v>
      </c>
      <c r="AG58" s="10">
        <v>0</v>
      </c>
      <c r="AH58" s="10">
        <v>3.4756808669421844</v>
      </c>
      <c r="AI58" s="10">
        <v>1.0894394286401052</v>
      </c>
      <c r="AJ58" s="10">
        <v>9.2725555258193708</v>
      </c>
      <c r="AK58" s="10">
        <v>1.115628511313389</v>
      </c>
      <c r="AL58" s="10">
        <v>2.443238883063259E-2</v>
      </c>
      <c r="AM58" s="10">
        <v>78.863786973023437</v>
      </c>
      <c r="AN58" s="10">
        <v>3.0551088540530031</v>
      </c>
      <c r="AO58" s="10">
        <v>0</v>
      </c>
      <c r="AP58" s="10">
        <v>43.014014106680463</v>
      </c>
      <c r="AQ58" s="10">
        <v>1.5794228182560346</v>
      </c>
      <c r="AR58" s="10">
        <v>0.78482216956967932</v>
      </c>
      <c r="AS58" s="10">
        <v>0.11444385477963692</v>
      </c>
      <c r="AT58" s="10">
        <v>2.429238884702337</v>
      </c>
      <c r="AV58" s="10">
        <v>41.643024818135672</v>
      </c>
      <c r="AW58" s="10">
        <v>558.5169249285392</v>
      </c>
      <c r="AX58" s="10">
        <v>132.59611406668205</v>
      </c>
      <c r="AY58" s="10">
        <v>6633.0211033539545</v>
      </c>
      <c r="AZ58" s="10">
        <v>90.891562937201272</v>
      </c>
      <c r="BA58" s="10">
        <v>78.387723463010516</v>
      </c>
      <c r="BB58" s="10">
        <v>246.36883679449608</v>
      </c>
      <c r="BC58" s="10">
        <v>28.957568717019768</v>
      </c>
      <c r="BD58" s="10">
        <v>880.22355636184739</v>
      </c>
      <c r="BE58" s="10">
        <v>171.4277255015993</v>
      </c>
      <c r="BF58" s="10">
        <v>152.3011286</v>
      </c>
      <c r="BG58" s="10">
        <v>1563.9901269393511</v>
      </c>
      <c r="BH58" s="10">
        <v>238.18228896944589</v>
      </c>
      <c r="BI58" s="10">
        <v>197.34285308946463</v>
      </c>
      <c r="BJ58" s="10">
        <v>206.72787345399254</v>
      </c>
      <c r="BK58" s="10">
        <v>268.36917568983586</v>
      </c>
      <c r="BL58" s="10">
        <v>96.823466666666675</v>
      </c>
      <c r="BM58" s="10">
        <v>226.79194937866887</v>
      </c>
      <c r="BN58" s="10">
        <v>150.79283348642795</v>
      </c>
      <c r="BO58" s="10">
        <v>392.41108478483608</v>
      </c>
      <c r="BP58" s="10">
        <v>139.74509441040385</v>
      </c>
      <c r="BQ58" s="10">
        <v>6.7496194423511673</v>
      </c>
    </row>
    <row r="59" spans="1:69">
      <c r="A59" s="2">
        <v>43252</v>
      </c>
      <c r="B59" s="10">
        <v>37.122924133310867</v>
      </c>
      <c r="C59" s="10">
        <v>489.58008040461675</v>
      </c>
      <c r="D59" s="10">
        <v>121.11912479515864</v>
      </c>
      <c r="E59" s="10">
        <v>6583.0928984226293</v>
      </c>
      <c r="F59" s="10">
        <v>88.127362098392339</v>
      </c>
      <c r="G59" s="10">
        <v>73.910420951209389</v>
      </c>
      <c r="H59" s="10">
        <v>243.09183868659281</v>
      </c>
      <c r="I59" s="10">
        <v>26.384798262830174</v>
      </c>
      <c r="J59" s="10">
        <v>871.2158220925993</v>
      </c>
      <c r="K59" s="10">
        <v>162.83599523402953</v>
      </c>
      <c r="L59" s="10">
        <v>147.72795455145808</v>
      </c>
      <c r="M59" s="10">
        <v>1506.9930784129406</v>
      </c>
      <c r="N59" s="10">
        <v>235.91740855783686</v>
      </c>
      <c r="O59" s="10">
        <v>182.15957371206324</v>
      </c>
      <c r="P59" s="10">
        <v>120.09481542109287</v>
      </c>
      <c r="Q59" s="10">
        <v>254.00908774753779</v>
      </c>
      <c r="R59" s="10">
        <v>97.645333333333326</v>
      </c>
      <c r="S59" s="10">
        <v>176.65610824276519</v>
      </c>
      <c r="T59" s="10">
        <v>129.72345683054385</v>
      </c>
      <c r="U59" s="10">
        <v>373.76199794976935</v>
      </c>
      <c r="V59" s="10">
        <v>124.57592140533637</v>
      </c>
      <c r="W59" s="10">
        <v>4.6463306605574637</v>
      </c>
      <c r="Y59" s="10">
        <v>1.1325594816259397</v>
      </c>
      <c r="Z59" s="10">
        <v>0</v>
      </c>
      <c r="AA59" s="10">
        <v>5.8682106473909101</v>
      </c>
      <c r="AB59" s="10">
        <v>1.5578285368355864</v>
      </c>
      <c r="AC59" s="10">
        <v>0.23792075953039671</v>
      </c>
      <c r="AD59" s="10">
        <v>0.15947778523653255</v>
      </c>
      <c r="AE59" s="10">
        <v>9.5475954199582986</v>
      </c>
      <c r="AF59" s="10">
        <v>0.17700419054853711</v>
      </c>
      <c r="AG59" s="10">
        <v>0</v>
      </c>
      <c r="AH59" s="10">
        <v>3.5022853824658853</v>
      </c>
      <c r="AI59" s="10">
        <v>1.0674714485419088</v>
      </c>
      <c r="AJ59" s="10">
        <v>9.5570337449778435</v>
      </c>
      <c r="AK59" s="10">
        <v>1.099800802073986</v>
      </c>
      <c r="AL59" s="10">
        <v>2.2891770876441342E-2</v>
      </c>
      <c r="AM59" s="10">
        <v>73.660526459249041</v>
      </c>
      <c r="AN59" s="10">
        <v>2.8396216214870549</v>
      </c>
      <c r="AO59" s="10">
        <v>0</v>
      </c>
      <c r="AP59" s="10">
        <v>42.529972343315421</v>
      </c>
      <c r="AQ59" s="10">
        <v>1.4247687908154774</v>
      </c>
      <c r="AR59" s="10">
        <v>0.74902203997947936</v>
      </c>
      <c r="AS59" s="10">
        <v>0.10429193030954309</v>
      </c>
      <c r="AT59" s="10">
        <v>2.3593394425353189</v>
      </c>
      <c r="AV59" s="23">
        <v>38.255483614936807</v>
      </c>
      <c r="AW59" s="23">
        <v>489.58008040461675</v>
      </c>
      <c r="AX59" s="23">
        <v>126.98733544254955</v>
      </c>
      <c r="AY59" s="23">
        <v>6584.6507269594649</v>
      </c>
      <c r="AZ59" s="23">
        <v>88.365282857922736</v>
      </c>
      <c r="BA59" s="23">
        <v>74.069898736445921</v>
      </c>
      <c r="BB59" s="23">
        <v>252.63943410655111</v>
      </c>
      <c r="BC59" s="23">
        <v>26.561802453378711</v>
      </c>
      <c r="BD59" s="23">
        <v>871.2158220925993</v>
      </c>
      <c r="BE59" s="23">
        <v>166.33828061649541</v>
      </c>
      <c r="BF59" s="23">
        <v>148.79542599999999</v>
      </c>
      <c r="BG59" s="23">
        <v>1516.5501121579184</v>
      </c>
      <c r="BH59" s="23">
        <v>237.01720935991085</v>
      </c>
      <c r="BI59" s="23">
        <v>182.18246548293968</v>
      </c>
      <c r="BJ59" s="23">
        <v>193.75534188034192</v>
      </c>
      <c r="BK59" s="23">
        <v>256.84870936902485</v>
      </c>
      <c r="BL59" s="23">
        <v>97.645333333333326</v>
      </c>
      <c r="BM59" s="23">
        <v>219.18608058608061</v>
      </c>
      <c r="BN59" s="23">
        <v>131.14822562135933</v>
      </c>
      <c r="BO59" s="23">
        <v>374.51101998974883</v>
      </c>
      <c r="BP59" s="23">
        <v>124.68021333564592</v>
      </c>
      <c r="BQ59" s="10">
        <v>7.0056701030927826</v>
      </c>
    </row>
    <row r="60" spans="1:69">
      <c r="A60" s="2">
        <v>43344</v>
      </c>
      <c r="B60" s="10">
        <v>28.217413853027111</v>
      </c>
      <c r="C60" s="10">
        <v>479.36307323408937</v>
      </c>
      <c r="D60" s="10">
        <v>121.5018155361262</v>
      </c>
      <c r="E60" s="10">
        <v>6631.6996880429651</v>
      </c>
      <c r="F60" s="10">
        <v>88.315559503904211</v>
      </c>
      <c r="G60" s="10">
        <v>76.432200556526766</v>
      </c>
      <c r="H60" s="10">
        <v>246.4671479174591</v>
      </c>
      <c r="I60" s="10">
        <v>27.164844114470394</v>
      </c>
      <c r="J60" s="10">
        <v>851.65057135374332</v>
      </c>
      <c r="K60" s="10">
        <v>161.9254280693026</v>
      </c>
      <c r="L60" s="10">
        <v>150.36254325493562</v>
      </c>
      <c r="M60" s="10">
        <v>1537.2145013208592</v>
      </c>
      <c r="N60" s="10">
        <v>233.38461964778307</v>
      </c>
      <c r="O60" s="10">
        <v>197.34668053989643</v>
      </c>
      <c r="P60" s="10">
        <v>125.23051447317013</v>
      </c>
      <c r="Q60" s="10">
        <v>255.47034509841211</v>
      </c>
      <c r="R60" s="10">
        <v>101.22773333333333</v>
      </c>
      <c r="S60" s="10">
        <v>176.87904621996961</v>
      </c>
      <c r="T60" s="10">
        <v>127.32878466071823</v>
      </c>
      <c r="U60" s="10">
        <v>388.45410806307279</v>
      </c>
      <c r="V60" s="10">
        <v>95.242164312797698</v>
      </c>
      <c r="W60" s="10">
        <v>4.699243816254417</v>
      </c>
      <c r="Y60" s="10">
        <v>1.0571327056773328</v>
      </c>
      <c r="Z60" s="10">
        <v>0</v>
      </c>
      <c r="AA60" s="10">
        <v>5.7187347284240673</v>
      </c>
      <c r="AB60" s="10">
        <v>1.673378592690824</v>
      </c>
      <c r="AC60" s="10">
        <v>0.24104877688631632</v>
      </c>
      <c r="AD60" s="10">
        <v>0.16178132538701107</v>
      </c>
      <c r="AE60" s="10">
        <v>9.2497657258724644</v>
      </c>
      <c r="AF60" s="10">
        <v>0.17051246466578007</v>
      </c>
      <c r="AG60" s="10">
        <v>0</v>
      </c>
      <c r="AH60" s="10">
        <v>3.4683648170260142</v>
      </c>
      <c r="AI60" s="10">
        <v>1.0416958450643961</v>
      </c>
      <c r="AJ60" s="10">
        <v>9.520556823916877</v>
      </c>
      <c r="AK60" s="10">
        <v>1.1348828277633629</v>
      </c>
      <c r="AL60" s="10">
        <v>2.2278007297558133E-2</v>
      </c>
      <c r="AM60" s="10">
        <v>74.078132204742474</v>
      </c>
      <c r="AN60" s="10">
        <v>2.7042851805937858</v>
      </c>
      <c r="AO60" s="10">
        <v>0</v>
      </c>
      <c r="AP60" s="10">
        <v>42.37777478800345</v>
      </c>
      <c r="AQ60" s="10">
        <v>1.4761257198997413</v>
      </c>
      <c r="AR60" s="10">
        <v>0.77846514641896647</v>
      </c>
      <c r="AS60" s="10">
        <v>7.0972332654307024E-2</v>
      </c>
      <c r="AT60" s="10">
        <v>2.4981943462897522</v>
      </c>
      <c r="AV60" s="23">
        <v>29.274546558704444</v>
      </c>
      <c r="AW60" s="23">
        <v>479.36307323408937</v>
      </c>
      <c r="AX60" s="23">
        <v>127.22055026455027</v>
      </c>
      <c r="AY60" s="23">
        <v>6633.373066635656</v>
      </c>
      <c r="AZ60" s="23">
        <v>88.556608280790527</v>
      </c>
      <c r="BA60" s="23">
        <v>76.593981881913777</v>
      </c>
      <c r="BB60" s="23">
        <v>255.71691364333157</v>
      </c>
      <c r="BC60" s="23">
        <v>27.335356579136175</v>
      </c>
      <c r="BD60" s="23">
        <v>851.65057135374332</v>
      </c>
      <c r="BE60" s="23">
        <v>165.39379288632861</v>
      </c>
      <c r="BF60" s="23">
        <v>151.40423910000001</v>
      </c>
      <c r="BG60" s="23">
        <v>1546.7350581447761</v>
      </c>
      <c r="BH60" s="23">
        <v>234.51950247554643</v>
      </c>
      <c r="BI60" s="23">
        <v>197.36895854719398</v>
      </c>
      <c r="BJ60" s="23">
        <v>199.30864667791261</v>
      </c>
      <c r="BK60" s="23">
        <v>258.1746302790059</v>
      </c>
      <c r="BL60" s="23">
        <v>101.22773333333333</v>
      </c>
      <c r="BM60" s="23">
        <v>219.25682100797306</v>
      </c>
      <c r="BN60" s="23">
        <v>128.80491038061797</v>
      </c>
      <c r="BO60" s="23">
        <v>389.23257320949176</v>
      </c>
      <c r="BP60" s="23">
        <v>95.313136645452005</v>
      </c>
      <c r="BQ60" s="23">
        <v>7.1974381625441692</v>
      </c>
    </row>
    <row r="61" spans="1:69">
      <c r="A61" s="2">
        <v>43435</v>
      </c>
      <c r="B61" s="10">
        <v>25.189635498776386</v>
      </c>
      <c r="C61" s="10">
        <v>513.59891598915988</v>
      </c>
      <c r="D61" s="10">
        <v>119.50877516694106</v>
      </c>
      <c r="E61" s="10">
        <v>6886.7556418772938</v>
      </c>
      <c r="F61" s="10">
        <v>83.813214183973429</v>
      </c>
      <c r="G61" s="10">
        <v>76.084945765476462</v>
      </c>
      <c r="H61" s="10">
        <v>253.92736473929452</v>
      </c>
      <c r="I61" s="10">
        <v>27.156139974980167</v>
      </c>
      <c r="J61" s="10">
        <v>933.60964007336065</v>
      </c>
      <c r="K61" s="10">
        <v>170.54315868090603</v>
      </c>
      <c r="L61" s="10">
        <v>147.58473771555612</v>
      </c>
      <c r="M61" s="10">
        <v>1552.2816552925747</v>
      </c>
      <c r="N61" s="10">
        <v>236.66264908626621</v>
      </c>
      <c r="O61" s="10">
        <v>191.69861511496779</v>
      </c>
      <c r="P61" s="10">
        <v>126.05051929900735</v>
      </c>
      <c r="Q61" s="10">
        <v>254.15077029049439</v>
      </c>
      <c r="R61" s="10">
        <v>99.349599999999995</v>
      </c>
      <c r="S61" s="10">
        <v>178.24069904282277</v>
      </c>
      <c r="T61" s="10">
        <v>128.09320125594908</v>
      </c>
      <c r="U61" s="10">
        <v>396.57795106317411</v>
      </c>
      <c r="V61" s="10">
        <v>107.83147071808739</v>
      </c>
      <c r="W61" s="10">
        <v>5.0564210906464426</v>
      </c>
      <c r="Y61" s="10">
        <v>0.86834157128730638</v>
      </c>
      <c r="Z61" s="10">
        <v>0</v>
      </c>
      <c r="AA61" s="10">
        <v>5.3291526457340979</v>
      </c>
      <c r="AB61" s="10">
        <v>1.6054724716977944</v>
      </c>
      <c r="AC61" s="10">
        <v>0.24545125182932281</v>
      </c>
      <c r="AD61" s="10">
        <v>0.16534356061629296</v>
      </c>
      <c r="AE61" s="10">
        <v>9.0911443237639844</v>
      </c>
      <c r="AF61" s="10">
        <v>0.15561342432217273</v>
      </c>
      <c r="AG61" s="10">
        <v>0</v>
      </c>
      <c r="AH61" s="10">
        <v>3.5714829874870588</v>
      </c>
      <c r="AI61" s="10">
        <v>0.98257548444388476</v>
      </c>
      <c r="AJ61" s="10">
        <v>9.3540890831534398</v>
      </c>
      <c r="AK61" s="10">
        <v>1.1394531246797612</v>
      </c>
      <c r="AL61" s="10">
        <v>2.1761455557879117E-2</v>
      </c>
      <c r="AM61" s="10">
        <v>71.66711774650166</v>
      </c>
      <c r="AN61" s="10">
        <v>2.4024613202728347</v>
      </c>
      <c r="AO61" s="10">
        <v>0</v>
      </c>
      <c r="AP61" s="10">
        <v>41.773222410870062</v>
      </c>
      <c r="AQ61" s="10">
        <v>1.5486074397030904</v>
      </c>
      <c r="AR61" s="10">
        <v>0.79474539291214796</v>
      </c>
      <c r="AS61" s="10">
        <v>7.2757629789933276E-2</v>
      </c>
      <c r="AT61" s="10">
        <v>2.20619357168653</v>
      </c>
      <c r="AV61" s="23">
        <v>26.057977070063693</v>
      </c>
      <c r="AW61" s="23">
        <v>513.59891598915988</v>
      </c>
      <c r="AX61" s="23">
        <v>124.83792781267516</v>
      </c>
      <c r="AY61" s="23">
        <v>6888.3611143489916</v>
      </c>
      <c r="AZ61" s="23">
        <v>84.058665435802752</v>
      </c>
      <c r="BA61" s="23">
        <v>76.250289326092755</v>
      </c>
      <c r="BB61" s="23">
        <v>263.0185090630585</v>
      </c>
      <c r="BC61" s="23">
        <v>27.31175339930234</v>
      </c>
      <c r="BD61" s="23">
        <v>933.60964007336065</v>
      </c>
      <c r="BE61" s="23">
        <v>174.11464166839309</v>
      </c>
      <c r="BF61" s="23">
        <v>148.5673132</v>
      </c>
      <c r="BG61" s="23">
        <v>1561.6357443757281</v>
      </c>
      <c r="BH61" s="23">
        <v>237.80210221094598</v>
      </c>
      <c r="BI61" s="23">
        <v>191.72037657052567</v>
      </c>
      <c r="BJ61" s="23">
        <v>197.71763704550901</v>
      </c>
      <c r="BK61" s="23">
        <v>256.55323161076723</v>
      </c>
      <c r="BL61" s="23">
        <v>99.349599999999995</v>
      </c>
      <c r="BM61" s="23">
        <v>220.01392145369283</v>
      </c>
      <c r="BN61" s="23">
        <v>129.64180869565217</v>
      </c>
      <c r="BO61" s="23">
        <v>397.37269645608626</v>
      </c>
      <c r="BP61" s="23">
        <v>107.90422834787732</v>
      </c>
      <c r="BQ61" s="23">
        <v>7.2626146623329726</v>
      </c>
    </row>
    <row r="62" spans="1:69">
      <c r="A62" s="2">
        <v>43525</v>
      </c>
      <c r="B62" s="10">
        <v>24.041343439926436</v>
      </c>
      <c r="C62" s="10">
        <v>518.83251206241664</v>
      </c>
      <c r="D62" s="10">
        <v>124.39161602862885</v>
      </c>
      <c r="E62" s="10">
        <v>7286.0466489938353</v>
      </c>
      <c r="F62" s="10">
        <v>87.77071884667059</v>
      </c>
      <c r="G62" s="10">
        <v>75.198652987365719</v>
      </c>
      <c r="H62" s="10">
        <v>259.3376708162358</v>
      </c>
      <c r="I62" s="10">
        <v>27.130779733010915</v>
      </c>
      <c r="J62" s="10">
        <v>942.42072544852613</v>
      </c>
      <c r="K62" s="10">
        <v>176.16496098772657</v>
      </c>
      <c r="L62" s="10">
        <v>153.84862911581425</v>
      </c>
      <c r="M62" s="10">
        <v>1529.7555582452746</v>
      </c>
      <c r="N62" s="10">
        <v>242.31476140344338</v>
      </c>
      <c r="O62" s="10">
        <v>200.32530690400151</v>
      </c>
      <c r="P62" s="10">
        <v>126.07252104708199</v>
      </c>
      <c r="Q62" s="10">
        <v>284.92178842677856</v>
      </c>
      <c r="R62" s="10">
        <v>98.834933333333325</v>
      </c>
      <c r="S62" s="10">
        <v>177.20593043916244</v>
      </c>
      <c r="T62" s="10">
        <v>129.34932964296561</v>
      </c>
      <c r="U62" s="10">
        <v>407.00122783855142</v>
      </c>
      <c r="V62" s="10">
        <v>103.10022124165673</v>
      </c>
      <c r="W62" s="10">
        <v>5.4145504587155964</v>
      </c>
      <c r="Y62" s="10">
        <v>0.99765397430807923</v>
      </c>
      <c r="Z62" s="10">
        <v>0</v>
      </c>
      <c r="AA62" s="10">
        <v>5.3876539650577229</v>
      </c>
      <c r="AB62" s="10">
        <v>1.5303911784367301</v>
      </c>
      <c r="AC62" s="10">
        <v>0.23569575083034522</v>
      </c>
      <c r="AD62" s="10">
        <v>0.15893147797737583</v>
      </c>
      <c r="AE62" s="10">
        <v>9.3221584613791606</v>
      </c>
      <c r="AF62" s="10">
        <v>0.14764341649631874</v>
      </c>
      <c r="AG62" s="10">
        <v>0</v>
      </c>
      <c r="AH62" s="10">
        <v>3.5346511998611447</v>
      </c>
      <c r="AI62" s="10">
        <v>0.96219638418574505</v>
      </c>
      <c r="AJ62" s="10">
        <v>9.6244963754636501</v>
      </c>
      <c r="AK62" s="10">
        <v>1.1348832914842717</v>
      </c>
      <c r="AL62" s="10">
        <v>2.1637469992384695E-2</v>
      </c>
      <c r="AM62" s="10">
        <v>70.266850776194374</v>
      </c>
      <c r="AN62" s="10">
        <v>2.9283119903386705</v>
      </c>
      <c r="AO62" s="10">
        <v>0</v>
      </c>
      <c r="AP62" s="10">
        <v>42.941573064045741</v>
      </c>
      <c r="AQ62" s="10">
        <v>1.5229608444014957</v>
      </c>
      <c r="AR62" s="10">
        <v>0.81563372312336924</v>
      </c>
      <c r="AS62" s="10">
        <v>7.7411120032778058E-2</v>
      </c>
      <c r="AT62" s="10">
        <v>2.1660550458715591</v>
      </c>
      <c r="AV62" s="23">
        <v>25.038997414234515</v>
      </c>
      <c r="AW62" s="23">
        <v>518.83251206241664</v>
      </c>
      <c r="AX62" s="23">
        <v>129.77926999368657</v>
      </c>
      <c r="AY62" s="23">
        <v>7287.5770401722721</v>
      </c>
      <c r="AZ62" s="23">
        <v>88.006414597500935</v>
      </c>
      <c r="BA62" s="23">
        <v>75.357584465343095</v>
      </c>
      <c r="BB62" s="23">
        <v>268.65982927761496</v>
      </c>
      <c r="BC62" s="23">
        <v>27.278423149507233</v>
      </c>
      <c r="BD62" s="23">
        <v>942.42072544852613</v>
      </c>
      <c r="BE62" s="23">
        <v>179.69961218758772</v>
      </c>
      <c r="BF62" s="23">
        <v>154.81082549999999</v>
      </c>
      <c r="BG62" s="23">
        <v>1539.3800546207383</v>
      </c>
      <c r="BH62" s="23">
        <v>243.44964469492766</v>
      </c>
      <c r="BI62" s="23">
        <v>200.34694437399389</v>
      </c>
      <c r="BJ62" s="23">
        <v>196.33937182327637</v>
      </c>
      <c r="BK62" s="23">
        <v>287.85010041711723</v>
      </c>
      <c r="BL62" s="23">
        <v>98.834933333333325</v>
      </c>
      <c r="BM62" s="23">
        <v>220.14750350320818</v>
      </c>
      <c r="BN62" s="23">
        <v>130.87229048736711</v>
      </c>
      <c r="BO62" s="23">
        <v>407.81686156167478</v>
      </c>
      <c r="BP62" s="23">
        <v>103.1776323616895</v>
      </c>
      <c r="BQ62" s="23">
        <v>7.5806055045871554</v>
      </c>
    </row>
    <row r="63" spans="1:69">
      <c r="A63" s="2">
        <v>43617</v>
      </c>
      <c r="B63" s="10">
        <v>21.663657568854937</v>
      </c>
      <c r="C63" s="10">
        <v>540.504188522665</v>
      </c>
      <c r="D63" s="10">
        <v>127.86085953572349</v>
      </c>
      <c r="E63" s="10">
        <v>7417.907488908606</v>
      </c>
      <c r="F63" s="10">
        <v>90.203374552665437</v>
      </c>
      <c r="G63" s="10">
        <v>78.660532702882605</v>
      </c>
      <c r="H63" s="10">
        <v>272.03231994347755</v>
      </c>
      <c r="I63" s="10">
        <v>27.976727147351198</v>
      </c>
      <c r="J63" s="10">
        <v>970.18176673728181</v>
      </c>
      <c r="K63" s="10">
        <v>181.04965921377229</v>
      </c>
      <c r="L63" s="10">
        <v>159.29959734140954</v>
      </c>
      <c r="M63" s="10">
        <v>1521.2715171522461</v>
      </c>
      <c r="N63" s="10">
        <v>241.28375372063238</v>
      </c>
      <c r="O63" s="10">
        <v>204.73404879180109</v>
      </c>
      <c r="P63" s="10">
        <v>133.52810814575093</v>
      </c>
      <c r="Q63" s="10">
        <v>307.26194456930045</v>
      </c>
      <c r="R63" s="10">
        <v>99.096000000000004</v>
      </c>
      <c r="S63" s="10">
        <v>174.55841655188661</v>
      </c>
      <c r="T63" s="10">
        <v>133.8471698071223</v>
      </c>
      <c r="U63" s="10">
        <v>424.83779677335417</v>
      </c>
      <c r="V63" s="10">
        <v>99.920851660689252</v>
      </c>
      <c r="W63" s="10">
        <v>5.9561444401987016</v>
      </c>
      <c r="Y63" s="10">
        <v>0.85609936937924758</v>
      </c>
      <c r="Z63" s="10">
        <v>0</v>
      </c>
      <c r="AA63" s="10">
        <v>5.4074545289368672</v>
      </c>
      <c r="AB63" s="10">
        <v>1.5580877711026915</v>
      </c>
      <c r="AC63" s="10">
        <v>0.25805410343453161</v>
      </c>
      <c r="AD63" s="10">
        <v>0.17571467001010888</v>
      </c>
      <c r="AE63" s="10">
        <v>9.4354219920063542</v>
      </c>
      <c r="AF63" s="10">
        <v>0.14720625169132973</v>
      </c>
      <c r="AG63" s="10">
        <v>0</v>
      </c>
      <c r="AH63" s="10">
        <v>3.6060791357079438</v>
      </c>
      <c r="AI63" s="10">
        <v>0.96666785859042648</v>
      </c>
      <c r="AJ63" s="10">
        <v>9.8823756337587838</v>
      </c>
      <c r="AK63" s="10">
        <v>1.0875644831339173</v>
      </c>
      <c r="AL63" s="10">
        <v>3.4810706114654977E-2</v>
      </c>
      <c r="AM63" s="10">
        <v>72.106132265648228</v>
      </c>
      <c r="AN63" s="10">
        <v>2.7048436361529298</v>
      </c>
      <c r="AO63" s="10">
        <v>0</v>
      </c>
      <c r="AP63" s="10">
        <v>45.068476687862216</v>
      </c>
      <c r="AQ63" s="10">
        <v>1.4754222208813133</v>
      </c>
      <c r="AR63" s="10">
        <v>0.85137835024721653</v>
      </c>
      <c r="AS63" s="10">
        <v>0.10002087253322145</v>
      </c>
      <c r="AT63" s="10">
        <v>1.9994077187619395</v>
      </c>
      <c r="AV63" s="23">
        <v>22.519756938234185</v>
      </c>
      <c r="AW63" s="23">
        <v>540.504188522665</v>
      </c>
      <c r="AX63" s="23">
        <v>133.26831406466036</v>
      </c>
      <c r="AY63" s="23">
        <v>7419.4655766797086</v>
      </c>
      <c r="AZ63" s="23">
        <v>90.461428656099969</v>
      </c>
      <c r="BA63" s="23">
        <v>78.836247372892714</v>
      </c>
      <c r="BB63" s="23">
        <v>281.4677419354839</v>
      </c>
      <c r="BC63" s="23">
        <v>28.123933399042528</v>
      </c>
      <c r="BD63" s="23">
        <v>970.18176673728181</v>
      </c>
      <c r="BE63" s="23">
        <v>184.65573834948023</v>
      </c>
      <c r="BF63" s="23">
        <v>160.26626519999996</v>
      </c>
      <c r="BG63" s="23">
        <v>1531.1538927860049</v>
      </c>
      <c r="BH63" s="23">
        <v>242.37131820376629</v>
      </c>
      <c r="BI63" s="23">
        <v>204.76885949791574</v>
      </c>
      <c r="BJ63" s="23">
        <v>205.63424041139916</v>
      </c>
      <c r="BK63" s="23">
        <v>309.96678820545338</v>
      </c>
      <c r="BL63" s="23">
        <v>99.096000000000004</v>
      </c>
      <c r="BM63" s="23">
        <v>219.62689323974882</v>
      </c>
      <c r="BN63" s="23">
        <v>135.32259202800361</v>
      </c>
      <c r="BO63" s="23">
        <v>425.68917512360139</v>
      </c>
      <c r="BP63" s="23">
        <v>100.02087253322247</v>
      </c>
      <c r="BQ63" s="23">
        <v>7.9555521589606411</v>
      </c>
    </row>
    <row r="64" spans="1:69">
      <c r="A64" s="2">
        <v>43709</v>
      </c>
      <c r="B64" s="10">
        <v>19.671726267027953</v>
      </c>
      <c r="C64" s="10">
        <v>511.46442208400373</v>
      </c>
      <c r="D64" s="10">
        <v>122.72884649806065</v>
      </c>
      <c r="E64" s="10">
        <v>7480.8899083827009</v>
      </c>
      <c r="F64" s="10">
        <v>86.782517706356487</v>
      </c>
      <c r="G64" s="10">
        <v>75.431680754055066</v>
      </c>
      <c r="H64" s="10">
        <v>281.04529619974215</v>
      </c>
      <c r="I64" s="10">
        <v>27.533631912946291</v>
      </c>
      <c r="J64" s="10">
        <v>979.45941854707507</v>
      </c>
      <c r="K64" s="10">
        <v>183.57004932688488</v>
      </c>
      <c r="L64" s="10">
        <v>165.94131880268091</v>
      </c>
      <c r="M64" s="10">
        <v>1488.0385473007989</v>
      </c>
      <c r="N64" s="10">
        <v>241.49224924513396</v>
      </c>
      <c r="O64" s="10">
        <v>202.96050050162202</v>
      </c>
      <c r="P64" s="10">
        <v>127.97013289581621</v>
      </c>
      <c r="Q64" s="10">
        <v>312.48941359964726</v>
      </c>
      <c r="R64" s="10">
        <v>100.57840000000002</v>
      </c>
      <c r="S64" s="10">
        <v>169.13033916108631</v>
      </c>
      <c r="T64" s="10">
        <v>126.32243542593761</v>
      </c>
      <c r="U64" s="10">
        <v>434.28019586820079</v>
      </c>
      <c r="V64" s="10">
        <v>106.98458058507822</v>
      </c>
      <c r="W64" s="10">
        <v>6.9347715946843866</v>
      </c>
      <c r="Y64" s="10">
        <v>0.90687896422781122</v>
      </c>
      <c r="Z64" s="10">
        <v>0</v>
      </c>
      <c r="AA64" s="10">
        <v>5.2482467110673383</v>
      </c>
      <c r="AB64" s="10">
        <v>1.5713168573010989</v>
      </c>
      <c r="AC64" s="10">
        <v>0.25768466163204096</v>
      </c>
      <c r="AD64" s="10">
        <v>0.15633122552901568</v>
      </c>
      <c r="AE64" s="10">
        <v>10.15949849548872</v>
      </c>
      <c r="AF64" s="10">
        <v>0.12437958806658855</v>
      </c>
      <c r="AG64" s="10">
        <v>0</v>
      </c>
      <c r="AH64" s="10">
        <v>3.6594399492545051</v>
      </c>
      <c r="AI64" s="10">
        <v>0.93164599731909448</v>
      </c>
      <c r="AJ64" s="10">
        <v>10.099305901006574</v>
      </c>
      <c r="AK64" s="10">
        <v>1.1373184644432683</v>
      </c>
      <c r="AL64" s="10">
        <v>4.8722213451611651E-2</v>
      </c>
      <c r="AM64" s="10">
        <v>68.497867104183754</v>
      </c>
      <c r="AN64" s="10">
        <v>2.5513190920633519</v>
      </c>
      <c r="AO64" s="10">
        <v>0</v>
      </c>
      <c r="AP64" s="10">
        <v>45.18443677462642</v>
      </c>
      <c r="AQ64" s="10">
        <v>1.3696244129576343</v>
      </c>
      <c r="AR64" s="10">
        <v>0.87030099372384484</v>
      </c>
      <c r="AS64" s="10">
        <v>0.10709167225734006</v>
      </c>
      <c r="AT64" s="10">
        <v>1.8891611295681052</v>
      </c>
      <c r="AV64" s="23">
        <v>20.578605231255764</v>
      </c>
      <c r="AW64" s="23">
        <v>511.46442208400373</v>
      </c>
      <c r="AX64" s="23">
        <v>127.97709320912799</v>
      </c>
      <c r="AY64" s="23">
        <v>7482.461225240002</v>
      </c>
      <c r="AZ64" s="23">
        <v>87.040202367988527</v>
      </c>
      <c r="BA64" s="23">
        <v>75.588011979584081</v>
      </c>
      <c r="BB64" s="23">
        <v>291.20479469523087</v>
      </c>
      <c r="BC64" s="23">
        <v>27.658011501012879</v>
      </c>
      <c r="BD64" s="23">
        <v>979.45941854707507</v>
      </c>
      <c r="BE64" s="23">
        <v>187.22948927613939</v>
      </c>
      <c r="BF64" s="23">
        <v>166.87296480000001</v>
      </c>
      <c r="BG64" s="23">
        <v>1498.1378532018055</v>
      </c>
      <c r="BH64" s="23">
        <v>242.62956770957723</v>
      </c>
      <c r="BI64" s="23">
        <v>203.00922271507363</v>
      </c>
      <c r="BJ64" s="23">
        <v>196.46799999999996</v>
      </c>
      <c r="BK64" s="23">
        <v>315.04073269171062</v>
      </c>
      <c r="BL64" s="23">
        <v>100.57840000000002</v>
      </c>
      <c r="BM64" s="23">
        <v>214.31477593571273</v>
      </c>
      <c r="BN64" s="23">
        <v>127.69205983889525</v>
      </c>
      <c r="BO64" s="23">
        <v>435.15049686192464</v>
      </c>
      <c r="BP64" s="23">
        <v>107.09167225733556</v>
      </c>
      <c r="BQ64" s="23">
        <v>8.8239327242524919</v>
      </c>
    </row>
    <row r="65" spans="1:69">
      <c r="A65" s="2">
        <v>43800</v>
      </c>
      <c r="B65" s="10">
        <v>18.86161061634073</v>
      </c>
      <c r="C65" s="10">
        <v>549.14871973005165</v>
      </c>
      <c r="D65" s="10">
        <v>121.11335465780374</v>
      </c>
      <c r="E65" s="10">
        <v>7830.1581556291394</v>
      </c>
      <c r="F65" s="10">
        <v>93.822714088760407</v>
      </c>
      <c r="G65" s="10">
        <v>80.175379008322523</v>
      </c>
      <c r="H65" s="10">
        <v>287.91051568367192</v>
      </c>
      <c r="I65" s="10">
        <v>29.834075670844758</v>
      </c>
      <c r="J65" s="10">
        <v>1025.5596290372364</v>
      </c>
      <c r="K65" s="10">
        <v>189.66727802463041</v>
      </c>
      <c r="L65" s="10">
        <v>169.1558222684983</v>
      </c>
      <c r="M65" s="10">
        <v>1570.3242921520405</v>
      </c>
      <c r="N65" s="10">
        <v>250.58349145549641</v>
      </c>
      <c r="O65" s="10">
        <v>207.9094501323674</v>
      </c>
      <c r="P65" s="10">
        <v>137.8740900496455</v>
      </c>
      <c r="Q65" s="10">
        <v>336.40367261576347</v>
      </c>
      <c r="R65" s="10">
        <v>103.96533333333332</v>
      </c>
      <c r="S65" s="10">
        <v>174.16599632326066</v>
      </c>
      <c r="T65" s="10">
        <v>139.35608695270963</v>
      </c>
      <c r="U65" s="10">
        <v>448.71025243748744</v>
      </c>
      <c r="V65" s="10">
        <v>109.99045868254406</v>
      </c>
      <c r="W65" s="10">
        <v>7.5062773722627716</v>
      </c>
      <c r="Y65" s="10">
        <v>0.7590809162587604</v>
      </c>
      <c r="Z65" s="10">
        <v>0</v>
      </c>
      <c r="AA65" s="10">
        <v>5.25210020507933</v>
      </c>
      <c r="AB65" s="10">
        <v>1.488012771996182</v>
      </c>
      <c r="AC65" s="10">
        <v>0.2496011007035861</v>
      </c>
      <c r="AD65" s="10">
        <v>0.16160874641866485</v>
      </c>
      <c r="AE65" s="10">
        <v>10.504791880216601</v>
      </c>
      <c r="AF65" s="10">
        <v>0.12041642388279783</v>
      </c>
      <c r="AG65" s="10">
        <v>0</v>
      </c>
      <c r="AH65" s="10">
        <v>3.5936941356458476</v>
      </c>
      <c r="AI65" s="10">
        <v>0.90893013150170532</v>
      </c>
      <c r="AJ65" s="10">
        <v>10.299972808180655</v>
      </c>
      <c r="AK65" s="10">
        <v>1.2071010918462832</v>
      </c>
      <c r="AL65" s="10">
        <v>4.6156600381550561E-2</v>
      </c>
      <c r="AM65" s="10">
        <v>69.554616799236726</v>
      </c>
      <c r="AN65" s="10">
        <v>2.4801425998720674</v>
      </c>
      <c r="AO65" s="10">
        <v>0</v>
      </c>
      <c r="AP65" s="10">
        <v>45.825838593603947</v>
      </c>
      <c r="AQ65" s="10">
        <v>1.446987864027875</v>
      </c>
      <c r="AR65" s="10">
        <v>0.89921894276051262</v>
      </c>
      <c r="AS65" s="10">
        <v>0.1101005592417863</v>
      </c>
      <c r="AT65" s="10">
        <v>1.6184585659081163</v>
      </c>
      <c r="AV65" s="23">
        <v>19.620691532599491</v>
      </c>
      <c r="AW65" s="23">
        <v>549.14871973005165</v>
      </c>
      <c r="AX65" s="23">
        <v>126.36545486288307</v>
      </c>
      <c r="AY65" s="23">
        <v>7831.6461684011356</v>
      </c>
      <c r="AZ65" s="23">
        <v>94.072315189463993</v>
      </c>
      <c r="BA65" s="23">
        <v>80.336987754741187</v>
      </c>
      <c r="BB65" s="23">
        <v>298.41530756388852</v>
      </c>
      <c r="BC65" s="23">
        <v>29.954492094727556</v>
      </c>
      <c r="BD65" s="23">
        <v>1025.5596290372364</v>
      </c>
      <c r="BE65" s="23">
        <v>193.26097216027625</v>
      </c>
      <c r="BF65" s="23">
        <v>170.0647524</v>
      </c>
      <c r="BG65" s="23">
        <v>1580.6242649602211</v>
      </c>
      <c r="BH65" s="23">
        <v>251.7905925473427</v>
      </c>
      <c r="BI65" s="23">
        <v>207.95560673274895</v>
      </c>
      <c r="BJ65" s="23">
        <v>207.42870684888223</v>
      </c>
      <c r="BK65" s="23">
        <v>338.88381521563554</v>
      </c>
      <c r="BL65" s="23">
        <v>103.96533333333332</v>
      </c>
      <c r="BM65" s="23">
        <v>219.9918349168646</v>
      </c>
      <c r="BN65" s="23">
        <v>140.80307481673751</v>
      </c>
      <c r="BO65" s="23">
        <v>449.60947138024795</v>
      </c>
      <c r="BP65" s="23">
        <v>110.10055924178585</v>
      </c>
      <c r="BQ65" s="23">
        <v>9.1247359381708879</v>
      </c>
    </row>
    <row r="66" spans="1:69">
      <c r="A66" s="2">
        <v>43891</v>
      </c>
      <c r="B66" s="10">
        <v>18.402217027745984</v>
      </c>
      <c r="C66" s="10">
        <v>432.61503539550625</v>
      </c>
      <c r="D66" s="10">
        <v>108.40433887424044</v>
      </c>
      <c r="E66" s="10">
        <v>7883.2359542412623</v>
      </c>
      <c r="F66" s="10">
        <v>79.072957215126294</v>
      </c>
      <c r="G66" s="10">
        <v>73.451871851906475</v>
      </c>
      <c r="H66" s="10">
        <v>289.10476416336292</v>
      </c>
      <c r="I66" s="10">
        <v>27.738667228835677</v>
      </c>
      <c r="J66" s="10">
        <v>1009.4334093863583</v>
      </c>
      <c r="K66" s="10">
        <v>163.35392484505027</v>
      </c>
      <c r="L66" s="10">
        <v>165.20340228719954</v>
      </c>
      <c r="M66" s="10">
        <v>1503.5722201118786</v>
      </c>
      <c r="N66" s="10">
        <v>238.17350326450483</v>
      </c>
      <c r="O66" s="10">
        <v>169.4744853264998</v>
      </c>
      <c r="P66" s="10">
        <v>128.33641811924392</v>
      </c>
      <c r="Q66" s="10">
        <v>278.37201071763064</v>
      </c>
      <c r="R66" s="10">
        <v>104.87226666666666</v>
      </c>
      <c r="S66" s="10">
        <v>160.14171505211681</v>
      </c>
      <c r="T66" s="10">
        <v>110.8607274449118</v>
      </c>
      <c r="U66" s="10">
        <v>414.15390174772739</v>
      </c>
      <c r="V66" s="10">
        <v>106.64383858414408</v>
      </c>
      <c r="W66" s="10">
        <v>6.4245224518888104</v>
      </c>
      <c r="Y66" s="10">
        <v>0.69045340265297384</v>
      </c>
      <c r="Z66" s="10">
        <v>0</v>
      </c>
      <c r="AA66" s="10">
        <v>4.7288302147350976</v>
      </c>
      <c r="AB66" s="10">
        <v>1.0550225974548084</v>
      </c>
      <c r="AC66" s="10">
        <v>0.23181865385652145</v>
      </c>
      <c r="AD66" s="10">
        <v>0.14925872581072497</v>
      </c>
      <c r="AE66" s="10">
        <v>11.900909595502299</v>
      </c>
      <c r="AF66" s="10">
        <v>0.1099492752765947</v>
      </c>
      <c r="AG66" s="10">
        <v>0</v>
      </c>
      <c r="AH66" s="10">
        <v>2.9173892015068077</v>
      </c>
      <c r="AI66" s="10">
        <v>0.89130671280051388</v>
      </c>
      <c r="AJ66" s="10">
        <v>10.489468733201193</v>
      </c>
      <c r="AK66" s="10">
        <v>1.2696112038275373</v>
      </c>
      <c r="AL66" s="10">
        <v>4.7507511261017044E-2</v>
      </c>
      <c r="AM66" s="10">
        <v>65.670479097753116</v>
      </c>
      <c r="AN66" s="10">
        <v>1.9179288166546939</v>
      </c>
      <c r="AO66" s="10">
        <v>0</v>
      </c>
      <c r="AP66" s="10">
        <v>44.273951403979197</v>
      </c>
      <c r="AQ66" s="10">
        <v>1.6551945192910438</v>
      </c>
      <c r="AR66" s="10">
        <v>0.82996773897338016</v>
      </c>
      <c r="AS66" s="10">
        <v>0.10675058917331626</v>
      </c>
      <c r="AT66" s="10">
        <v>1.5767391304347811</v>
      </c>
      <c r="AV66" s="23">
        <v>19.092670430398957</v>
      </c>
      <c r="AW66" s="23">
        <v>432.61503539550625</v>
      </c>
      <c r="AX66" s="23">
        <v>113.13316908897554</v>
      </c>
      <c r="AY66" s="23">
        <v>7884.2909768387171</v>
      </c>
      <c r="AZ66" s="23">
        <v>79.304775868982816</v>
      </c>
      <c r="BA66" s="23">
        <v>73.6011305777172</v>
      </c>
      <c r="BB66" s="23">
        <v>301.00567375886521</v>
      </c>
      <c r="BC66" s="23">
        <v>27.848616504112272</v>
      </c>
      <c r="BD66" s="23">
        <v>1009.4334093863583</v>
      </c>
      <c r="BE66" s="23">
        <v>166.27131404655708</v>
      </c>
      <c r="BF66" s="23">
        <v>166.09470900000005</v>
      </c>
      <c r="BG66" s="23">
        <v>1514.0616888450797</v>
      </c>
      <c r="BH66" s="23">
        <v>239.44311446833237</v>
      </c>
      <c r="BI66" s="23">
        <v>169.52199283776082</v>
      </c>
      <c r="BJ66" s="23">
        <v>194.00689721699703</v>
      </c>
      <c r="BK66" s="23">
        <v>280.28993953428534</v>
      </c>
      <c r="BL66" s="23">
        <v>104.87226666666666</v>
      </c>
      <c r="BM66" s="23">
        <v>204.41566645609601</v>
      </c>
      <c r="BN66" s="23">
        <v>112.51592196420285</v>
      </c>
      <c r="BO66" s="23">
        <v>414.98386948670077</v>
      </c>
      <c r="BP66" s="23">
        <v>106.75058917331739</v>
      </c>
      <c r="BQ66" s="23">
        <v>8.0012615823235915</v>
      </c>
    </row>
    <row r="67" spans="1:69">
      <c r="A67" s="2">
        <v>43983</v>
      </c>
      <c r="B67" s="10">
        <v>17.080553167868644</v>
      </c>
      <c r="C67" s="10">
        <v>409.37450919517147</v>
      </c>
      <c r="D67" s="10">
        <v>112.08213970364515</v>
      </c>
      <c r="E67" s="10">
        <v>8221.0704046970841</v>
      </c>
      <c r="F67" s="10">
        <v>86.689748942219964</v>
      </c>
      <c r="G67" s="10">
        <v>77.687439353157714</v>
      </c>
      <c r="H67" s="10">
        <v>292.40073889445773</v>
      </c>
      <c r="I67" s="10">
        <v>29.501836759185728</v>
      </c>
      <c r="J67" s="10">
        <v>995.64235306579099</v>
      </c>
      <c r="K67" s="10">
        <v>182.13115343886238</v>
      </c>
      <c r="L67" s="10">
        <v>170.78807108450926</v>
      </c>
      <c r="M67" s="10">
        <v>1558.7066314248409</v>
      </c>
      <c r="N67" s="10">
        <v>241.64056775320773</v>
      </c>
      <c r="O67" s="10">
        <v>172.68795481610263</v>
      </c>
      <c r="P67" s="10">
        <v>135.42899686152876</v>
      </c>
      <c r="Q67" s="10">
        <v>308.21703052090783</v>
      </c>
      <c r="R67" s="10">
        <v>104.87253333333332</v>
      </c>
      <c r="S67" s="10">
        <v>162.70315149439804</v>
      </c>
      <c r="T67" s="10">
        <v>112.51530944411282</v>
      </c>
      <c r="U67" s="10">
        <v>441.50546262665506</v>
      </c>
      <c r="V67" s="10">
        <v>113.04923000868824</v>
      </c>
      <c r="W67" s="10">
        <v>6.6127763207193695</v>
      </c>
      <c r="Y67" s="23">
        <v>0.59403093792852957</v>
      </c>
      <c r="Z67" s="10">
        <v>0</v>
      </c>
      <c r="AA67" s="10">
        <v>4.7212289082417698</v>
      </c>
      <c r="AB67" s="10">
        <v>0.84074722042350913</v>
      </c>
      <c r="AC67" s="10">
        <v>0.20902304221171164</v>
      </c>
      <c r="AD67" s="10">
        <v>0.16820786825022083</v>
      </c>
      <c r="AE67" s="10">
        <v>11.989998979639324</v>
      </c>
      <c r="AF67" s="10">
        <v>0.10989592809992743</v>
      </c>
      <c r="AG67" s="10">
        <v>0</v>
      </c>
      <c r="AH67" s="10">
        <v>3.1936341432939628</v>
      </c>
      <c r="AI67" s="10">
        <v>0.85875441549072207</v>
      </c>
      <c r="AJ67" s="10">
        <v>10.638256355707881</v>
      </c>
      <c r="AK67" s="10">
        <v>1.2176098168857266</v>
      </c>
      <c r="AL67" s="10">
        <v>4.2646145959054138E-2</v>
      </c>
      <c r="AM67" s="10">
        <v>65.918036249057565</v>
      </c>
      <c r="AN67" s="10">
        <v>2.24774431826296</v>
      </c>
      <c r="AO67" s="10">
        <v>0</v>
      </c>
      <c r="AP67" s="10">
        <v>43.325415832618887</v>
      </c>
      <c r="AQ67" s="10">
        <v>1.4831557693148341</v>
      </c>
      <c r="AR67" s="10">
        <v>0.88478048622573624</v>
      </c>
      <c r="AS67" s="10">
        <v>0.11316239240109383</v>
      </c>
      <c r="AT67" s="10">
        <v>1.5618059198201575</v>
      </c>
      <c r="AV67" s="23">
        <v>17.674584105797173</v>
      </c>
      <c r="AW67" s="23">
        <v>409.37450919517147</v>
      </c>
      <c r="AX67" s="23">
        <v>116.80336861188692</v>
      </c>
      <c r="AY67" s="23">
        <v>8221.9111519175076</v>
      </c>
      <c r="AZ67" s="23">
        <v>86.898771984431676</v>
      </c>
      <c r="BA67" s="23">
        <v>77.855647221407935</v>
      </c>
      <c r="BB67" s="23">
        <v>304.39073787409706</v>
      </c>
      <c r="BC67" s="23">
        <v>29.611732687285656</v>
      </c>
      <c r="BD67" s="23">
        <v>995.64235306579099</v>
      </c>
      <c r="BE67" s="23">
        <v>185.32478758215635</v>
      </c>
      <c r="BF67" s="23">
        <v>171.64682549999998</v>
      </c>
      <c r="BG67" s="23">
        <v>1569.3448877805488</v>
      </c>
      <c r="BH67" s="23">
        <v>242.85817757009346</v>
      </c>
      <c r="BI67" s="23">
        <v>172.73060096206169</v>
      </c>
      <c r="BJ67" s="23">
        <v>201.34703311058632</v>
      </c>
      <c r="BK67" s="23">
        <v>310.46477483917079</v>
      </c>
      <c r="BL67" s="23">
        <v>104.87253333333332</v>
      </c>
      <c r="BM67" s="23">
        <v>206.02856732701693</v>
      </c>
      <c r="BN67" s="23">
        <v>113.99846521342765</v>
      </c>
      <c r="BO67" s="23">
        <v>442.3902431128808</v>
      </c>
      <c r="BP67" s="23">
        <v>113.16239240108933</v>
      </c>
      <c r="BQ67" s="23">
        <v>8.174582240539527</v>
      </c>
    </row>
    <row r="68" spans="1:69">
      <c r="A68" s="2">
        <v>44075</v>
      </c>
      <c r="B68" s="10">
        <v>17.376435935663817</v>
      </c>
      <c r="C68" s="10">
        <v>412.4212821785689</v>
      </c>
      <c r="D68" s="10">
        <v>116.93135060796126</v>
      </c>
      <c r="E68" s="10">
        <v>8918.3358211640407</v>
      </c>
      <c r="F68" s="10">
        <v>83.149681466231513</v>
      </c>
      <c r="G68" s="10">
        <v>81.245739513465651</v>
      </c>
      <c r="H68" s="10">
        <v>299.3992628137587</v>
      </c>
      <c r="I68" s="10">
        <v>31.282475595772034</v>
      </c>
      <c r="J68" s="10">
        <v>1021.2117943575707</v>
      </c>
      <c r="K68" s="10">
        <v>178.9818636292957</v>
      </c>
      <c r="L68" s="10">
        <v>174.06649287373264</v>
      </c>
      <c r="M68" s="10">
        <v>1648.3702685486526</v>
      </c>
      <c r="N68" s="10">
        <v>255.86642877020887</v>
      </c>
      <c r="O68" s="10">
        <v>177.90239687209464</v>
      </c>
      <c r="P68" s="10">
        <v>141.66450178598942</v>
      </c>
      <c r="Q68" s="10">
        <v>283.7898724732608</v>
      </c>
      <c r="R68" s="10">
        <v>109.69093333333332</v>
      </c>
      <c r="S68" s="10">
        <v>165.55138270116552</v>
      </c>
      <c r="T68" s="10">
        <v>117.36109067037539</v>
      </c>
      <c r="U68" s="10">
        <v>437.43845606165894</v>
      </c>
      <c r="V68" s="10">
        <v>112.63299996289209</v>
      </c>
      <c r="W68" s="10">
        <v>6.3482296819787978</v>
      </c>
      <c r="Y68" s="10">
        <v>0.51584109652385379</v>
      </c>
      <c r="Z68" s="10">
        <v>0</v>
      </c>
      <c r="AA68" s="10">
        <v>4.6864922393477144</v>
      </c>
      <c r="AB68" s="10">
        <v>0.85332436979842896</v>
      </c>
      <c r="AC68" s="10">
        <v>0.17542075241584598</v>
      </c>
      <c r="AD68" s="10">
        <v>0.17346957470509494</v>
      </c>
      <c r="AE68" s="10">
        <v>11.693229446303178</v>
      </c>
      <c r="AF68" s="10">
        <v>0.128333652782878</v>
      </c>
      <c r="AG68" s="10">
        <v>0</v>
      </c>
      <c r="AH68" s="10">
        <v>3.0978035512914914</v>
      </c>
      <c r="AI68" s="10">
        <v>0.86569852626737998</v>
      </c>
      <c r="AJ68" s="10">
        <v>10.945763943865586</v>
      </c>
      <c r="AK68" s="10">
        <v>1.1851523287450618</v>
      </c>
      <c r="AL68" s="10">
        <v>4.1701483451191734E-2</v>
      </c>
      <c r="AM68" s="10">
        <v>67.039000723193652</v>
      </c>
      <c r="AN68" s="10">
        <v>1.9364578480243608</v>
      </c>
      <c r="AO68" s="10">
        <v>0</v>
      </c>
      <c r="AP68" s="10">
        <v>45.465999711922422</v>
      </c>
      <c r="AQ68" s="10">
        <v>1.4321561198902799</v>
      </c>
      <c r="AR68" s="10">
        <v>0.87663017246825348</v>
      </c>
      <c r="AS68" s="10">
        <v>0.11274574570859386</v>
      </c>
      <c r="AT68" s="10">
        <v>1.4909575971731455</v>
      </c>
      <c r="AV68" s="23">
        <v>17.892277032187671</v>
      </c>
      <c r="AW68" s="23">
        <v>412.4212821785689</v>
      </c>
      <c r="AX68" s="23">
        <v>121.61784284730898</v>
      </c>
      <c r="AY68" s="23">
        <v>8919.1891455338391</v>
      </c>
      <c r="AZ68" s="23">
        <v>83.325102218647359</v>
      </c>
      <c r="BA68" s="23">
        <v>81.419209088170746</v>
      </c>
      <c r="BB68" s="23">
        <v>311.09249226006187</v>
      </c>
      <c r="BC68" s="23">
        <v>31.410809248554912</v>
      </c>
      <c r="BD68" s="23">
        <v>1021.2117943575707</v>
      </c>
      <c r="BE68" s="23">
        <v>182.07966718058719</v>
      </c>
      <c r="BF68" s="23">
        <v>174.93219140000002</v>
      </c>
      <c r="BG68" s="23">
        <v>1659.3160324925182</v>
      </c>
      <c r="BH68" s="23">
        <v>257.05158109895393</v>
      </c>
      <c r="BI68" s="23">
        <v>177.94409835554583</v>
      </c>
      <c r="BJ68" s="23">
        <v>208.70350250918307</v>
      </c>
      <c r="BK68" s="23">
        <v>285.72633032128516</v>
      </c>
      <c r="BL68" s="23">
        <v>109.69093333333332</v>
      </c>
      <c r="BM68" s="23">
        <v>211.01738241308794</v>
      </c>
      <c r="BN68" s="23">
        <v>118.79324679026567</v>
      </c>
      <c r="BO68" s="23">
        <v>438.31508623412719</v>
      </c>
      <c r="BP68" s="23">
        <v>112.74574570860068</v>
      </c>
      <c r="BQ68" s="23">
        <v>7.8391872791519432</v>
      </c>
    </row>
    <row r="69" spans="1:69">
      <c r="A69" s="2">
        <v>44166</v>
      </c>
      <c r="B69" s="10">
        <v>18.45163017631717</v>
      </c>
      <c r="C69" s="10">
        <v>471.60899853744894</v>
      </c>
      <c r="D69" s="10">
        <v>131.49788122525709</v>
      </c>
      <c r="E69" s="10">
        <v>9569.17630665875</v>
      </c>
      <c r="F69" s="10">
        <v>94.018104233771624</v>
      </c>
      <c r="G69" s="10">
        <v>89.765519172226121</v>
      </c>
      <c r="H69" s="10">
        <v>304.39617934537739</v>
      </c>
      <c r="I69" s="10">
        <v>33.801748189549038</v>
      </c>
      <c r="J69" s="10">
        <v>1057.5417636269062</v>
      </c>
      <c r="K69" s="10">
        <v>191.54850918072941</v>
      </c>
      <c r="L69" s="10">
        <v>189.07893028211302</v>
      </c>
      <c r="M69" s="10">
        <v>1828.2788373398387</v>
      </c>
      <c r="N69" s="10">
        <v>268.51131370767206</v>
      </c>
      <c r="O69" s="10">
        <v>201.88970094803526</v>
      </c>
      <c r="P69" s="10">
        <v>147.57886968378125</v>
      </c>
      <c r="Q69" s="10">
        <v>317.14709270177207</v>
      </c>
      <c r="R69" s="10">
        <v>113.07439999999998</v>
      </c>
      <c r="S69" s="10">
        <v>174.06442954752686</v>
      </c>
      <c r="T69" s="10">
        <v>136.98385134345182</v>
      </c>
      <c r="U69" s="10">
        <v>470.27479761627325</v>
      </c>
      <c r="V69" s="10">
        <v>123.88942859631692</v>
      </c>
      <c r="W69" s="10">
        <v>6.1702263883975945</v>
      </c>
      <c r="Y69" s="10">
        <v>0.46582294269673952</v>
      </c>
      <c r="Z69" s="10">
        <v>0</v>
      </c>
      <c r="AA69" s="10">
        <v>5.0898036631068919</v>
      </c>
      <c r="AB69" s="10">
        <v>0.82629874516533164</v>
      </c>
      <c r="AC69" s="10">
        <v>0.16926736127572894</v>
      </c>
      <c r="AD69" s="10">
        <v>0.21217755943330019</v>
      </c>
      <c r="AE69" s="10">
        <v>11.765177548728104</v>
      </c>
      <c r="AF69" s="10">
        <v>0.13442345424972046</v>
      </c>
      <c r="AG69" s="10">
        <v>0</v>
      </c>
      <c r="AH69" s="10">
        <v>3.3459759663815305</v>
      </c>
      <c r="AI69" s="10">
        <v>0.91190271788696009</v>
      </c>
      <c r="AJ69" s="10">
        <v>11.240724475497927</v>
      </c>
      <c r="AK69" s="10">
        <v>1.2158230977104267</v>
      </c>
      <c r="AL69" s="10">
        <v>9.8348398538718129E-2</v>
      </c>
      <c r="AM69" s="10">
        <v>67.753984722349003</v>
      </c>
      <c r="AN69" s="10">
        <v>2.0008634433281713</v>
      </c>
      <c r="AO69" s="10">
        <v>0</v>
      </c>
      <c r="AP69" s="10">
        <v>47.399907492031417</v>
      </c>
      <c r="AQ69" s="10">
        <v>1.5395060125145505</v>
      </c>
      <c r="AR69" s="10">
        <v>0.94243446416089682</v>
      </c>
      <c r="AS69" s="10">
        <v>0.12401344203836118</v>
      </c>
      <c r="AT69" s="10">
        <v>1.133325079589671</v>
      </c>
      <c r="AV69" s="23">
        <v>18.91745311901391</v>
      </c>
      <c r="AW69" s="23">
        <v>471.60899853744894</v>
      </c>
      <c r="AX69" s="23">
        <v>136.58768488836398</v>
      </c>
      <c r="AY69" s="23">
        <v>9570.0026054039154</v>
      </c>
      <c r="AZ69" s="23">
        <v>94.187371595047352</v>
      </c>
      <c r="BA69" s="23">
        <v>89.977696731659421</v>
      </c>
      <c r="BB69" s="23">
        <v>316.1613568941055</v>
      </c>
      <c r="BC69" s="23">
        <v>33.936171643798758</v>
      </c>
      <c r="BD69" s="23">
        <v>1057.5417636269062</v>
      </c>
      <c r="BE69" s="23">
        <v>194.89448514711094</v>
      </c>
      <c r="BF69" s="23">
        <v>189.99083299999998</v>
      </c>
      <c r="BG69" s="23">
        <v>1839.5195618153366</v>
      </c>
      <c r="BH69" s="23">
        <v>269.72713680538249</v>
      </c>
      <c r="BI69" s="23">
        <v>201.98804934657397</v>
      </c>
      <c r="BJ69" s="23">
        <v>215.33285440613025</v>
      </c>
      <c r="BK69" s="23">
        <v>319.14795614510024</v>
      </c>
      <c r="BL69" s="23">
        <v>113.07439999999998</v>
      </c>
      <c r="BM69" s="23">
        <v>221.46433703955827</v>
      </c>
      <c r="BN69" s="23">
        <v>138.52335735596637</v>
      </c>
      <c r="BO69" s="23">
        <v>471.21723208043414</v>
      </c>
      <c r="BP69" s="23">
        <v>124.01344203835528</v>
      </c>
      <c r="BQ69" s="23">
        <v>7.3035514679872655</v>
      </c>
    </row>
    <row r="70" spans="1:69">
      <c r="A70" s="2">
        <v>44256</v>
      </c>
      <c r="B70" s="10">
        <v>17.546124864019557</v>
      </c>
      <c r="C70" s="10">
        <v>440.90661751799189</v>
      </c>
      <c r="D70" s="10">
        <v>130.42103379829317</v>
      </c>
      <c r="E70" s="10">
        <v>9889.0320259325545</v>
      </c>
      <c r="F70" s="10">
        <v>87.396067753853686</v>
      </c>
      <c r="G70" s="10">
        <v>87.420575448259541</v>
      </c>
      <c r="H70" s="10">
        <v>309.37734479144996</v>
      </c>
      <c r="I70" s="10">
        <v>33.396043641361793</v>
      </c>
      <c r="J70" s="10">
        <v>1094.8220801306036</v>
      </c>
      <c r="K70" s="10">
        <v>185.87529817697634</v>
      </c>
      <c r="L70" s="10">
        <v>185.79186711432541</v>
      </c>
      <c r="M70" s="10">
        <v>1801.198985293594</v>
      </c>
      <c r="N70" s="10">
        <v>260.66399783867183</v>
      </c>
      <c r="O70" s="10">
        <v>197.90265630161679</v>
      </c>
      <c r="P70" s="10">
        <v>143.38165254512509</v>
      </c>
      <c r="Q70" s="10">
        <v>321.08148110408825</v>
      </c>
      <c r="R70" s="10">
        <v>117.65173333333333</v>
      </c>
      <c r="S70" s="10">
        <v>172.18923960477088</v>
      </c>
      <c r="T70" s="10">
        <v>137.82451647253558</v>
      </c>
      <c r="U70" s="10">
        <v>453.70123252177797</v>
      </c>
      <c r="V70" s="10">
        <v>113.19349226495471</v>
      </c>
      <c r="W70" s="10">
        <v>6.6017999282897089</v>
      </c>
      <c r="Y70" s="10">
        <v>0.40745639374266673</v>
      </c>
      <c r="Z70" s="10">
        <v>0</v>
      </c>
      <c r="AA70" s="10">
        <v>4.8944707023966316</v>
      </c>
      <c r="AB70" s="10">
        <v>0.77973125399876153</v>
      </c>
      <c r="AC70" s="10">
        <v>0.1692121164134619</v>
      </c>
      <c r="AD70" s="10">
        <v>0.1967378506864037</v>
      </c>
      <c r="AE70" s="10">
        <v>12.131851350029137</v>
      </c>
      <c r="AF70" s="10">
        <v>0.12584488153428453</v>
      </c>
      <c r="AG70" s="10">
        <v>0</v>
      </c>
      <c r="AH70" s="10">
        <v>3.2466207085575149</v>
      </c>
      <c r="AI70" s="10">
        <v>0.80891188567460404</v>
      </c>
      <c r="AJ70" s="10">
        <v>11.278925998153682</v>
      </c>
      <c r="AK70" s="10">
        <v>1.2816621757547182</v>
      </c>
      <c r="AL70" s="10">
        <v>9.48394153797949E-2</v>
      </c>
      <c r="AM70" s="10">
        <v>61.54878399081602</v>
      </c>
      <c r="AN70" s="10">
        <v>1.6220723965722641</v>
      </c>
      <c r="AO70" s="10">
        <v>0</v>
      </c>
      <c r="AP70" s="10">
        <v>48.564174884540307</v>
      </c>
      <c r="AQ70" s="10">
        <v>1.4083326456701286</v>
      </c>
      <c r="AR70" s="10">
        <v>0.90922090685728563</v>
      </c>
      <c r="AS70" s="10">
        <v>0.11330679906401997</v>
      </c>
      <c r="AT70" s="10">
        <v>1.0570706346360694</v>
      </c>
      <c r="AV70" s="23">
        <v>17.953581257762224</v>
      </c>
      <c r="AW70" s="23">
        <v>440.90661751799189</v>
      </c>
      <c r="AX70" s="23">
        <v>135.3155045006898</v>
      </c>
      <c r="AY70" s="23">
        <v>9889.8117571865532</v>
      </c>
      <c r="AZ70" s="23">
        <v>87.565279870267148</v>
      </c>
      <c r="BA70" s="23">
        <v>87.617313298945945</v>
      </c>
      <c r="BB70" s="23">
        <v>321.50919614147909</v>
      </c>
      <c r="BC70" s="23">
        <v>33.521888522896077</v>
      </c>
      <c r="BD70" s="23">
        <v>1094.8220801306036</v>
      </c>
      <c r="BE70" s="23">
        <v>189.12191888553386</v>
      </c>
      <c r="BF70" s="23">
        <v>186.60077900000002</v>
      </c>
      <c r="BG70" s="23">
        <v>1812.4779112917477</v>
      </c>
      <c r="BH70" s="23">
        <v>261.94566001442655</v>
      </c>
      <c r="BI70" s="23">
        <v>197.99749571699658</v>
      </c>
      <c r="BJ70" s="23">
        <v>204.93043653594111</v>
      </c>
      <c r="BK70" s="23">
        <v>322.70355350066052</v>
      </c>
      <c r="BL70" s="23">
        <v>117.65173333333333</v>
      </c>
      <c r="BM70" s="23">
        <v>220.75341448931118</v>
      </c>
      <c r="BN70" s="23">
        <v>139.23284911820571</v>
      </c>
      <c r="BO70" s="23">
        <v>454.61045342863525</v>
      </c>
      <c r="BP70" s="23">
        <v>113.30679906401873</v>
      </c>
      <c r="BQ70" s="23">
        <v>7.6588705629257783</v>
      </c>
    </row>
    <row r="71" spans="1:69">
      <c r="A71" s="2">
        <v>44348</v>
      </c>
      <c r="B71" s="10">
        <v>17.495536322472187</v>
      </c>
      <c r="C71" s="10">
        <v>524.50328875027492</v>
      </c>
      <c r="D71" s="10">
        <v>132.77297523582143</v>
      </c>
      <c r="E71" s="10">
        <v>10369.147990509198</v>
      </c>
      <c r="F71" s="10">
        <v>89.111051262157957</v>
      </c>
      <c r="G71" s="10">
        <v>93.082743722375099</v>
      </c>
      <c r="H71" s="10">
        <v>317.15871488843783</v>
      </c>
      <c r="I71" s="10">
        <v>36.597779620424376</v>
      </c>
      <c r="J71" s="10">
        <v>1071.9649207758318</v>
      </c>
      <c r="K71" s="10">
        <v>188.2764604942426</v>
      </c>
      <c r="L71" s="10">
        <v>196.3000493102617</v>
      </c>
      <c r="M71" s="10">
        <v>1858.6135368791709</v>
      </c>
      <c r="N71" s="10">
        <v>261.99946662701927</v>
      </c>
      <c r="O71" s="10">
        <v>207.96674223951143</v>
      </c>
      <c r="P71" s="10">
        <v>153.54811386358168</v>
      </c>
      <c r="Q71" s="10">
        <v>355.51912210348246</v>
      </c>
      <c r="R71" s="10">
        <v>122.23599999999998</v>
      </c>
      <c r="S71" s="10">
        <v>180.71904069322269</v>
      </c>
      <c r="T71" s="10">
        <v>143.89850340084772</v>
      </c>
      <c r="U71" s="10">
        <v>448.27499123326987</v>
      </c>
      <c r="V71" s="10">
        <v>111.77193117410765</v>
      </c>
      <c r="W71" s="10">
        <v>7.3510596026490083</v>
      </c>
      <c r="Y71" s="10">
        <v>0.39117768837080646</v>
      </c>
      <c r="Z71" s="10">
        <v>0</v>
      </c>
      <c r="AA71" s="10">
        <v>5.1468947456822036</v>
      </c>
      <c r="AB71" s="10">
        <v>0.77352773355050886</v>
      </c>
      <c r="AC71" s="10">
        <v>0.21667968040553376</v>
      </c>
      <c r="AD71" s="10">
        <v>0.21764342254772373</v>
      </c>
      <c r="AE71" s="10">
        <v>12.293068296833155</v>
      </c>
      <c r="AF71" s="10">
        <v>0.13237846632064532</v>
      </c>
      <c r="AG71" s="10">
        <v>0</v>
      </c>
      <c r="AH71" s="10">
        <v>3.4412630156911632</v>
      </c>
      <c r="AI71" s="10">
        <v>0.79641188973826615</v>
      </c>
      <c r="AJ71" s="10">
        <v>11.772485676552606</v>
      </c>
      <c r="AK71" s="10">
        <v>1.286285485250005</v>
      </c>
      <c r="AL71" s="10">
        <v>8.2564168200633503E-2</v>
      </c>
      <c r="AM71" s="10">
        <v>62.752135906367101</v>
      </c>
      <c r="AN71" s="10">
        <v>1.6035806739114946</v>
      </c>
      <c r="AO71" s="10">
        <v>0</v>
      </c>
      <c r="AP71" s="10">
        <v>43.404731993477697</v>
      </c>
      <c r="AQ71" s="10">
        <v>1.4659848041082739</v>
      </c>
      <c r="AR71" s="10">
        <v>0.89834667581817484</v>
      </c>
      <c r="AS71" s="10">
        <v>0.11188381498909905</v>
      </c>
      <c r="AT71" s="10">
        <v>1.0053016924208977</v>
      </c>
      <c r="AV71" s="23">
        <v>17.886714010842994</v>
      </c>
      <c r="AW71" s="23">
        <v>524.50328875027492</v>
      </c>
      <c r="AX71" s="23">
        <v>137.91986998150364</v>
      </c>
      <c r="AY71" s="23">
        <v>10369.921518242749</v>
      </c>
      <c r="AZ71" s="23">
        <v>89.327730942563491</v>
      </c>
      <c r="BA71" s="23">
        <v>93.300387144922823</v>
      </c>
      <c r="BB71" s="23">
        <v>329.45178318527098</v>
      </c>
      <c r="BC71" s="23">
        <v>36.730158086745021</v>
      </c>
      <c r="BD71" s="23">
        <v>1071.9649207758318</v>
      </c>
      <c r="BE71" s="23">
        <v>191.71772350993376</v>
      </c>
      <c r="BF71" s="23">
        <v>197.09646119999996</v>
      </c>
      <c r="BG71" s="23">
        <v>1870.3860225557235</v>
      </c>
      <c r="BH71" s="23">
        <v>263.28575211226928</v>
      </c>
      <c r="BI71" s="23">
        <v>208.04930640771207</v>
      </c>
      <c r="BJ71" s="23">
        <v>216.30024976994878</v>
      </c>
      <c r="BK71" s="23">
        <v>357.12270277739395</v>
      </c>
      <c r="BL71" s="23">
        <v>122.23599999999998</v>
      </c>
      <c r="BM71" s="23">
        <v>224.12377268670039</v>
      </c>
      <c r="BN71" s="23">
        <v>145.36448820495599</v>
      </c>
      <c r="BO71" s="23">
        <v>449.17333790908805</v>
      </c>
      <c r="BP71" s="23">
        <v>111.88381498909675</v>
      </c>
      <c r="BQ71" s="23">
        <v>8.356361295069906</v>
      </c>
    </row>
    <row r="72" spans="1:69">
      <c r="A72" s="2">
        <v>44440</v>
      </c>
      <c r="B72" s="10">
        <v>18.467821376107665</v>
      </c>
      <c r="C72" s="10">
        <v>510.62583883363061</v>
      </c>
      <c r="D72" s="10">
        <v>123.83426778011224</v>
      </c>
      <c r="E72" s="10">
        <v>10603.169942464752</v>
      </c>
      <c r="F72" s="10">
        <v>89.996045002571066</v>
      </c>
      <c r="G72" s="10">
        <v>93.456436018276378</v>
      </c>
      <c r="H72" s="10">
        <v>323.26814991983895</v>
      </c>
      <c r="I72" s="10">
        <v>36.359952014387716</v>
      </c>
      <c r="J72" s="10">
        <v>1083.8312436872939</v>
      </c>
      <c r="K72" s="10">
        <v>194.05683299733215</v>
      </c>
      <c r="L72" s="10">
        <v>205.00665549067773</v>
      </c>
      <c r="M72" s="10">
        <v>1810.5598975373514</v>
      </c>
      <c r="N72" s="10">
        <v>262.24786273519112</v>
      </c>
      <c r="O72" s="10">
        <v>207.710866624229</v>
      </c>
      <c r="P72" s="10">
        <v>151.0082367146185</v>
      </c>
      <c r="Q72" s="10">
        <v>371.35280932540212</v>
      </c>
      <c r="R72" s="10">
        <v>128.08986666666667</v>
      </c>
      <c r="S72" s="10">
        <v>182.00256315910855</v>
      </c>
      <c r="T72" s="10">
        <v>136.39587341388227</v>
      </c>
      <c r="U72" s="10">
        <v>425.73949784800425</v>
      </c>
      <c r="V72" s="10">
        <v>115.96069656376217</v>
      </c>
      <c r="W72" s="10">
        <v>8.1632543265613258</v>
      </c>
      <c r="Y72" s="10">
        <v>0.33264104248423365</v>
      </c>
      <c r="Z72" s="10">
        <v>0</v>
      </c>
      <c r="AA72" s="10">
        <v>5.3885448482181175</v>
      </c>
      <c r="AB72" s="10">
        <v>0.87915242530834803</v>
      </c>
      <c r="AC72" s="10">
        <v>0.22122032334921471</v>
      </c>
      <c r="AD72" s="10">
        <v>0.22994000352200317</v>
      </c>
      <c r="AE72" s="10">
        <v>12.253354766256791</v>
      </c>
      <c r="AF72" s="10">
        <v>0.15007502481913093</v>
      </c>
      <c r="AG72" s="10">
        <v>0</v>
      </c>
      <c r="AH72" s="10">
        <v>3.6556135672865366</v>
      </c>
      <c r="AI72" s="10">
        <v>0.78527810932226316</v>
      </c>
      <c r="AJ72" s="10">
        <v>11.979967327513577</v>
      </c>
      <c r="AK72" s="10">
        <v>1.3337991559264424</v>
      </c>
      <c r="AL72" s="10">
        <v>7.9392412508894949E-2</v>
      </c>
      <c r="AM72" s="10">
        <v>59.657261093772206</v>
      </c>
      <c r="AN72" s="10">
        <v>1.4268910594246904</v>
      </c>
      <c r="AO72" s="10">
        <v>0</v>
      </c>
      <c r="AP72" s="10">
        <v>42.683352644285776</v>
      </c>
      <c r="AQ72" s="10">
        <v>1.3891892811120385</v>
      </c>
      <c r="AR72" s="10">
        <v>0.85318536642887466</v>
      </c>
      <c r="AS72" s="10">
        <v>0.11607677333709887</v>
      </c>
      <c r="AT72" s="10">
        <v>0.87913092550789962</v>
      </c>
      <c r="AV72" s="23">
        <v>18.800462418591898</v>
      </c>
      <c r="AW72" s="23">
        <v>510.62583883363061</v>
      </c>
      <c r="AX72" s="23">
        <v>129.22281262833036</v>
      </c>
      <c r="AY72" s="23">
        <v>10604.049094890061</v>
      </c>
      <c r="AZ72" s="23">
        <v>90.21726532592028</v>
      </c>
      <c r="BA72" s="23">
        <v>93.686376021798381</v>
      </c>
      <c r="BB72" s="23">
        <v>335.52150468609574</v>
      </c>
      <c r="BC72" s="23">
        <v>36.510027039206847</v>
      </c>
      <c r="BD72" s="23">
        <v>1083.8312436872939</v>
      </c>
      <c r="BE72" s="23">
        <v>197.71244656461869</v>
      </c>
      <c r="BF72" s="23">
        <v>205.79193359999999</v>
      </c>
      <c r="BG72" s="23">
        <v>1822.539864864865</v>
      </c>
      <c r="BH72" s="23">
        <v>263.58166189111756</v>
      </c>
      <c r="BI72" s="23">
        <v>207.79025903673789</v>
      </c>
      <c r="BJ72" s="23">
        <v>210.66549780839071</v>
      </c>
      <c r="BK72" s="23">
        <v>372.77970038482681</v>
      </c>
      <c r="BL72" s="23">
        <v>128.08986666666667</v>
      </c>
      <c r="BM72" s="23">
        <v>224.68591580339432</v>
      </c>
      <c r="BN72" s="23">
        <v>137.78506269499431</v>
      </c>
      <c r="BO72" s="23">
        <v>426.59268321443312</v>
      </c>
      <c r="BP72" s="23">
        <v>116.07677333709927</v>
      </c>
      <c r="BQ72" s="23">
        <v>9.0423852520692254</v>
      </c>
    </row>
    <row r="73" spans="1:69">
      <c r="A73" s="2">
        <v>44531</v>
      </c>
      <c r="B73" s="10">
        <v>20.551469650054059</v>
      </c>
      <c r="C73" s="10">
        <v>525.19085337443107</v>
      </c>
      <c r="D73" s="10">
        <v>121.0658924177383</v>
      </c>
      <c r="E73" s="10">
        <v>11032.166140366304</v>
      </c>
      <c r="F73" s="10">
        <v>89.842086581700258</v>
      </c>
      <c r="G73" s="10">
        <v>96.128424771477256</v>
      </c>
      <c r="H73" s="10">
        <v>330.74603138260449</v>
      </c>
      <c r="I73" s="10">
        <v>35.458975750300176</v>
      </c>
      <c r="J73" s="10">
        <v>1101.989623568362</v>
      </c>
      <c r="K73" s="10">
        <v>201.12231307984123</v>
      </c>
      <c r="L73" s="10">
        <v>221.79279010979752</v>
      </c>
      <c r="M73" s="10">
        <v>1831.2687257868213</v>
      </c>
      <c r="N73" s="10">
        <v>269.03300474893655</v>
      </c>
      <c r="O73" s="10">
        <v>207.40803375317955</v>
      </c>
      <c r="P73" s="10">
        <v>151.85650411746488</v>
      </c>
      <c r="Q73" s="10">
        <v>382.45128621457502</v>
      </c>
      <c r="R73" s="10">
        <v>133.1104</v>
      </c>
      <c r="S73" s="10">
        <v>187.60929520798206</v>
      </c>
      <c r="T73" s="10">
        <v>131.99190879205133</v>
      </c>
      <c r="U73" s="10">
        <v>439.26307055655292</v>
      </c>
      <c r="V73" s="10">
        <v>84.596768523850557</v>
      </c>
      <c r="W73" s="10">
        <v>8.5379068914956022</v>
      </c>
      <c r="Y73" s="10">
        <v>0.29241354450557111</v>
      </c>
      <c r="Z73" s="10">
        <v>0</v>
      </c>
      <c r="AA73" s="10">
        <v>5.4945133452725941</v>
      </c>
      <c r="AB73" s="10">
        <v>0.8874851179534744</v>
      </c>
      <c r="AC73" s="10">
        <v>0.24089576515343936</v>
      </c>
      <c r="AD73" s="10">
        <v>0.22217429006892075</v>
      </c>
      <c r="AE73" s="10">
        <v>11.786284595851498</v>
      </c>
      <c r="AF73" s="10">
        <v>0.10720889248021592</v>
      </c>
      <c r="AG73" s="10">
        <v>0</v>
      </c>
      <c r="AH73" s="10">
        <v>4.0552552851457619</v>
      </c>
      <c r="AI73" s="10">
        <v>0.76333439020248761</v>
      </c>
      <c r="AJ73" s="10">
        <v>12.289988883434717</v>
      </c>
      <c r="AK73" s="10">
        <v>1.3118228372703697</v>
      </c>
      <c r="AL73" s="10">
        <v>8.9233475425942288E-2</v>
      </c>
      <c r="AM73" s="10">
        <v>57.066402286476006</v>
      </c>
      <c r="AN73" s="10">
        <v>1.3277284576553825</v>
      </c>
      <c r="AO73" s="10">
        <v>0</v>
      </c>
      <c r="AP73" s="10">
        <v>42.608948485145106</v>
      </c>
      <c r="AQ73" s="10">
        <v>1.313534749994119</v>
      </c>
      <c r="AR73" s="10">
        <v>0.8802867145421942</v>
      </c>
      <c r="AS73" s="10">
        <v>8.4681449973828649E-2</v>
      </c>
      <c r="AT73" s="10">
        <v>0.78706378299120061</v>
      </c>
      <c r="AV73" s="23">
        <v>20.843883194559631</v>
      </c>
      <c r="AW73" s="23">
        <v>525.19085337443107</v>
      </c>
      <c r="AX73" s="23">
        <v>126.56040576301089</v>
      </c>
      <c r="AY73" s="23">
        <v>11033.053625484257</v>
      </c>
      <c r="AZ73" s="23">
        <v>90.082982346853697</v>
      </c>
      <c r="BA73" s="23">
        <v>96.350599061546177</v>
      </c>
      <c r="BB73" s="23">
        <v>342.53231597845598</v>
      </c>
      <c r="BC73" s="23">
        <v>35.566184642780392</v>
      </c>
      <c r="BD73" s="23">
        <v>1101.989623568362</v>
      </c>
      <c r="BE73" s="23">
        <v>205.177568364987</v>
      </c>
      <c r="BF73" s="23">
        <v>222.55612450000001</v>
      </c>
      <c r="BG73" s="23">
        <v>1843.558714670256</v>
      </c>
      <c r="BH73" s="23">
        <v>270.34482758620692</v>
      </c>
      <c r="BI73" s="23">
        <v>207.49726722860549</v>
      </c>
      <c r="BJ73" s="23">
        <v>208.92290640394089</v>
      </c>
      <c r="BK73" s="23">
        <v>383.7790146722304</v>
      </c>
      <c r="BL73" s="23">
        <v>133.1104</v>
      </c>
      <c r="BM73" s="23">
        <v>230.21824369312716</v>
      </c>
      <c r="BN73" s="23">
        <v>133.30544354204545</v>
      </c>
      <c r="BO73" s="23">
        <v>440.14335727109511</v>
      </c>
      <c r="BP73" s="23">
        <v>84.681449973824385</v>
      </c>
      <c r="BQ73" s="23">
        <v>9.3249706744868028</v>
      </c>
    </row>
    <row r="74" spans="1:69">
      <c r="A74" s="2">
        <v>44621</v>
      </c>
      <c r="B74" s="10">
        <v>20.942674433636441</v>
      </c>
      <c r="C74" s="10">
        <v>638.06649076517147</v>
      </c>
      <c r="D74" s="10">
        <v>134.46772813104582</v>
      </c>
      <c r="E74" s="10">
        <v>11279.26968377061</v>
      </c>
      <c r="F74" s="10">
        <v>98.991568062299336</v>
      </c>
      <c r="G74" s="10">
        <v>97.918071732750732</v>
      </c>
      <c r="H74" s="10">
        <v>329.35826042925265</v>
      </c>
      <c r="I74" s="10">
        <v>35.012342385988021</v>
      </c>
      <c r="J74" s="10">
        <v>1147.1770021238144</v>
      </c>
      <c r="K74" s="10">
        <v>202.87167408239347</v>
      </c>
      <c r="L74" s="10">
        <v>226.26165848693068</v>
      </c>
      <c r="M74" s="10">
        <v>1813.4284345312794</v>
      </c>
      <c r="N74" s="10">
        <v>270.65348524386997</v>
      </c>
      <c r="O74" s="10">
        <v>220.05642243466053</v>
      </c>
      <c r="P74" s="10">
        <v>148.47074249530817</v>
      </c>
      <c r="Q74" s="10">
        <v>346.28896877397466</v>
      </c>
      <c r="R74" s="10">
        <v>135.92666666666665</v>
      </c>
      <c r="S74" s="10">
        <v>189.58724862313898</v>
      </c>
      <c r="T74" s="10">
        <v>146.86318349201812</v>
      </c>
      <c r="U74" s="10">
        <v>443.06832981950328</v>
      </c>
      <c r="V74" s="10">
        <v>79.322458430315834</v>
      </c>
      <c r="W74" s="10">
        <v>8.2708820512820509</v>
      </c>
      <c r="Y74" s="10">
        <v>0.27743022312665744</v>
      </c>
      <c r="Z74" s="10">
        <v>0</v>
      </c>
      <c r="AA74" s="10">
        <v>5.8486357593957905</v>
      </c>
      <c r="AB74" s="10">
        <v>0.89004654664859117</v>
      </c>
      <c r="AC74" s="10">
        <v>0.22583465637519851</v>
      </c>
      <c r="AD74" s="10">
        <v>0.25462780738493507</v>
      </c>
      <c r="AE74" s="10">
        <v>12.249197111291323</v>
      </c>
      <c r="AF74" s="10">
        <v>0.1360511217960223</v>
      </c>
      <c r="AG74" s="10">
        <v>0</v>
      </c>
      <c r="AH74" s="10">
        <v>3.2400122372106637</v>
      </c>
      <c r="AI74" s="10">
        <v>0.75919851306932173</v>
      </c>
      <c r="AJ74" s="10">
        <v>12.946122023460248</v>
      </c>
      <c r="AK74" s="10">
        <v>1.2489885905734468</v>
      </c>
      <c r="AL74" s="10">
        <v>8.0867379385551885E-2</v>
      </c>
      <c r="AM74" s="10">
        <v>53.887813520098206</v>
      </c>
      <c r="AN74" s="10">
        <v>1.3401904601791443</v>
      </c>
      <c r="AO74" s="10">
        <v>0</v>
      </c>
      <c r="AP74" s="10">
        <v>41.388072789599306</v>
      </c>
      <c r="AQ74" s="10">
        <v>1.3987777873276457</v>
      </c>
      <c r="AR74" s="10">
        <v>0.88791248460825045</v>
      </c>
      <c r="AS74" s="10">
        <v>7.9401860290602144E-2</v>
      </c>
      <c r="AT74" s="10">
        <v>0.71046153846153892</v>
      </c>
      <c r="AV74" s="23">
        <v>21.220104656763098</v>
      </c>
      <c r="AW74" s="23">
        <v>638.06649076517147</v>
      </c>
      <c r="AX74" s="23">
        <v>140.31636389044161</v>
      </c>
      <c r="AY74" s="23">
        <v>11280.159730317258</v>
      </c>
      <c r="AZ74" s="23">
        <v>99.217402718674535</v>
      </c>
      <c r="BA74" s="23">
        <v>98.172699540135667</v>
      </c>
      <c r="BB74" s="23">
        <v>341.60745754054398</v>
      </c>
      <c r="BC74" s="23">
        <v>35.148393507784043</v>
      </c>
      <c r="BD74" s="23">
        <v>1147.1770021238144</v>
      </c>
      <c r="BE74" s="23">
        <v>206.11168631960413</v>
      </c>
      <c r="BF74" s="23">
        <v>227.02085700000001</v>
      </c>
      <c r="BG74" s="23">
        <v>1826.3745565547397</v>
      </c>
      <c r="BH74" s="23">
        <v>271.90247383444341</v>
      </c>
      <c r="BI74" s="23">
        <v>220.13728981404608</v>
      </c>
      <c r="BJ74" s="23">
        <v>202.35855601540638</v>
      </c>
      <c r="BK74" s="23">
        <v>347.6291592341538</v>
      </c>
      <c r="BL74" s="23">
        <v>135.92666666666665</v>
      </c>
      <c r="BM74" s="23">
        <v>230.97532141273828</v>
      </c>
      <c r="BN74" s="23">
        <v>148.26196127934577</v>
      </c>
      <c r="BO74" s="23">
        <v>443.95624230411153</v>
      </c>
      <c r="BP74" s="23">
        <v>79.401860290606436</v>
      </c>
      <c r="BQ74" s="23">
        <v>8.9813435897435898</v>
      </c>
    </row>
    <row r="75" spans="1:69">
      <c r="A75" s="2">
        <v>44713</v>
      </c>
      <c r="B75" s="10">
        <v>21.822997548507935</v>
      </c>
      <c r="C75" s="10">
        <v>600.56188785153779</v>
      </c>
      <c r="D75" s="10">
        <v>118.91294870674747</v>
      </c>
      <c r="E75" s="10">
        <v>10809.347515571779</v>
      </c>
      <c r="F75" s="10">
        <v>94.491886921710929</v>
      </c>
      <c r="G75" s="10">
        <v>90.653128123107479</v>
      </c>
      <c r="H75" s="10">
        <v>330.88374280260769</v>
      </c>
      <c r="I75" s="10">
        <v>31.487558916866512</v>
      </c>
      <c r="J75" s="10">
        <v>1125.4479364596793</v>
      </c>
      <c r="K75" s="10">
        <v>199.7535477261269</v>
      </c>
      <c r="L75" s="10">
        <v>212.65328252105235</v>
      </c>
      <c r="M75" s="10">
        <v>1717.5668517103168</v>
      </c>
      <c r="N75" s="10">
        <v>261.56873972976638</v>
      </c>
      <c r="O75" s="10">
        <v>224.77887329750544</v>
      </c>
      <c r="P75" s="10">
        <v>138.65209805333646</v>
      </c>
      <c r="Q75" s="10">
        <v>595.4925098909323</v>
      </c>
      <c r="R75" s="10">
        <v>139.05626666666666</v>
      </c>
      <c r="S75" s="10">
        <v>187.01941835431595</v>
      </c>
      <c r="T75" s="10">
        <v>133.30752301912864</v>
      </c>
      <c r="U75" s="10">
        <v>420.91773198855429</v>
      </c>
      <c r="V75" s="10">
        <v>80.522214843518213</v>
      </c>
      <c r="W75" s="10">
        <v>7.8495897435897435</v>
      </c>
      <c r="Y75" s="10">
        <v>0.41110758658136959</v>
      </c>
      <c r="Z75" s="10">
        <v>0</v>
      </c>
      <c r="AA75" s="10">
        <v>6.0089400504946013</v>
      </c>
      <c r="AB75" s="10">
        <v>0.92157880495142308</v>
      </c>
      <c r="AC75" s="10">
        <v>0.25072368478650731</v>
      </c>
      <c r="AD75" s="10">
        <v>0.29028315265760796</v>
      </c>
      <c r="AE75" s="10">
        <v>11.748600768183678</v>
      </c>
      <c r="AF75" s="10">
        <v>0.12235450190766173</v>
      </c>
      <c r="AG75" s="10">
        <v>0</v>
      </c>
      <c r="AH75" s="10">
        <v>3.2270931009205128</v>
      </c>
      <c r="AI75" s="10">
        <v>0.75204667894769273</v>
      </c>
      <c r="AJ75" s="10">
        <v>11.58456541845726</v>
      </c>
      <c r="AK75" s="10">
        <v>1.2518254728213378</v>
      </c>
      <c r="AL75" s="10">
        <v>7.8592663955049602E-2</v>
      </c>
      <c r="AM75" s="10">
        <v>49.097595198197297</v>
      </c>
      <c r="AN75" s="10">
        <v>1.7923024624687969</v>
      </c>
      <c r="AO75" s="10">
        <v>0</v>
      </c>
      <c r="AP75" s="10">
        <v>39.808430474538795</v>
      </c>
      <c r="AQ75" s="10">
        <v>1.4189305971850672</v>
      </c>
      <c r="AR75" s="10">
        <v>0.84352250899507908</v>
      </c>
      <c r="AS75" s="10">
        <v>8.0602817661173276E-2</v>
      </c>
      <c r="AT75" s="10">
        <v>0.66086837606837623</v>
      </c>
      <c r="AV75" s="23">
        <v>22.234105135089305</v>
      </c>
      <c r="AW75" s="23">
        <v>600.56188785153779</v>
      </c>
      <c r="AX75" s="23">
        <v>124.92188875724207</v>
      </c>
      <c r="AY75" s="23">
        <v>10810.26909437673</v>
      </c>
      <c r="AZ75" s="23">
        <v>94.742610606497436</v>
      </c>
      <c r="BA75" s="23">
        <v>90.943411275765087</v>
      </c>
      <c r="BB75" s="23">
        <v>342.63234357079136</v>
      </c>
      <c r="BC75" s="23">
        <v>31.609913418774173</v>
      </c>
      <c r="BD75" s="23">
        <v>1125.4479364596793</v>
      </c>
      <c r="BE75" s="23">
        <v>202.98064082704741</v>
      </c>
      <c r="BF75" s="23">
        <v>213.40532920000004</v>
      </c>
      <c r="BG75" s="23">
        <v>1729.151417128774</v>
      </c>
      <c r="BH75" s="23">
        <v>262.82056520258772</v>
      </c>
      <c r="BI75" s="23">
        <v>224.85746596146049</v>
      </c>
      <c r="BJ75" s="23">
        <v>187.74969325153376</v>
      </c>
      <c r="BK75" s="23">
        <v>597.28481235340109</v>
      </c>
      <c r="BL75" s="23">
        <v>139.05626666666666</v>
      </c>
      <c r="BM75" s="23">
        <v>226.82784882885474</v>
      </c>
      <c r="BN75" s="23">
        <v>134.72645361631371</v>
      </c>
      <c r="BO75" s="23">
        <v>421.76125449754937</v>
      </c>
      <c r="BP75" s="23">
        <v>80.602817661179387</v>
      </c>
      <c r="BQ75" s="23">
        <v>8.5104581196581197</v>
      </c>
    </row>
    <row r="76" spans="1:69">
      <c r="A76" s="2">
        <v>44805</v>
      </c>
      <c r="B76" s="10">
        <v>21.411948705902855</v>
      </c>
      <c r="C76" s="10">
        <v>577.74859568503143</v>
      </c>
      <c r="D76" s="10">
        <v>114.25178893420342</v>
      </c>
      <c r="E76" s="10">
        <v>10406.679331973115</v>
      </c>
      <c r="F76" s="10">
        <v>89.604067258423569</v>
      </c>
      <c r="G76" s="10">
        <v>86.733933720966604</v>
      </c>
      <c r="H76" s="10">
        <v>331.82634029496381</v>
      </c>
      <c r="I76" s="10">
        <v>28.794810568904104</v>
      </c>
      <c r="J76" s="10">
        <v>1145.7390713875093</v>
      </c>
      <c r="K76" s="10">
        <v>199.16633238536343</v>
      </c>
      <c r="L76" s="10">
        <v>215.28462765032435</v>
      </c>
      <c r="M76" s="10">
        <v>1557.0047592908447</v>
      </c>
      <c r="N76" s="10">
        <v>252.28225013067771</v>
      </c>
      <c r="O76" s="10">
        <v>229.47973106808274</v>
      </c>
      <c r="P76" s="10">
        <v>124.78230916458214</v>
      </c>
      <c r="Q76" s="10">
        <v>550.61542869627829</v>
      </c>
      <c r="R76" s="10">
        <v>140.2389856983547</v>
      </c>
      <c r="S76" s="10">
        <v>182.61365957817787</v>
      </c>
      <c r="T76" s="10">
        <v>123.50771908060408</v>
      </c>
      <c r="U76" s="10">
        <v>395.50432121445976</v>
      </c>
      <c r="V76" s="10">
        <v>78.639104368954307</v>
      </c>
      <c r="W76" s="37"/>
      <c r="Y76" s="10">
        <v>0.39288447525427728</v>
      </c>
      <c r="Z76" s="10">
        <v>0</v>
      </c>
      <c r="AA76" s="10">
        <v>5.9546309548229601</v>
      </c>
      <c r="AB76" s="10">
        <v>1.0200784239295899</v>
      </c>
      <c r="AC76" s="10">
        <v>0.25735234801751972</v>
      </c>
      <c r="AD76" s="10">
        <v>0.30617570310437259</v>
      </c>
      <c r="AE76" s="10">
        <v>11.307145885140585</v>
      </c>
      <c r="AF76" s="10">
        <v>0.1118910079369968</v>
      </c>
      <c r="AG76" s="10">
        <v>0</v>
      </c>
      <c r="AH76" s="10">
        <v>3.4536594171733555</v>
      </c>
      <c r="AI76" s="10">
        <v>0.72057620245470844</v>
      </c>
      <c r="AJ76" s="10">
        <v>10.273569895798801</v>
      </c>
      <c r="AK76" s="10">
        <v>1.1870794251449865</v>
      </c>
      <c r="AL76" s="10">
        <v>7.6691798403771827E-2</v>
      </c>
      <c r="AM76" s="10">
        <v>44.862660524813677</v>
      </c>
      <c r="AN76" s="10">
        <v>1.1032051834536105</v>
      </c>
      <c r="AO76" s="10">
        <v>0</v>
      </c>
      <c r="AP76" s="10">
        <v>38.260069295326332</v>
      </c>
      <c r="AQ76" s="10">
        <v>1.2916619847142954</v>
      </c>
      <c r="AR76" s="10">
        <v>0.79259383008911755</v>
      </c>
      <c r="AS76" s="10">
        <v>7.8717822191151754E-2</v>
      </c>
      <c r="AT76" s="37"/>
      <c r="AV76" s="23">
        <v>21.804833181157132</v>
      </c>
      <c r="AW76" s="23">
        <v>577.74859568503143</v>
      </c>
      <c r="AX76" s="23">
        <v>120.20641988902638</v>
      </c>
      <c r="AY76" s="23">
        <v>10407.699410397045</v>
      </c>
      <c r="AZ76" s="23">
        <v>89.861419606441089</v>
      </c>
      <c r="BA76" s="23">
        <v>87.040109424070977</v>
      </c>
      <c r="BB76" s="23">
        <v>343.1334861801044</v>
      </c>
      <c r="BC76" s="23">
        <v>28.906701576841101</v>
      </c>
      <c r="BD76" s="23">
        <v>1145.7390713875093</v>
      </c>
      <c r="BE76" s="23">
        <v>202.61999180253679</v>
      </c>
      <c r="BF76" s="23">
        <v>216.00520385277906</v>
      </c>
      <c r="BG76" s="23">
        <v>1567.2783291866435</v>
      </c>
      <c r="BH76" s="23">
        <v>253.4693295558227</v>
      </c>
      <c r="BI76" s="23">
        <v>229.55642286648651</v>
      </c>
      <c r="BJ76" s="23">
        <v>169.64496968939582</v>
      </c>
      <c r="BK76" s="23">
        <v>551.7186338797319</v>
      </c>
      <c r="BL76" s="23">
        <v>140.2389856983547</v>
      </c>
      <c r="BM76" s="23">
        <v>220.87372887350421</v>
      </c>
      <c r="BN76" s="23">
        <v>124.79938106531837</v>
      </c>
      <c r="BO76" s="23">
        <v>396.29691504454888</v>
      </c>
      <c r="BP76" s="23">
        <v>78.717822191145459</v>
      </c>
      <c r="BQ76" s="37"/>
    </row>
    <row r="77" spans="1:69">
      <c r="A77" s="2">
        <v>44896</v>
      </c>
      <c r="B77" s="10">
        <v>20.007409595620288</v>
      </c>
      <c r="C77" s="10">
        <v>598.18275704498365</v>
      </c>
      <c r="D77" s="10">
        <v>132.81841515768966</v>
      </c>
      <c r="E77" s="10">
        <v>10697.205659040163</v>
      </c>
      <c r="F77" s="10">
        <v>86.256332731240974</v>
      </c>
      <c r="G77" s="10">
        <v>97.47417490111367</v>
      </c>
      <c r="H77" s="10">
        <v>335.6656270233392</v>
      </c>
      <c r="I77" s="10">
        <v>33.149066687708213</v>
      </c>
      <c r="J77" s="10">
        <v>1199.7394828085944</v>
      </c>
      <c r="K77" s="10">
        <v>196.00914715421496</v>
      </c>
      <c r="L77" s="10">
        <v>216.84738147177555</v>
      </c>
      <c r="M77" s="10">
        <v>1758.6837949270059</v>
      </c>
      <c r="N77" s="10">
        <v>269.84173516153771</v>
      </c>
      <c r="O77" s="10">
        <v>247.99304804959223</v>
      </c>
      <c r="P77" s="10">
        <v>139.62031665905653</v>
      </c>
      <c r="Q77" s="10">
        <v>465.03980985337932</v>
      </c>
      <c r="R77" s="10">
        <v>141.53890306071682</v>
      </c>
      <c r="S77" s="10">
        <v>199.33344562537064</v>
      </c>
      <c r="T77" s="10">
        <v>132.61288071556686</v>
      </c>
      <c r="U77" s="10">
        <v>434.69895253026539</v>
      </c>
      <c r="V77" s="10">
        <v>91.478335154786222</v>
      </c>
      <c r="W77" s="37"/>
      <c r="Y77" s="10">
        <v>0.3469207516248396</v>
      </c>
      <c r="Z77" s="10">
        <v>0</v>
      </c>
      <c r="AA77" s="10">
        <v>5.9791393893187035</v>
      </c>
      <c r="AB77" s="10">
        <v>1.0508434853454673</v>
      </c>
      <c r="AC77" s="10">
        <v>0.22941862277436087</v>
      </c>
      <c r="AD77" s="10">
        <v>0.34271137953075481</v>
      </c>
      <c r="AE77" s="10">
        <v>10.968586544326001</v>
      </c>
      <c r="AF77" s="10">
        <v>0.12881079647955573</v>
      </c>
      <c r="AG77" s="10">
        <v>0</v>
      </c>
      <c r="AH77" s="10">
        <v>3.421398299972509</v>
      </c>
      <c r="AI77" s="10">
        <v>0.75223623293678088</v>
      </c>
      <c r="AJ77" s="10">
        <v>11.604306784534401</v>
      </c>
      <c r="AK77" s="10">
        <v>1.1104549570199538</v>
      </c>
      <c r="AL77" s="10">
        <v>7.6978706058298485E-2</v>
      </c>
      <c r="AM77" s="10">
        <v>46.069017026088176</v>
      </c>
      <c r="AN77" s="10">
        <v>0.86087320472495321</v>
      </c>
      <c r="AO77" s="10">
        <v>0</v>
      </c>
      <c r="AP77" s="10">
        <v>37.675405411126633</v>
      </c>
      <c r="AQ77" s="10">
        <v>1.3868851111399749</v>
      </c>
      <c r="AR77" s="10">
        <v>0.87114018543138627</v>
      </c>
      <c r="AS77" s="10">
        <v>9.1569905059841972E-2</v>
      </c>
      <c r="AT77" s="37"/>
      <c r="AV77" s="23">
        <v>20.354330347245128</v>
      </c>
      <c r="AW77" s="23">
        <v>598.18275704498365</v>
      </c>
      <c r="AX77" s="23">
        <v>138.79755454700836</v>
      </c>
      <c r="AY77" s="23">
        <v>10698.256502525508</v>
      </c>
      <c r="AZ77" s="23">
        <v>86.485751354015335</v>
      </c>
      <c r="BA77" s="23">
        <v>97.816886280644425</v>
      </c>
      <c r="BB77" s="23">
        <v>346.6342135676652</v>
      </c>
      <c r="BC77" s="23">
        <v>33.277877484187769</v>
      </c>
      <c r="BD77" s="23">
        <v>1199.7394828085944</v>
      </c>
      <c r="BE77" s="23">
        <v>199.43054545418747</v>
      </c>
      <c r="BF77" s="23">
        <v>217.59961770471233</v>
      </c>
      <c r="BG77" s="23">
        <v>1770.2881017115403</v>
      </c>
      <c r="BH77" s="23">
        <v>270.95219011855767</v>
      </c>
      <c r="BI77" s="23">
        <v>248.07002675565053</v>
      </c>
      <c r="BJ77" s="23">
        <v>185.6893336851447</v>
      </c>
      <c r="BK77" s="23">
        <v>465.90068305810428</v>
      </c>
      <c r="BL77" s="23">
        <v>141.53890306071682</v>
      </c>
      <c r="BM77" s="23">
        <v>237.00885103649728</v>
      </c>
      <c r="BN77" s="23">
        <v>133.99976582670683</v>
      </c>
      <c r="BO77" s="23">
        <v>435.57009271569677</v>
      </c>
      <c r="BP77" s="23">
        <v>91.569905059846064</v>
      </c>
      <c r="BQ77" s="37"/>
    </row>
    <row r="79" spans="1:69">
      <c r="AU79" s="61"/>
      <c r="AV79" s="67"/>
      <c r="AW79" s="67"/>
      <c r="AX79" s="67"/>
      <c r="AY79" s="67"/>
      <c r="AZ79" s="67"/>
      <c r="BA79" s="67"/>
      <c r="BB79" s="67"/>
      <c r="BC79" s="67"/>
      <c r="BD79" s="67"/>
      <c r="BE79" s="67"/>
      <c r="BF79" s="67"/>
      <c r="BG79" s="67"/>
      <c r="BH79" s="67"/>
      <c r="BI79" s="67"/>
      <c r="BJ79" s="67"/>
      <c r="BK79" s="67"/>
      <c r="BL79" s="67"/>
      <c r="BM79" s="67"/>
      <c r="BN79" s="67"/>
      <c r="BO79" s="67"/>
      <c r="BP79" s="67"/>
      <c r="BQ79" s="67"/>
    </row>
    <row r="80" spans="1:69">
      <c r="AU80" s="61"/>
      <c r="AV80" s="67"/>
      <c r="AW80" s="67"/>
      <c r="AX80" s="67"/>
      <c r="AY80" s="67"/>
      <c r="AZ80" s="67"/>
      <c r="BA80" s="67"/>
      <c r="BB80" s="67"/>
      <c r="BC80" s="67"/>
      <c r="BD80" s="67"/>
      <c r="BE80" s="67"/>
      <c r="BF80" s="67"/>
      <c r="BG80" s="67"/>
      <c r="BH80" s="67"/>
      <c r="BI80" s="67"/>
      <c r="BJ80" s="67"/>
      <c r="BK80" s="67"/>
      <c r="BL80" s="67"/>
      <c r="BM80" s="67"/>
      <c r="BN80" s="67"/>
      <c r="BO80" s="67"/>
      <c r="BP80" s="67"/>
      <c r="BQ80" s="67"/>
    </row>
    <row r="81" spans="47:69">
      <c r="AU81" s="61"/>
      <c r="AV81" s="67"/>
      <c r="AW81" s="67"/>
      <c r="AX81" s="67"/>
      <c r="AY81" s="67"/>
      <c r="AZ81" s="67"/>
      <c r="BA81" s="67"/>
      <c r="BB81" s="67"/>
      <c r="BC81" s="67"/>
      <c r="BD81" s="67"/>
      <c r="BE81" s="67"/>
      <c r="BF81" s="67"/>
      <c r="BG81" s="67"/>
      <c r="BH81" s="67"/>
      <c r="BI81" s="67"/>
      <c r="BJ81" s="67"/>
      <c r="BK81" s="67"/>
      <c r="BL81" s="67"/>
      <c r="BM81" s="67"/>
      <c r="BN81" s="67"/>
      <c r="BO81" s="67"/>
      <c r="BP81" s="67"/>
      <c r="BQ81" s="67"/>
    </row>
    <row r="82" spans="47:69">
      <c r="AU82" s="61"/>
      <c r="AV82" s="67"/>
      <c r="AW82" s="67"/>
      <c r="AX82" s="67"/>
      <c r="AY82" s="67"/>
      <c r="AZ82" s="67"/>
      <c r="BA82" s="67"/>
      <c r="BB82" s="67"/>
      <c r="BC82" s="67"/>
      <c r="BD82" s="67"/>
      <c r="BE82" s="67"/>
      <c r="BF82" s="67"/>
      <c r="BG82" s="67"/>
      <c r="BH82" s="67"/>
      <c r="BI82" s="67"/>
      <c r="BJ82" s="67"/>
      <c r="BK82" s="67"/>
      <c r="BL82" s="67"/>
      <c r="BM82" s="67"/>
      <c r="BN82" s="67"/>
      <c r="BO82" s="67"/>
      <c r="BP82" s="67"/>
      <c r="BQ82" s="67"/>
    </row>
    <row r="83" spans="47:69">
      <c r="AU83" s="61"/>
      <c r="AV83" s="67"/>
      <c r="AW83" s="67"/>
      <c r="AX83" s="67"/>
      <c r="AY83" s="67"/>
      <c r="AZ83" s="67"/>
      <c r="BA83" s="67"/>
      <c r="BB83" s="67"/>
      <c r="BC83" s="67"/>
      <c r="BD83" s="67"/>
      <c r="BE83" s="67"/>
      <c r="BF83" s="67"/>
      <c r="BG83" s="67"/>
      <c r="BH83" s="67"/>
      <c r="BI83" s="67"/>
      <c r="BJ83" s="67"/>
      <c r="BK83" s="67"/>
      <c r="BL83" s="67"/>
      <c r="BM83" s="67"/>
      <c r="BN83" s="67"/>
      <c r="BO83" s="67"/>
      <c r="BP83" s="67"/>
      <c r="BQ83" s="67"/>
    </row>
    <row r="84" spans="47:69">
      <c r="AU84" s="61"/>
      <c r="AV84" s="67"/>
      <c r="AW84" s="67"/>
      <c r="AX84" s="67"/>
      <c r="AY84" s="67"/>
      <c r="AZ84" s="67"/>
      <c r="BA84" s="67"/>
      <c r="BB84" s="67"/>
      <c r="BC84" s="67"/>
      <c r="BD84" s="67"/>
      <c r="BE84" s="67"/>
      <c r="BF84" s="67"/>
      <c r="BG84" s="67"/>
      <c r="BH84" s="67"/>
      <c r="BI84" s="67"/>
      <c r="BJ84" s="67"/>
      <c r="BK84" s="67"/>
      <c r="BL84" s="67"/>
      <c r="BM84" s="67"/>
      <c r="BN84" s="67"/>
      <c r="BO84" s="67"/>
      <c r="BP84" s="67"/>
      <c r="BQ84" s="67"/>
    </row>
    <row r="85" spans="47:69">
      <c r="AU85" s="61"/>
      <c r="AV85" s="67"/>
      <c r="AW85" s="67"/>
      <c r="AX85" s="67"/>
      <c r="AY85" s="67"/>
      <c r="AZ85" s="67"/>
      <c r="BA85" s="67"/>
      <c r="BB85" s="67"/>
      <c r="BC85" s="67"/>
      <c r="BD85" s="67"/>
      <c r="BE85" s="67"/>
      <c r="BF85" s="67"/>
      <c r="BG85" s="67"/>
      <c r="BH85" s="67"/>
      <c r="BI85" s="67"/>
      <c r="BJ85" s="67"/>
      <c r="BK85" s="67"/>
      <c r="BL85" s="67"/>
      <c r="BM85" s="67"/>
      <c r="BN85" s="67"/>
      <c r="BO85" s="67"/>
      <c r="BP85" s="67"/>
      <c r="BQ85" s="67"/>
    </row>
    <row r="86" spans="47:69">
      <c r="AU86" s="61"/>
      <c r="AV86" s="67"/>
      <c r="AW86" s="67"/>
      <c r="AX86" s="67"/>
      <c r="AY86" s="67"/>
      <c r="AZ86" s="67"/>
      <c r="BA86" s="67"/>
      <c r="BB86" s="67"/>
      <c r="BC86" s="67"/>
      <c r="BD86" s="67"/>
      <c r="BE86" s="67"/>
      <c r="BF86" s="67"/>
      <c r="BG86" s="67"/>
      <c r="BH86" s="67"/>
      <c r="BI86" s="67"/>
      <c r="BJ86" s="67"/>
      <c r="BK86" s="67"/>
      <c r="BL86" s="67"/>
      <c r="BM86" s="67"/>
      <c r="BN86" s="67"/>
      <c r="BO86" s="67"/>
      <c r="BP86" s="67"/>
      <c r="BQ86" s="67"/>
    </row>
    <row r="87" spans="47:69">
      <c r="AU87" s="61"/>
      <c r="AV87" s="67"/>
      <c r="AW87" s="67"/>
      <c r="AX87" s="67"/>
      <c r="AY87" s="67"/>
      <c r="AZ87" s="67"/>
      <c r="BA87" s="67"/>
      <c r="BB87" s="67"/>
      <c r="BC87" s="67"/>
      <c r="BD87" s="67"/>
      <c r="BE87" s="67"/>
      <c r="BF87" s="67"/>
      <c r="BG87" s="67"/>
      <c r="BH87" s="67"/>
      <c r="BI87" s="67"/>
      <c r="BJ87" s="67"/>
      <c r="BK87" s="67"/>
      <c r="BL87" s="67"/>
      <c r="BM87" s="67"/>
      <c r="BN87" s="67"/>
      <c r="BO87" s="67"/>
      <c r="BP87" s="67"/>
      <c r="BQ87" s="67"/>
    </row>
    <row r="88" spans="47:69">
      <c r="AU88" s="61"/>
      <c r="AV88" s="67"/>
      <c r="AW88" s="67"/>
      <c r="AX88" s="67"/>
      <c r="AY88" s="67"/>
      <c r="AZ88" s="67"/>
      <c r="BA88" s="67"/>
      <c r="BB88" s="67"/>
      <c r="BC88" s="67"/>
      <c r="BD88" s="67"/>
      <c r="BE88" s="67"/>
      <c r="BF88" s="67"/>
      <c r="BG88" s="67"/>
      <c r="BH88" s="67"/>
      <c r="BI88" s="67"/>
      <c r="BJ88" s="67"/>
      <c r="BK88" s="67"/>
      <c r="BL88" s="67"/>
      <c r="BM88" s="67"/>
      <c r="BN88" s="67"/>
      <c r="BO88" s="67"/>
      <c r="BP88" s="67"/>
      <c r="BQ88" s="67"/>
    </row>
    <row r="89" spans="47:69">
      <c r="AU89" s="61"/>
      <c r="AV89" s="67"/>
      <c r="AW89" s="67"/>
      <c r="AX89" s="67"/>
      <c r="AY89" s="67"/>
      <c r="AZ89" s="67"/>
      <c r="BA89" s="67"/>
      <c r="BB89" s="67"/>
      <c r="BC89" s="67"/>
      <c r="BD89" s="67"/>
      <c r="BE89" s="67"/>
      <c r="BF89" s="67"/>
      <c r="BG89" s="67"/>
      <c r="BH89" s="67"/>
      <c r="BI89" s="67"/>
      <c r="BJ89" s="67"/>
      <c r="BK89" s="67"/>
      <c r="BL89" s="67"/>
      <c r="BM89" s="67"/>
      <c r="BN89" s="67"/>
      <c r="BO89" s="67"/>
      <c r="BP89" s="67"/>
      <c r="BQ89" s="67"/>
    </row>
    <row r="90" spans="47:69">
      <c r="AU90" s="61"/>
      <c r="AV90" s="67"/>
      <c r="AW90" s="67"/>
      <c r="AX90" s="67"/>
      <c r="AY90" s="67"/>
      <c r="AZ90" s="67"/>
      <c r="BA90" s="67"/>
      <c r="BB90" s="67"/>
      <c r="BC90" s="67"/>
      <c r="BD90" s="67"/>
      <c r="BE90" s="67"/>
      <c r="BF90" s="67"/>
      <c r="BG90" s="67"/>
      <c r="BH90" s="67"/>
      <c r="BI90" s="67"/>
      <c r="BJ90" s="67"/>
      <c r="BK90" s="67"/>
      <c r="BL90" s="67"/>
      <c r="BM90" s="67"/>
      <c r="BN90" s="67"/>
      <c r="BO90" s="67"/>
      <c r="BP90" s="67"/>
      <c r="BQ90" s="67"/>
    </row>
    <row r="91" spans="47:69">
      <c r="AU91" s="61"/>
      <c r="AV91" s="67"/>
      <c r="AW91" s="67"/>
      <c r="AX91" s="67"/>
      <c r="AY91" s="67"/>
      <c r="AZ91" s="67"/>
      <c r="BA91" s="67"/>
      <c r="BB91" s="67"/>
      <c r="BC91" s="67"/>
      <c r="BD91" s="67"/>
      <c r="BE91" s="67"/>
      <c r="BF91" s="67"/>
      <c r="BG91" s="67"/>
      <c r="BH91" s="67"/>
      <c r="BI91" s="67"/>
      <c r="BJ91" s="67"/>
      <c r="BK91" s="67"/>
      <c r="BL91" s="67"/>
      <c r="BM91" s="67"/>
      <c r="BN91" s="67"/>
      <c r="BO91" s="67"/>
      <c r="BP91" s="67"/>
      <c r="BQ91" s="67"/>
    </row>
    <row r="92" spans="47:69">
      <c r="AU92" s="61"/>
      <c r="AV92" s="67"/>
      <c r="AW92" s="67"/>
      <c r="AX92" s="67"/>
      <c r="AY92" s="67"/>
      <c r="AZ92" s="67"/>
      <c r="BA92" s="67"/>
      <c r="BB92" s="67"/>
      <c r="BC92" s="67"/>
      <c r="BD92" s="67"/>
      <c r="BE92" s="67"/>
      <c r="BF92" s="67"/>
      <c r="BG92" s="67"/>
      <c r="BH92" s="67"/>
      <c r="BI92" s="67"/>
      <c r="BJ92" s="67"/>
      <c r="BK92" s="67"/>
      <c r="BL92" s="67"/>
      <c r="BM92" s="67"/>
      <c r="BN92" s="67"/>
      <c r="BO92" s="67"/>
      <c r="BP92" s="67"/>
      <c r="BQ92" s="67"/>
    </row>
    <row r="93" spans="47:69">
      <c r="AU93" s="61"/>
      <c r="AV93" s="67"/>
      <c r="AW93" s="67"/>
      <c r="AX93" s="67"/>
      <c r="AY93" s="67"/>
      <c r="AZ93" s="67"/>
      <c r="BA93" s="67"/>
      <c r="BB93" s="67"/>
      <c r="BC93" s="67"/>
      <c r="BD93" s="67"/>
      <c r="BE93" s="67"/>
      <c r="BF93" s="67"/>
      <c r="BG93" s="67"/>
      <c r="BH93" s="67"/>
      <c r="BI93" s="67"/>
      <c r="BJ93" s="67"/>
      <c r="BK93" s="67"/>
      <c r="BL93" s="67"/>
      <c r="BM93" s="67"/>
      <c r="BN93" s="67"/>
      <c r="BO93" s="67"/>
      <c r="BP93" s="67"/>
      <c r="BQ93" s="67"/>
    </row>
    <row r="94" spans="47:69">
      <c r="AU94" s="61"/>
      <c r="AV94" s="67"/>
      <c r="AW94" s="67"/>
      <c r="AX94" s="67"/>
      <c r="AY94" s="67"/>
      <c r="AZ94" s="67"/>
      <c r="BA94" s="67"/>
      <c r="BB94" s="67"/>
      <c r="BC94" s="67"/>
      <c r="BD94" s="67"/>
      <c r="BE94" s="67"/>
      <c r="BF94" s="67"/>
      <c r="BG94" s="67"/>
      <c r="BH94" s="67"/>
      <c r="BI94" s="67"/>
      <c r="BJ94" s="67"/>
      <c r="BK94" s="67"/>
      <c r="BL94" s="67"/>
      <c r="BM94" s="67"/>
      <c r="BN94" s="67"/>
      <c r="BO94" s="67"/>
      <c r="BP94" s="67"/>
      <c r="BQ94" s="67"/>
    </row>
    <row r="95" spans="47:69">
      <c r="AU95" s="61"/>
      <c r="AV95" s="67"/>
      <c r="AW95" s="67"/>
      <c r="AX95" s="67"/>
      <c r="AY95" s="67"/>
      <c r="AZ95" s="67"/>
      <c r="BA95" s="67"/>
      <c r="BB95" s="67"/>
      <c r="BC95" s="67"/>
      <c r="BD95" s="67"/>
      <c r="BE95" s="67"/>
      <c r="BF95" s="67"/>
      <c r="BG95" s="67"/>
      <c r="BH95" s="67"/>
      <c r="BI95" s="67"/>
      <c r="BJ95" s="67"/>
      <c r="BK95" s="67"/>
      <c r="BL95" s="67"/>
      <c r="BM95" s="67"/>
      <c r="BN95" s="67"/>
      <c r="BO95" s="67"/>
      <c r="BP95" s="67"/>
      <c r="BQ95" s="67"/>
    </row>
    <row r="96" spans="47:69">
      <c r="AU96" s="61"/>
      <c r="AV96" s="67"/>
      <c r="AW96" s="67"/>
      <c r="AX96" s="67"/>
      <c r="AY96" s="67"/>
      <c r="AZ96" s="67"/>
      <c r="BA96" s="67"/>
      <c r="BB96" s="67"/>
      <c r="BC96" s="67"/>
      <c r="BD96" s="67"/>
      <c r="BE96" s="67"/>
      <c r="BF96" s="67"/>
      <c r="BG96" s="67"/>
      <c r="BH96" s="67"/>
      <c r="BI96" s="67"/>
      <c r="BJ96" s="67"/>
      <c r="BK96" s="67"/>
      <c r="BL96" s="67"/>
      <c r="BM96" s="67"/>
      <c r="BN96" s="67"/>
      <c r="BO96" s="67"/>
      <c r="BP96" s="67"/>
      <c r="BQ96" s="67"/>
    </row>
    <row r="97" spans="47:69">
      <c r="AU97" s="61"/>
      <c r="AV97" s="67"/>
      <c r="AW97" s="67"/>
      <c r="AX97" s="67"/>
      <c r="AY97" s="67"/>
      <c r="AZ97" s="67"/>
      <c r="BA97" s="67"/>
      <c r="BB97" s="67"/>
      <c r="BC97" s="67"/>
      <c r="BD97" s="67"/>
      <c r="BE97" s="67"/>
      <c r="BF97" s="67"/>
      <c r="BG97" s="67"/>
      <c r="BH97" s="67"/>
      <c r="BI97" s="67"/>
      <c r="BJ97" s="67"/>
      <c r="BK97" s="67"/>
      <c r="BL97" s="67"/>
      <c r="BM97" s="67"/>
      <c r="BN97" s="67"/>
      <c r="BO97" s="67"/>
      <c r="BP97" s="67"/>
      <c r="BQ97" s="67"/>
    </row>
    <row r="98" spans="47:69">
      <c r="AU98" s="61"/>
      <c r="AV98" s="67"/>
      <c r="AW98" s="67"/>
      <c r="AX98" s="67"/>
      <c r="AY98" s="67"/>
      <c r="AZ98" s="67"/>
      <c r="BA98" s="67"/>
      <c r="BB98" s="67"/>
      <c r="BC98" s="67"/>
      <c r="BD98" s="67"/>
      <c r="BE98" s="67"/>
      <c r="BF98" s="67"/>
      <c r="BG98" s="67"/>
      <c r="BH98" s="67"/>
      <c r="BI98" s="67"/>
      <c r="BJ98" s="67"/>
      <c r="BK98" s="67"/>
      <c r="BL98" s="67"/>
      <c r="BM98" s="67"/>
      <c r="BN98" s="67"/>
      <c r="BO98" s="67"/>
      <c r="BP98" s="67"/>
      <c r="BQ98" s="67"/>
    </row>
    <row r="99" spans="47:69">
      <c r="AU99" s="61"/>
      <c r="AV99" s="67"/>
      <c r="AW99" s="67"/>
      <c r="AX99" s="67"/>
      <c r="AY99" s="67"/>
      <c r="AZ99" s="67"/>
      <c r="BA99" s="67"/>
      <c r="BB99" s="67"/>
      <c r="BC99" s="67"/>
      <c r="BD99" s="67"/>
      <c r="BE99" s="67"/>
      <c r="BF99" s="67"/>
      <c r="BG99" s="67"/>
      <c r="BH99" s="67"/>
      <c r="BI99" s="67"/>
      <c r="BJ99" s="67"/>
      <c r="BK99" s="67"/>
      <c r="BL99" s="67"/>
      <c r="BM99" s="67"/>
      <c r="BN99" s="67"/>
      <c r="BO99" s="67"/>
      <c r="BP99" s="67"/>
      <c r="BQ99" s="67"/>
    </row>
    <row r="100" spans="47:69">
      <c r="AU100" s="61"/>
      <c r="AV100" s="67"/>
      <c r="AW100" s="67"/>
      <c r="AX100" s="67"/>
      <c r="AY100" s="67"/>
      <c r="AZ100" s="67"/>
      <c r="BA100" s="67"/>
      <c r="BB100" s="67"/>
      <c r="BC100" s="67"/>
      <c r="BD100" s="67"/>
      <c r="BE100" s="67"/>
      <c r="BF100" s="67"/>
      <c r="BG100" s="67"/>
      <c r="BH100" s="67"/>
      <c r="BI100" s="67"/>
      <c r="BJ100" s="67"/>
      <c r="BK100" s="67"/>
      <c r="BL100" s="67"/>
      <c r="BM100" s="67"/>
      <c r="BN100" s="67"/>
      <c r="BO100" s="67"/>
      <c r="BP100" s="67"/>
      <c r="BQ100" s="67"/>
    </row>
    <row r="101" spans="47:69">
      <c r="AU101" s="61"/>
      <c r="AV101" s="67"/>
      <c r="AW101" s="67"/>
      <c r="AX101" s="67"/>
      <c r="AY101" s="67"/>
      <c r="AZ101" s="67"/>
      <c r="BA101" s="67"/>
      <c r="BB101" s="67"/>
      <c r="BC101" s="67"/>
      <c r="BD101" s="67"/>
      <c r="BE101" s="67"/>
      <c r="BF101" s="67"/>
      <c r="BG101" s="67"/>
      <c r="BH101" s="67"/>
      <c r="BI101" s="67"/>
      <c r="BJ101" s="67"/>
      <c r="BK101" s="67"/>
      <c r="BL101" s="67"/>
      <c r="BM101" s="67"/>
      <c r="BN101" s="67"/>
      <c r="BO101" s="67"/>
      <c r="BP101" s="67"/>
      <c r="BQ101" s="67"/>
    </row>
    <row r="102" spans="47:69">
      <c r="AU102" s="61"/>
      <c r="AV102" s="67"/>
      <c r="AW102" s="67"/>
      <c r="AX102" s="67"/>
      <c r="AY102" s="67"/>
      <c r="AZ102" s="67"/>
      <c r="BA102" s="67"/>
      <c r="BB102" s="67"/>
      <c r="BC102" s="67"/>
      <c r="BD102" s="67"/>
      <c r="BE102" s="67"/>
      <c r="BF102" s="67"/>
      <c r="BG102" s="67"/>
      <c r="BH102" s="67"/>
      <c r="BI102" s="67"/>
      <c r="BJ102" s="67"/>
      <c r="BK102" s="67"/>
      <c r="BL102" s="67"/>
      <c r="BM102" s="67"/>
      <c r="BN102" s="67"/>
      <c r="BO102" s="67"/>
      <c r="BP102" s="67"/>
      <c r="BQ102" s="67"/>
    </row>
    <row r="103" spans="47:69">
      <c r="AU103" s="61"/>
      <c r="AV103" s="67"/>
      <c r="AW103" s="67"/>
      <c r="AX103" s="67"/>
      <c r="AY103" s="67"/>
      <c r="AZ103" s="67"/>
      <c r="BA103" s="67"/>
      <c r="BB103" s="67"/>
      <c r="BC103" s="67"/>
      <c r="BD103" s="67"/>
      <c r="BE103" s="67"/>
      <c r="BF103" s="67"/>
      <c r="BG103" s="67"/>
      <c r="BH103" s="67"/>
      <c r="BI103" s="67"/>
      <c r="BJ103" s="67"/>
      <c r="BK103" s="67"/>
      <c r="BL103" s="67"/>
      <c r="BM103" s="67"/>
      <c r="BN103" s="67"/>
      <c r="BO103" s="67"/>
      <c r="BP103" s="67"/>
      <c r="BQ103" s="67"/>
    </row>
    <row r="104" spans="47:69">
      <c r="AU104" s="61"/>
      <c r="AV104" s="67"/>
      <c r="AW104" s="67"/>
      <c r="AX104" s="67"/>
      <c r="AY104" s="67"/>
      <c r="AZ104" s="67"/>
      <c r="BA104" s="67"/>
      <c r="BB104" s="67"/>
      <c r="BC104" s="67"/>
      <c r="BD104" s="67"/>
      <c r="BE104" s="67"/>
      <c r="BF104" s="67"/>
      <c r="BG104" s="67"/>
      <c r="BH104" s="67"/>
      <c r="BI104" s="67"/>
      <c r="BJ104" s="67"/>
      <c r="BK104" s="67"/>
      <c r="BL104" s="67"/>
      <c r="BM104" s="67"/>
      <c r="BN104" s="67"/>
      <c r="BO104" s="67"/>
      <c r="BP104" s="67"/>
      <c r="BQ104" s="67"/>
    </row>
    <row r="105" spans="47:69">
      <c r="AU105" s="61"/>
      <c r="AV105" s="67"/>
      <c r="AW105" s="67"/>
      <c r="AX105" s="67"/>
      <c r="AY105" s="67"/>
      <c r="AZ105" s="67"/>
      <c r="BA105" s="67"/>
      <c r="BB105" s="67"/>
      <c r="BC105" s="67"/>
      <c r="BD105" s="67"/>
      <c r="BE105" s="67"/>
      <c r="BF105" s="67"/>
      <c r="BG105" s="67"/>
      <c r="BH105" s="67"/>
      <c r="BI105" s="67"/>
      <c r="BJ105" s="67"/>
      <c r="BK105" s="67"/>
      <c r="BL105" s="67"/>
      <c r="BM105" s="67"/>
      <c r="BN105" s="67"/>
      <c r="BO105" s="67"/>
      <c r="BP105" s="67"/>
      <c r="BQ105" s="67"/>
    </row>
    <row r="106" spans="47:69">
      <c r="AU106" s="61"/>
      <c r="AV106" s="67"/>
      <c r="AW106" s="67"/>
      <c r="AX106" s="67"/>
      <c r="AY106" s="67"/>
      <c r="AZ106" s="67"/>
      <c r="BA106" s="67"/>
      <c r="BB106" s="67"/>
      <c r="BC106" s="67"/>
      <c r="BD106" s="67"/>
      <c r="BE106" s="67"/>
      <c r="BF106" s="67"/>
      <c r="BG106" s="67"/>
      <c r="BH106" s="67"/>
      <c r="BI106" s="67"/>
      <c r="BJ106" s="67"/>
      <c r="BK106" s="67"/>
      <c r="BL106" s="67"/>
      <c r="BM106" s="67"/>
      <c r="BN106" s="67"/>
      <c r="BO106" s="67"/>
      <c r="BP106" s="67"/>
      <c r="BQ106" s="67"/>
    </row>
    <row r="107" spans="47:69">
      <c r="AU107" s="61"/>
      <c r="AV107" s="67"/>
      <c r="AW107" s="67"/>
      <c r="AX107" s="67"/>
      <c r="AY107" s="67"/>
      <c r="AZ107" s="67"/>
      <c r="BA107" s="67"/>
      <c r="BB107" s="67"/>
      <c r="BC107" s="67"/>
      <c r="BD107" s="67"/>
      <c r="BE107" s="67"/>
      <c r="BF107" s="67"/>
      <c r="BG107" s="67"/>
      <c r="BH107" s="67"/>
      <c r="BI107" s="67"/>
      <c r="BJ107" s="67"/>
      <c r="BK107" s="67"/>
      <c r="BL107" s="67"/>
      <c r="BM107" s="67"/>
      <c r="BN107" s="67"/>
      <c r="BO107" s="67"/>
      <c r="BP107" s="67"/>
      <c r="BQ107" s="67"/>
    </row>
    <row r="108" spans="47:69">
      <c r="AU108" s="61"/>
      <c r="AV108" s="67"/>
      <c r="AW108" s="67"/>
      <c r="AX108" s="67"/>
      <c r="AY108" s="67"/>
      <c r="AZ108" s="67"/>
      <c r="BA108" s="67"/>
      <c r="BB108" s="67"/>
      <c r="BC108" s="67"/>
      <c r="BD108" s="67"/>
      <c r="BE108" s="67"/>
      <c r="BF108" s="67"/>
      <c r="BG108" s="67"/>
      <c r="BH108" s="67"/>
      <c r="BI108" s="67"/>
      <c r="BJ108" s="67"/>
      <c r="BK108" s="67"/>
      <c r="BL108" s="67"/>
      <c r="BM108" s="67"/>
      <c r="BN108" s="67"/>
      <c r="BO108" s="67"/>
      <c r="BP108" s="67"/>
      <c r="BQ108" s="67"/>
    </row>
    <row r="109" spans="47:69">
      <c r="AU109" s="61"/>
      <c r="AV109" s="67"/>
      <c r="AW109" s="67"/>
      <c r="AX109" s="67"/>
      <c r="AY109" s="67"/>
      <c r="AZ109" s="67"/>
      <c r="BA109" s="67"/>
      <c r="BB109" s="67"/>
      <c r="BC109" s="67"/>
      <c r="BD109" s="67"/>
      <c r="BE109" s="67"/>
      <c r="BF109" s="67"/>
      <c r="BG109" s="67"/>
      <c r="BH109" s="67"/>
      <c r="BI109" s="67"/>
      <c r="BJ109" s="67"/>
      <c r="BK109" s="67"/>
      <c r="BL109" s="67"/>
      <c r="BM109" s="67"/>
      <c r="BN109" s="67"/>
      <c r="BO109" s="67"/>
      <c r="BP109" s="67"/>
      <c r="BQ109" s="67"/>
    </row>
    <row r="110" spans="47:69">
      <c r="AU110" s="61"/>
      <c r="AV110" s="67"/>
      <c r="AW110" s="67"/>
      <c r="AX110" s="67"/>
      <c r="AY110" s="67"/>
      <c r="AZ110" s="67"/>
      <c r="BA110" s="67"/>
      <c r="BB110" s="67"/>
      <c r="BC110" s="67"/>
      <c r="BD110" s="67"/>
      <c r="BE110" s="67"/>
      <c r="BF110" s="67"/>
      <c r="BG110" s="67"/>
      <c r="BH110" s="67"/>
      <c r="BI110" s="67"/>
      <c r="BJ110" s="67"/>
      <c r="BK110" s="67"/>
      <c r="BL110" s="67"/>
      <c r="BM110" s="67"/>
      <c r="BN110" s="67"/>
      <c r="BO110" s="67"/>
      <c r="BP110" s="67"/>
      <c r="BQ110" s="67"/>
    </row>
    <row r="111" spans="47:69">
      <c r="AU111" s="61"/>
      <c r="AV111" s="67"/>
      <c r="AW111" s="67"/>
      <c r="AX111" s="67"/>
      <c r="AY111" s="67"/>
      <c r="AZ111" s="67"/>
      <c r="BA111" s="67"/>
      <c r="BB111" s="67"/>
      <c r="BC111" s="67"/>
      <c r="BD111" s="67"/>
      <c r="BE111" s="67"/>
      <c r="BF111" s="67"/>
      <c r="BG111" s="67"/>
      <c r="BH111" s="67"/>
      <c r="BI111" s="67"/>
      <c r="BJ111" s="67"/>
      <c r="BK111" s="67"/>
      <c r="BL111" s="67"/>
      <c r="BM111" s="67"/>
      <c r="BN111" s="67"/>
      <c r="BO111" s="67"/>
      <c r="BP111" s="67"/>
      <c r="BQ111" s="67"/>
    </row>
    <row r="112" spans="47:69">
      <c r="AU112" s="61"/>
      <c r="AV112" s="67"/>
      <c r="AW112" s="67"/>
      <c r="AX112" s="67"/>
      <c r="AY112" s="67"/>
      <c r="AZ112" s="67"/>
      <c r="BA112" s="67"/>
      <c r="BB112" s="67"/>
      <c r="BC112" s="67"/>
      <c r="BD112" s="67"/>
      <c r="BE112" s="67"/>
      <c r="BF112" s="67"/>
      <c r="BG112" s="67"/>
      <c r="BH112" s="67"/>
      <c r="BI112" s="67"/>
      <c r="BJ112" s="67"/>
      <c r="BK112" s="67"/>
      <c r="BL112" s="67"/>
      <c r="BM112" s="67"/>
      <c r="BN112" s="67"/>
      <c r="BO112" s="67"/>
      <c r="BP112" s="67"/>
      <c r="BQ112" s="67"/>
    </row>
    <row r="113" spans="47:69">
      <c r="AU113" s="61"/>
      <c r="AV113" s="67"/>
      <c r="AW113" s="67"/>
      <c r="AX113" s="67"/>
      <c r="AY113" s="67"/>
      <c r="AZ113" s="67"/>
      <c r="BA113" s="67"/>
      <c r="BB113" s="67"/>
      <c r="BC113" s="67"/>
      <c r="BD113" s="67"/>
      <c r="BE113" s="67"/>
      <c r="BF113" s="67"/>
      <c r="BG113" s="67"/>
      <c r="BH113" s="67"/>
      <c r="BI113" s="67"/>
      <c r="BJ113" s="67"/>
      <c r="BK113" s="67"/>
      <c r="BL113" s="67"/>
      <c r="BM113" s="67"/>
      <c r="BN113" s="67"/>
      <c r="BO113" s="67"/>
      <c r="BP113" s="67"/>
      <c r="BQ113" s="67"/>
    </row>
    <row r="114" spans="47:69">
      <c r="AU114" s="61"/>
      <c r="AV114" s="67"/>
      <c r="AW114" s="67"/>
      <c r="AX114" s="67"/>
      <c r="AY114" s="67"/>
      <c r="AZ114" s="67"/>
      <c r="BA114" s="67"/>
      <c r="BB114" s="67"/>
      <c r="BC114" s="67"/>
      <c r="BD114" s="67"/>
      <c r="BE114" s="67"/>
      <c r="BF114" s="67"/>
      <c r="BG114" s="67"/>
      <c r="BH114" s="67"/>
      <c r="BI114" s="67"/>
      <c r="BJ114" s="67"/>
      <c r="BK114" s="67"/>
      <c r="BL114" s="67"/>
      <c r="BM114" s="67"/>
      <c r="BN114" s="67"/>
      <c r="BO114" s="67"/>
      <c r="BP114" s="67"/>
      <c r="BQ114" s="67"/>
    </row>
    <row r="115" spans="47:69">
      <c r="AU115" s="61"/>
      <c r="AV115" s="67"/>
      <c r="AW115" s="67"/>
      <c r="AX115" s="67"/>
      <c r="AY115" s="67"/>
      <c r="AZ115" s="67"/>
      <c r="BA115" s="67"/>
      <c r="BB115" s="67"/>
      <c r="BC115" s="67"/>
      <c r="BD115" s="67"/>
      <c r="BE115" s="67"/>
      <c r="BF115" s="67"/>
      <c r="BG115" s="67"/>
      <c r="BH115" s="67"/>
      <c r="BI115" s="67"/>
      <c r="BJ115" s="67"/>
      <c r="BK115" s="67"/>
      <c r="BL115" s="67"/>
      <c r="BM115" s="67"/>
      <c r="BN115" s="67"/>
      <c r="BO115" s="67"/>
      <c r="BP115" s="67"/>
      <c r="BQ115" s="67"/>
    </row>
    <row r="116" spans="47:69">
      <c r="AU116" s="61"/>
      <c r="AV116" s="67"/>
      <c r="AW116" s="67"/>
      <c r="AX116" s="67"/>
      <c r="AY116" s="67"/>
      <c r="AZ116" s="67"/>
      <c r="BA116" s="67"/>
      <c r="BB116" s="67"/>
      <c r="BC116" s="67"/>
      <c r="BD116" s="67"/>
      <c r="BE116" s="67"/>
      <c r="BF116" s="67"/>
      <c r="BG116" s="67"/>
      <c r="BH116" s="67"/>
      <c r="BI116" s="67"/>
      <c r="BJ116" s="67"/>
      <c r="BK116" s="67"/>
      <c r="BL116" s="67"/>
      <c r="BM116" s="67"/>
      <c r="BN116" s="67"/>
      <c r="BO116" s="67"/>
      <c r="BP116" s="67"/>
      <c r="BQ116" s="67"/>
    </row>
    <row r="117" spans="47:69">
      <c r="AU117" s="61"/>
      <c r="AV117" s="67"/>
      <c r="AW117" s="67"/>
      <c r="AX117" s="67"/>
      <c r="AY117" s="67"/>
      <c r="AZ117" s="67"/>
      <c r="BA117" s="67"/>
      <c r="BB117" s="67"/>
      <c r="BC117" s="67"/>
      <c r="BD117" s="67"/>
      <c r="BE117" s="67"/>
      <c r="BF117" s="67"/>
      <c r="BG117" s="67"/>
      <c r="BH117" s="67"/>
      <c r="BI117" s="67"/>
      <c r="BJ117" s="67"/>
      <c r="BK117" s="67"/>
      <c r="BL117" s="67"/>
      <c r="BM117" s="67"/>
      <c r="BN117" s="67"/>
      <c r="BO117" s="67"/>
      <c r="BP117" s="67"/>
      <c r="BQ117" s="67"/>
    </row>
    <row r="118" spans="47:69">
      <c r="AU118" s="61"/>
      <c r="AV118" s="67"/>
      <c r="AW118" s="67"/>
      <c r="AX118" s="67"/>
      <c r="AY118" s="67"/>
      <c r="AZ118" s="67"/>
      <c r="BA118" s="67"/>
      <c r="BB118" s="67"/>
      <c r="BC118" s="67"/>
      <c r="BD118" s="67"/>
      <c r="BE118" s="67"/>
      <c r="BF118" s="67"/>
      <c r="BG118" s="67"/>
      <c r="BH118" s="67"/>
      <c r="BI118" s="67"/>
      <c r="BJ118" s="67"/>
      <c r="BK118" s="67"/>
      <c r="BL118" s="67"/>
      <c r="BM118" s="67"/>
      <c r="BN118" s="67"/>
      <c r="BO118" s="67"/>
      <c r="BP118" s="67"/>
      <c r="BQ118" s="67"/>
    </row>
    <row r="119" spans="47:69">
      <c r="AU119" s="61"/>
      <c r="AV119" s="67"/>
      <c r="AW119" s="67"/>
      <c r="AX119" s="67"/>
      <c r="AY119" s="67"/>
      <c r="AZ119" s="67"/>
      <c r="BA119" s="67"/>
      <c r="BB119" s="67"/>
      <c r="BC119" s="67"/>
      <c r="BD119" s="67"/>
      <c r="BE119" s="67"/>
      <c r="BF119" s="67"/>
      <c r="BG119" s="67"/>
      <c r="BH119" s="67"/>
      <c r="BI119" s="67"/>
      <c r="BJ119" s="67"/>
      <c r="BK119" s="67"/>
      <c r="BL119" s="67"/>
      <c r="BM119" s="67"/>
      <c r="BN119" s="67"/>
      <c r="BO119" s="67"/>
      <c r="BP119" s="67"/>
      <c r="BQ119" s="67"/>
    </row>
    <row r="120" spans="47:69">
      <c r="AU120" s="61"/>
      <c r="AV120" s="67"/>
      <c r="AW120" s="67"/>
      <c r="AX120" s="67"/>
      <c r="AY120" s="67"/>
      <c r="AZ120" s="67"/>
      <c r="BA120" s="67"/>
      <c r="BB120" s="67"/>
      <c r="BC120" s="67"/>
      <c r="BD120" s="67"/>
      <c r="BE120" s="67"/>
      <c r="BF120" s="67"/>
      <c r="BG120" s="67"/>
      <c r="BH120" s="67"/>
      <c r="BI120" s="67"/>
      <c r="BJ120" s="67"/>
      <c r="BK120" s="67"/>
      <c r="BL120" s="67"/>
      <c r="BM120" s="67"/>
      <c r="BN120" s="67"/>
      <c r="BO120" s="67"/>
      <c r="BP120" s="67"/>
      <c r="BQ120" s="67"/>
    </row>
    <row r="121" spans="47:69">
      <c r="AU121" s="61"/>
      <c r="AV121" s="67"/>
      <c r="AW121" s="67"/>
      <c r="AX121" s="67"/>
      <c r="AY121" s="67"/>
      <c r="AZ121" s="67"/>
      <c r="BA121" s="67"/>
      <c r="BB121" s="67"/>
      <c r="BC121" s="67"/>
      <c r="BD121" s="67"/>
      <c r="BE121" s="67"/>
      <c r="BF121" s="67"/>
      <c r="BG121" s="67"/>
      <c r="BH121" s="67"/>
      <c r="BI121" s="67"/>
      <c r="BJ121" s="67"/>
      <c r="BK121" s="67"/>
      <c r="BL121" s="67"/>
      <c r="BM121" s="67"/>
      <c r="BN121" s="67"/>
      <c r="BO121" s="67"/>
      <c r="BP121" s="67"/>
      <c r="BQ121" s="67"/>
    </row>
    <row r="122" spans="47:69">
      <c r="AU122" s="61"/>
      <c r="AV122" s="67"/>
      <c r="AW122" s="67"/>
      <c r="AX122" s="67"/>
      <c r="AY122" s="67"/>
      <c r="AZ122" s="67"/>
      <c r="BA122" s="67"/>
      <c r="BB122" s="67"/>
      <c r="BC122" s="67"/>
      <c r="BD122" s="67"/>
      <c r="BE122" s="67"/>
      <c r="BF122" s="67"/>
      <c r="BG122" s="67"/>
      <c r="BH122" s="67"/>
      <c r="BI122" s="67"/>
      <c r="BJ122" s="67"/>
      <c r="BK122" s="67"/>
      <c r="BL122" s="67"/>
      <c r="BM122" s="67"/>
      <c r="BN122" s="67"/>
      <c r="BO122" s="67"/>
      <c r="BP122" s="67"/>
      <c r="BQ122" s="67"/>
    </row>
    <row r="123" spans="47:69">
      <c r="AU123" s="61"/>
      <c r="AV123" s="67"/>
      <c r="AW123" s="67"/>
      <c r="AX123" s="67"/>
      <c r="AY123" s="67"/>
      <c r="AZ123" s="67"/>
      <c r="BA123" s="67"/>
      <c r="BB123" s="67"/>
      <c r="BC123" s="67"/>
      <c r="BD123" s="67"/>
      <c r="BE123" s="67"/>
      <c r="BF123" s="67"/>
      <c r="BG123" s="67"/>
      <c r="BH123" s="67"/>
      <c r="BI123" s="67"/>
      <c r="BJ123" s="67"/>
      <c r="BK123" s="67"/>
      <c r="BL123" s="67"/>
      <c r="BM123" s="67"/>
      <c r="BN123" s="67"/>
      <c r="BO123" s="67"/>
      <c r="BP123" s="67"/>
      <c r="BQ123" s="67"/>
    </row>
    <row r="124" spans="47:69">
      <c r="AU124" s="61"/>
      <c r="AV124" s="67"/>
      <c r="AW124" s="67"/>
      <c r="AX124" s="67"/>
      <c r="AY124" s="67"/>
      <c r="AZ124" s="67"/>
      <c r="BA124" s="67"/>
      <c r="BB124" s="67"/>
      <c r="BC124" s="67"/>
      <c r="BD124" s="67"/>
      <c r="BE124" s="67"/>
      <c r="BF124" s="67"/>
      <c r="BG124" s="67"/>
      <c r="BH124" s="67"/>
      <c r="BI124" s="67"/>
      <c r="BJ124" s="67"/>
      <c r="BK124" s="67"/>
      <c r="BL124" s="67"/>
      <c r="BM124" s="67"/>
      <c r="BN124" s="67"/>
      <c r="BO124" s="67"/>
      <c r="BP124" s="67"/>
      <c r="BQ124" s="67"/>
    </row>
    <row r="125" spans="47:69">
      <c r="AU125" s="61"/>
      <c r="AV125" s="67"/>
      <c r="AW125" s="67"/>
      <c r="AX125" s="67"/>
      <c r="AY125" s="67"/>
      <c r="AZ125" s="67"/>
      <c r="BA125" s="67"/>
      <c r="BB125" s="67"/>
      <c r="BC125" s="67"/>
      <c r="BD125" s="67"/>
      <c r="BE125" s="67"/>
      <c r="BF125" s="67"/>
      <c r="BG125" s="67"/>
      <c r="BH125" s="67"/>
      <c r="BI125" s="67"/>
      <c r="BJ125" s="67"/>
      <c r="BK125" s="67"/>
      <c r="BL125" s="67"/>
      <c r="BM125" s="67"/>
      <c r="BN125" s="67"/>
      <c r="BO125" s="67"/>
      <c r="BP125" s="67"/>
      <c r="BQ125" s="67"/>
    </row>
    <row r="126" spans="47:69">
      <c r="AU126" s="61"/>
      <c r="AV126" s="67"/>
      <c r="AW126" s="67"/>
      <c r="AX126" s="67"/>
      <c r="AY126" s="67"/>
      <c r="AZ126" s="67"/>
      <c r="BA126" s="67"/>
      <c r="BB126" s="67"/>
      <c r="BC126" s="67"/>
      <c r="BD126" s="67"/>
      <c r="BE126" s="67"/>
      <c r="BF126" s="67"/>
      <c r="BG126" s="67"/>
      <c r="BH126" s="67"/>
      <c r="BI126" s="67"/>
      <c r="BJ126" s="67"/>
      <c r="BK126" s="67"/>
      <c r="BL126" s="67"/>
      <c r="BM126" s="67"/>
      <c r="BN126" s="67"/>
      <c r="BO126" s="67"/>
      <c r="BP126" s="67"/>
      <c r="BQ126" s="67"/>
    </row>
    <row r="127" spans="47:69">
      <c r="AU127" s="61"/>
      <c r="AV127" s="67"/>
      <c r="AW127" s="67"/>
      <c r="AX127" s="67"/>
      <c r="AY127" s="67"/>
      <c r="AZ127" s="67"/>
      <c r="BA127" s="67"/>
      <c r="BB127" s="67"/>
      <c r="BC127" s="67"/>
      <c r="BD127" s="67"/>
      <c r="BE127" s="67"/>
      <c r="BF127" s="67"/>
      <c r="BG127" s="67"/>
      <c r="BH127" s="67"/>
      <c r="BI127" s="67"/>
      <c r="BJ127" s="67"/>
      <c r="BK127" s="67"/>
      <c r="BL127" s="67"/>
      <c r="BM127" s="67"/>
      <c r="BN127" s="67"/>
      <c r="BO127" s="67"/>
      <c r="BP127" s="67"/>
      <c r="BQ127" s="67"/>
    </row>
    <row r="128" spans="47:69">
      <c r="AU128" s="61"/>
      <c r="AV128" s="67"/>
      <c r="AW128" s="67"/>
      <c r="AX128" s="67"/>
      <c r="AY128" s="67"/>
      <c r="AZ128" s="67"/>
      <c r="BA128" s="67"/>
      <c r="BB128" s="67"/>
      <c r="BC128" s="67"/>
      <c r="BD128" s="67"/>
      <c r="BE128" s="67"/>
      <c r="BF128" s="67"/>
      <c r="BG128" s="67"/>
      <c r="BH128" s="67"/>
      <c r="BI128" s="67"/>
      <c r="BJ128" s="67"/>
      <c r="BK128" s="67"/>
      <c r="BL128" s="67"/>
      <c r="BM128" s="67"/>
      <c r="BN128" s="67"/>
      <c r="BO128" s="67"/>
      <c r="BP128" s="67"/>
      <c r="BQ128" s="67"/>
    </row>
    <row r="129" spans="47:69">
      <c r="AU129" s="61"/>
      <c r="AV129" s="67"/>
      <c r="AW129" s="67"/>
      <c r="AX129" s="67"/>
      <c r="AY129" s="67"/>
      <c r="AZ129" s="67"/>
      <c r="BA129" s="67"/>
      <c r="BB129" s="67"/>
      <c r="BC129" s="67"/>
      <c r="BD129" s="67"/>
      <c r="BE129" s="67"/>
      <c r="BF129" s="67"/>
      <c r="BG129" s="67"/>
      <c r="BH129" s="67"/>
      <c r="BI129" s="67"/>
      <c r="BJ129" s="67"/>
      <c r="BK129" s="67"/>
      <c r="BL129" s="67"/>
      <c r="BM129" s="67"/>
      <c r="BN129" s="67"/>
      <c r="BO129" s="67"/>
      <c r="BP129" s="67"/>
      <c r="BQ129" s="67"/>
    </row>
    <row r="130" spans="47:69">
      <c r="AU130" s="61"/>
      <c r="AV130" s="67"/>
      <c r="AW130" s="67"/>
      <c r="AX130" s="67"/>
      <c r="AY130" s="67"/>
      <c r="AZ130" s="67"/>
      <c r="BA130" s="67"/>
      <c r="BB130" s="67"/>
      <c r="BC130" s="67"/>
      <c r="BD130" s="67"/>
      <c r="BE130" s="67"/>
      <c r="BF130" s="67"/>
      <c r="BG130" s="67"/>
      <c r="BH130" s="67"/>
      <c r="BI130" s="67"/>
      <c r="BJ130" s="67"/>
      <c r="BK130" s="67"/>
      <c r="BL130" s="67"/>
      <c r="BM130" s="67"/>
      <c r="BN130" s="67"/>
      <c r="BO130" s="67"/>
      <c r="BP130" s="67"/>
      <c r="BQ130" s="67"/>
    </row>
    <row r="131" spans="47:69">
      <c r="AU131" s="61"/>
      <c r="AV131" s="67"/>
      <c r="AW131" s="67"/>
      <c r="AX131" s="67"/>
      <c r="AY131" s="67"/>
      <c r="AZ131" s="67"/>
      <c r="BA131" s="67"/>
      <c r="BB131" s="67"/>
      <c r="BC131" s="67"/>
      <c r="BD131" s="67"/>
      <c r="BE131" s="67"/>
      <c r="BF131" s="67"/>
      <c r="BG131" s="67"/>
      <c r="BH131" s="67"/>
      <c r="BI131" s="67"/>
      <c r="BJ131" s="67"/>
      <c r="BK131" s="67"/>
      <c r="BL131" s="67"/>
      <c r="BM131" s="67"/>
      <c r="BN131" s="67"/>
      <c r="BO131" s="67"/>
      <c r="BP131" s="67"/>
      <c r="BQ131" s="67"/>
    </row>
    <row r="132" spans="47:69">
      <c r="AU132" s="61"/>
      <c r="AV132" s="67"/>
      <c r="AW132" s="67"/>
      <c r="AX132" s="67"/>
      <c r="AY132" s="67"/>
      <c r="AZ132" s="67"/>
      <c r="BA132" s="67"/>
      <c r="BB132" s="67"/>
      <c r="BC132" s="67"/>
      <c r="BD132" s="67"/>
      <c r="BE132" s="67"/>
      <c r="BF132" s="67"/>
      <c r="BG132" s="67"/>
      <c r="BH132" s="67"/>
      <c r="BI132" s="67"/>
      <c r="BJ132" s="67"/>
      <c r="BK132" s="67"/>
      <c r="BL132" s="67"/>
      <c r="BM132" s="67"/>
      <c r="BN132" s="67"/>
      <c r="BO132" s="67"/>
      <c r="BP132" s="67"/>
      <c r="BQ132" s="67"/>
    </row>
    <row r="133" spans="47:69">
      <c r="AU133" s="61"/>
      <c r="AV133" s="67"/>
      <c r="AW133" s="67"/>
      <c r="AX133" s="67"/>
      <c r="AY133" s="67"/>
      <c r="AZ133" s="67"/>
      <c r="BA133" s="67"/>
      <c r="BB133" s="67"/>
      <c r="BC133" s="67"/>
      <c r="BD133" s="67"/>
      <c r="BE133" s="67"/>
      <c r="BF133" s="67"/>
      <c r="BG133" s="67"/>
      <c r="BH133" s="67"/>
      <c r="BI133" s="67"/>
      <c r="BJ133" s="67"/>
      <c r="BK133" s="67"/>
      <c r="BL133" s="67"/>
      <c r="BM133" s="67"/>
      <c r="BN133" s="67"/>
      <c r="BO133" s="67"/>
      <c r="BP133" s="67"/>
      <c r="BQ133" s="67"/>
    </row>
    <row r="134" spans="47:69">
      <c r="AU134" s="61"/>
      <c r="AV134" s="67"/>
      <c r="AW134" s="67"/>
      <c r="AX134" s="67"/>
      <c r="AY134" s="67"/>
      <c r="AZ134" s="67"/>
      <c r="BA134" s="67"/>
      <c r="BB134" s="67"/>
      <c r="BC134" s="67"/>
      <c r="BD134" s="67"/>
      <c r="BE134" s="67"/>
      <c r="BF134" s="67"/>
      <c r="BG134" s="67"/>
      <c r="BH134" s="67"/>
      <c r="BI134" s="67"/>
      <c r="BJ134" s="67"/>
      <c r="BK134" s="67"/>
      <c r="BL134" s="67"/>
      <c r="BM134" s="67"/>
      <c r="BN134" s="67"/>
      <c r="BO134" s="67"/>
      <c r="BP134" s="67"/>
      <c r="BQ134" s="67"/>
    </row>
    <row r="135" spans="47:69">
      <c r="AU135" s="61"/>
      <c r="AV135" s="67"/>
      <c r="AW135" s="67"/>
      <c r="AX135" s="67"/>
      <c r="AY135" s="67"/>
      <c r="AZ135" s="67"/>
      <c r="BA135" s="67"/>
      <c r="BB135" s="67"/>
      <c r="BC135" s="67"/>
      <c r="BD135" s="67"/>
      <c r="BE135" s="67"/>
      <c r="BF135" s="67"/>
      <c r="BG135" s="67"/>
      <c r="BH135" s="67"/>
      <c r="BI135" s="67"/>
      <c r="BJ135" s="67"/>
      <c r="BK135" s="67"/>
      <c r="BL135" s="67"/>
      <c r="BM135" s="67"/>
      <c r="BN135" s="67"/>
      <c r="BO135" s="67"/>
      <c r="BP135" s="67"/>
      <c r="BQ135" s="67"/>
    </row>
    <row r="136" spans="47:69">
      <c r="AU136" s="61"/>
      <c r="AV136" s="67"/>
      <c r="AW136" s="67"/>
      <c r="AX136" s="67"/>
      <c r="AY136" s="67"/>
      <c r="AZ136" s="67"/>
      <c r="BA136" s="67"/>
      <c r="BB136" s="67"/>
      <c r="BC136" s="67"/>
      <c r="BD136" s="67"/>
      <c r="BE136" s="67"/>
      <c r="BF136" s="67"/>
      <c r="BG136" s="67"/>
      <c r="BH136" s="67"/>
      <c r="BI136" s="67"/>
      <c r="BJ136" s="67"/>
      <c r="BK136" s="67"/>
      <c r="BL136" s="67"/>
      <c r="BM136" s="67"/>
      <c r="BN136" s="67"/>
      <c r="BO136" s="67"/>
      <c r="BP136" s="67"/>
      <c r="BQ136" s="67"/>
    </row>
    <row r="137" spans="47:69">
      <c r="AU137" s="61"/>
      <c r="AV137" s="67"/>
      <c r="AW137" s="67"/>
      <c r="AX137" s="67"/>
      <c r="AY137" s="67"/>
      <c r="AZ137" s="67"/>
      <c r="BA137" s="67"/>
      <c r="BB137" s="67"/>
      <c r="BC137" s="67"/>
      <c r="BD137" s="67"/>
      <c r="BE137" s="67"/>
      <c r="BF137" s="67"/>
      <c r="BG137" s="67"/>
      <c r="BH137" s="67"/>
      <c r="BI137" s="67"/>
      <c r="BJ137" s="67"/>
      <c r="BK137" s="67"/>
      <c r="BL137" s="67"/>
      <c r="BM137" s="67"/>
      <c r="BN137" s="67"/>
      <c r="BO137" s="67"/>
      <c r="BP137" s="67"/>
      <c r="BQ137" s="67"/>
    </row>
    <row r="138" spans="47:69">
      <c r="AU138" s="61"/>
      <c r="AV138" s="67"/>
      <c r="AW138" s="67"/>
      <c r="AX138" s="67"/>
      <c r="AY138" s="67"/>
      <c r="AZ138" s="67"/>
      <c r="BA138" s="67"/>
      <c r="BB138" s="67"/>
      <c r="BC138" s="67"/>
      <c r="BD138" s="67"/>
      <c r="BE138" s="67"/>
      <c r="BF138" s="67"/>
      <c r="BG138" s="67"/>
      <c r="BH138" s="67"/>
      <c r="BI138" s="67"/>
      <c r="BJ138" s="67"/>
      <c r="BK138" s="67"/>
      <c r="BL138" s="67"/>
      <c r="BM138" s="67"/>
      <c r="BN138" s="67"/>
      <c r="BO138" s="67"/>
      <c r="BP138" s="67"/>
      <c r="BQ138" s="67"/>
    </row>
    <row r="139" spans="47:69">
      <c r="AU139" s="61"/>
      <c r="AV139" s="67"/>
      <c r="AW139" s="67"/>
      <c r="AX139" s="67"/>
      <c r="AY139" s="67"/>
      <c r="AZ139" s="67"/>
      <c r="BA139" s="67"/>
      <c r="BB139" s="67"/>
      <c r="BC139" s="67"/>
      <c r="BD139" s="67"/>
      <c r="BE139" s="67"/>
      <c r="BF139" s="67"/>
      <c r="BG139" s="67"/>
      <c r="BH139" s="67"/>
      <c r="BI139" s="67"/>
      <c r="BJ139" s="67"/>
      <c r="BK139" s="67"/>
      <c r="BL139" s="67"/>
      <c r="BM139" s="67"/>
      <c r="BN139" s="67"/>
      <c r="BO139" s="67"/>
      <c r="BP139" s="67"/>
      <c r="BQ139" s="67"/>
    </row>
    <row r="140" spans="47:69">
      <c r="AU140" s="61"/>
      <c r="AV140" s="67"/>
      <c r="AW140" s="67"/>
      <c r="AX140" s="67"/>
      <c r="AY140" s="67"/>
      <c r="AZ140" s="67"/>
      <c r="BA140" s="67"/>
      <c r="BB140" s="67"/>
      <c r="BC140" s="67"/>
      <c r="BD140" s="67"/>
      <c r="BE140" s="67"/>
      <c r="BF140" s="67"/>
      <c r="BG140" s="67"/>
      <c r="BH140" s="67"/>
      <c r="BI140" s="67"/>
      <c r="BJ140" s="67"/>
      <c r="BK140" s="67"/>
      <c r="BL140" s="67"/>
      <c r="BM140" s="67"/>
      <c r="BN140" s="67"/>
      <c r="BO140" s="67"/>
      <c r="BP140" s="67"/>
      <c r="BQ140" s="67"/>
    </row>
    <row r="141" spans="47:69">
      <c r="AU141" s="61"/>
      <c r="AV141" s="67"/>
      <c r="AW141" s="67"/>
      <c r="AX141" s="67"/>
      <c r="AY141" s="67"/>
      <c r="AZ141" s="67"/>
      <c r="BA141" s="67"/>
      <c r="BB141" s="67"/>
      <c r="BC141" s="67"/>
      <c r="BD141" s="67"/>
      <c r="BE141" s="67"/>
      <c r="BF141" s="67"/>
      <c r="BG141" s="67"/>
      <c r="BH141" s="67"/>
      <c r="BI141" s="67"/>
      <c r="BJ141" s="67"/>
      <c r="BK141" s="67"/>
      <c r="BL141" s="67"/>
      <c r="BM141" s="67"/>
      <c r="BN141" s="67"/>
      <c r="BO141" s="67"/>
      <c r="BP141" s="67"/>
      <c r="BQ141" s="67"/>
    </row>
    <row r="142" spans="47:69">
      <c r="AU142" s="61"/>
      <c r="AV142" s="67"/>
      <c r="AW142" s="67"/>
      <c r="AX142" s="67"/>
      <c r="AY142" s="67"/>
      <c r="AZ142" s="67"/>
      <c r="BA142" s="67"/>
      <c r="BB142" s="67"/>
      <c r="BC142" s="67"/>
      <c r="BD142" s="67"/>
      <c r="BE142" s="67"/>
      <c r="BF142" s="67"/>
      <c r="BG142" s="67"/>
      <c r="BH142" s="67"/>
      <c r="BI142" s="67"/>
      <c r="BJ142" s="67"/>
      <c r="BK142" s="67"/>
      <c r="BL142" s="67"/>
      <c r="BM142" s="67"/>
      <c r="BN142" s="67"/>
      <c r="BO142" s="67"/>
      <c r="BP142" s="67"/>
      <c r="BQ142" s="67"/>
    </row>
    <row r="143" spans="47:69">
      <c r="AU143" s="61"/>
      <c r="AV143" s="67"/>
      <c r="AW143" s="67"/>
      <c r="AX143" s="67"/>
      <c r="AY143" s="67"/>
      <c r="AZ143" s="67"/>
      <c r="BA143" s="67"/>
      <c r="BB143" s="67"/>
      <c r="BC143" s="67"/>
      <c r="BD143" s="67"/>
      <c r="BE143" s="67"/>
      <c r="BF143" s="67"/>
      <c r="BG143" s="67"/>
      <c r="BH143" s="67"/>
      <c r="BI143" s="67"/>
      <c r="BJ143" s="67"/>
      <c r="BK143" s="67"/>
      <c r="BL143" s="67"/>
      <c r="BM143" s="67"/>
      <c r="BN143" s="67"/>
      <c r="BO143" s="67"/>
      <c r="BP143" s="67"/>
      <c r="BQ143" s="67"/>
    </row>
    <row r="144" spans="47:69">
      <c r="AU144" s="61"/>
      <c r="AV144" s="67"/>
      <c r="AW144" s="67"/>
      <c r="AX144" s="67"/>
      <c r="AY144" s="67"/>
      <c r="AZ144" s="67"/>
      <c r="BA144" s="67"/>
      <c r="BB144" s="67"/>
      <c r="BC144" s="67"/>
      <c r="BD144" s="67"/>
      <c r="BE144" s="67"/>
      <c r="BF144" s="67"/>
      <c r="BG144" s="67"/>
      <c r="BH144" s="67"/>
      <c r="BI144" s="67"/>
      <c r="BJ144" s="67"/>
      <c r="BK144" s="67"/>
      <c r="BL144" s="67"/>
      <c r="BM144" s="67"/>
      <c r="BN144" s="67"/>
      <c r="BO144" s="67"/>
      <c r="BP144" s="67"/>
      <c r="BQ144" s="67"/>
    </row>
    <row r="145" spans="47:69">
      <c r="AU145" s="61"/>
      <c r="AV145" s="67"/>
      <c r="AW145" s="67"/>
      <c r="AX145" s="67"/>
      <c r="AY145" s="67"/>
      <c r="AZ145" s="67"/>
      <c r="BA145" s="67"/>
      <c r="BB145" s="67"/>
      <c r="BC145" s="67"/>
      <c r="BD145" s="67"/>
      <c r="BE145" s="67"/>
      <c r="BF145" s="67"/>
      <c r="BG145" s="67"/>
      <c r="BH145" s="67"/>
      <c r="BI145" s="67"/>
      <c r="BJ145" s="67"/>
      <c r="BK145" s="67"/>
      <c r="BL145" s="67"/>
      <c r="BM145" s="67"/>
      <c r="BN145" s="67"/>
      <c r="BO145" s="67"/>
      <c r="BP145" s="67"/>
      <c r="BQ145" s="67"/>
    </row>
    <row r="146" spans="47:69">
      <c r="AU146" s="61"/>
      <c r="AV146" s="67"/>
      <c r="AW146" s="67"/>
      <c r="AX146" s="67"/>
      <c r="AY146" s="67"/>
      <c r="AZ146" s="67"/>
      <c r="BA146" s="67"/>
      <c r="BB146" s="67"/>
      <c r="BC146" s="67"/>
      <c r="BD146" s="67"/>
      <c r="BE146" s="67"/>
      <c r="BF146" s="67"/>
      <c r="BG146" s="67"/>
      <c r="BH146" s="67"/>
      <c r="BI146" s="67"/>
      <c r="BJ146" s="67"/>
      <c r="BK146" s="67"/>
      <c r="BL146" s="67"/>
      <c r="BM146" s="67"/>
      <c r="BN146" s="67"/>
      <c r="BO146" s="67"/>
      <c r="BP146" s="67"/>
      <c r="BQ146" s="67"/>
    </row>
    <row r="147" spans="47:69">
      <c r="AU147" s="61"/>
      <c r="AV147" s="67"/>
      <c r="AW147" s="67"/>
      <c r="AX147" s="67"/>
      <c r="AY147" s="67"/>
      <c r="AZ147" s="67"/>
      <c r="BA147" s="67"/>
      <c r="BB147" s="67"/>
      <c r="BC147" s="67"/>
      <c r="BD147" s="67"/>
      <c r="BE147" s="67"/>
      <c r="BF147" s="67"/>
      <c r="BG147" s="67"/>
      <c r="BH147" s="67"/>
      <c r="BI147" s="67"/>
      <c r="BJ147" s="67"/>
      <c r="BK147" s="67"/>
      <c r="BL147" s="67"/>
      <c r="BM147" s="67"/>
      <c r="BN147" s="67"/>
      <c r="BO147" s="67"/>
      <c r="BP147" s="67"/>
      <c r="BQ147" s="67"/>
    </row>
    <row r="148" spans="47:69">
      <c r="AU148" s="61"/>
      <c r="AV148" s="67"/>
      <c r="AW148" s="67"/>
      <c r="AX148" s="67"/>
      <c r="AY148" s="67"/>
      <c r="AZ148" s="67"/>
      <c r="BA148" s="67"/>
      <c r="BB148" s="67"/>
      <c r="BC148" s="67"/>
      <c r="BD148" s="67"/>
      <c r="BE148" s="67"/>
      <c r="BF148" s="67"/>
      <c r="BG148" s="67"/>
      <c r="BH148" s="67"/>
      <c r="BI148" s="67"/>
      <c r="BJ148" s="67"/>
      <c r="BK148" s="67"/>
      <c r="BL148" s="67"/>
      <c r="BM148" s="67"/>
      <c r="BN148" s="67"/>
      <c r="BO148" s="67"/>
      <c r="BP148" s="67"/>
      <c r="BQ148" s="67"/>
    </row>
    <row r="149" spans="47:69">
      <c r="AU149" s="61"/>
      <c r="AV149" s="67"/>
      <c r="AW149" s="67"/>
      <c r="AX149" s="67"/>
      <c r="AY149" s="67"/>
      <c r="AZ149" s="67"/>
      <c r="BA149" s="67"/>
      <c r="BB149" s="67"/>
      <c r="BC149" s="67"/>
      <c r="BD149" s="67"/>
      <c r="BE149" s="67"/>
      <c r="BF149" s="67"/>
      <c r="BG149" s="67"/>
      <c r="BH149" s="67"/>
      <c r="BI149" s="67"/>
      <c r="BJ149" s="67"/>
      <c r="BK149" s="67"/>
      <c r="BL149" s="67"/>
      <c r="BM149" s="67"/>
      <c r="BN149" s="67"/>
      <c r="BO149" s="67"/>
      <c r="BP149" s="67"/>
      <c r="BQ149" s="67"/>
    </row>
    <row r="150" spans="47:69">
      <c r="AU150" s="61"/>
      <c r="AV150" s="67"/>
      <c r="AW150" s="67"/>
      <c r="AX150" s="67"/>
      <c r="AY150" s="67"/>
      <c r="AZ150" s="67"/>
      <c r="BA150" s="67"/>
      <c r="BB150" s="67"/>
      <c r="BC150" s="67"/>
      <c r="BD150" s="67"/>
      <c r="BE150" s="67"/>
      <c r="BF150" s="67"/>
      <c r="BG150" s="67"/>
      <c r="BH150" s="67"/>
      <c r="BI150" s="67"/>
      <c r="BJ150" s="67"/>
      <c r="BK150" s="67"/>
      <c r="BL150" s="67"/>
      <c r="BM150" s="67"/>
      <c r="BN150" s="67"/>
      <c r="BO150" s="67"/>
      <c r="BP150" s="67"/>
      <c r="BQ150" s="67"/>
    </row>
  </sheetData>
  <hyperlinks>
    <hyperlink ref="A1" location="'Table of contents'!A1" display="Table of contents" xr:uid="{AEF9E8E0-C08B-4F36-A9C5-2C5F6535A15A}"/>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S116"/>
  <sheetViews>
    <sheetView zoomScale="70" zoomScaleNormal="70" workbookViewId="0"/>
  </sheetViews>
  <sheetFormatPr defaultColWidth="9.42578125" defaultRowHeight="15"/>
  <cols>
    <col min="1" max="1" width="86.42578125" bestFit="1" customWidth="1"/>
    <col min="2" max="2" width="24.42578125" bestFit="1" customWidth="1"/>
    <col min="3" max="3" width="13.42578125" bestFit="1" customWidth="1"/>
    <col min="4" max="4" width="15.42578125" bestFit="1" customWidth="1"/>
    <col min="5" max="5" width="14.5703125" bestFit="1" customWidth="1"/>
    <col min="6" max="6" width="13.5703125" bestFit="1" customWidth="1"/>
    <col min="7" max="7" width="13.42578125" bestFit="1" customWidth="1"/>
    <col min="8" max="9" width="13.42578125" customWidth="1"/>
    <col min="10" max="10" width="14" bestFit="1" customWidth="1"/>
    <col min="11" max="11" width="13.42578125" bestFit="1" customWidth="1"/>
    <col min="12" max="12" width="14.5703125" bestFit="1" customWidth="1"/>
    <col min="13" max="13" width="14.42578125" bestFit="1" customWidth="1"/>
    <col min="14" max="14" width="14" bestFit="1" customWidth="1"/>
    <col min="15" max="17" width="14" customWidth="1"/>
    <col min="18" max="18" width="14.5703125" bestFit="1" customWidth="1"/>
    <col min="19" max="19" width="13" bestFit="1" customWidth="1"/>
    <col min="20" max="22" width="13" customWidth="1"/>
    <col min="23" max="24" width="13.42578125" bestFit="1" customWidth="1"/>
    <col min="25" max="25" width="14.42578125" bestFit="1" customWidth="1"/>
    <col min="26" max="27" width="13.42578125" bestFit="1" customWidth="1"/>
    <col min="28" max="28" width="13.42578125" customWidth="1"/>
    <col min="29" max="33" width="11.5703125" customWidth="1"/>
    <col min="34" max="34" width="20.42578125" style="18" customWidth="1"/>
    <col min="35" max="35" width="11.42578125" bestFit="1" customWidth="1"/>
  </cols>
  <sheetData>
    <row r="1" spans="1:149">
      <c r="A1" s="31" t="s">
        <v>23</v>
      </c>
    </row>
    <row r="2" spans="1:149" ht="32.25">
      <c r="A2" s="17" t="s">
        <v>239</v>
      </c>
    </row>
    <row r="4" spans="1:149" ht="26.25">
      <c r="A4" s="6" t="s">
        <v>240</v>
      </c>
      <c r="B4" s="6" t="s">
        <v>241</v>
      </c>
    </row>
    <row r="5" spans="1:149" ht="26.25">
      <c r="A5" s="6" t="s">
        <v>242</v>
      </c>
      <c r="B5" s="6" t="s">
        <v>243</v>
      </c>
    </row>
    <row r="6" spans="1:149" ht="18.75">
      <c r="B6" s="44" t="s">
        <v>173</v>
      </c>
      <c r="C6" s="44" t="s">
        <v>174</v>
      </c>
      <c r="D6" s="44" t="s">
        <v>175</v>
      </c>
      <c r="E6" s="44" t="s">
        <v>176</v>
      </c>
      <c r="F6" s="44" t="s">
        <v>177</v>
      </c>
      <c r="G6" s="44" t="s">
        <v>244</v>
      </c>
      <c r="H6" s="14" t="s">
        <v>179</v>
      </c>
      <c r="I6" s="14" t="s">
        <v>180</v>
      </c>
      <c r="J6" s="44" t="s">
        <v>181</v>
      </c>
      <c r="K6" s="44" t="s">
        <v>182</v>
      </c>
      <c r="L6" s="44" t="s">
        <v>183</v>
      </c>
      <c r="M6" s="44" t="s">
        <v>184</v>
      </c>
      <c r="N6" s="44" t="s">
        <v>185</v>
      </c>
      <c r="O6" s="14" t="s">
        <v>186</v>
      </c>
      <c r="P6" s="14" t="s">
        <v>245</v>
      </c>
      <c r="Q6" s="44" t="s">
        <v>189</v>
      </c>
      <c r="R6" s="44" t="s">
        <v>190</v>
      </c>
      <c r="S6" s="14" t="s">
        <v>191</v>
      </c>
      <c r="T6" s="14" t="s">
        <v>192</v>
      </c>
      <c r="U6" s="14" t="s">
        <v>206</v>
      </c>
      <c r="V6" s="14" t="s">
        <v>193</v>
      </c>
      <c r="W6" s="44" t="s">
        <v>194</v>
      </c>
      <c r="X6" s="44" t="s">
        <v>246</v>
      </c>
      <c r="Y6" s="44" t="s">
        <v>196</v>
      </c>
      <c r="Z6" s="44" t="s">
        <v>197</v>
      </c>
      <c r="AA6" s="44" t="s">
        <v>198</v>
      </c>
      <c r="AB6" s="44" t="s">
        <v>247</v>
      </c>
      <c r="AC6" s="44" t="s">
        <v>199</v>
      </c>
      <c r="AD6" s="44" t="s">
        <v>287</v>
      </c>
      <c r="AE6" s="44" t="s">
        <v>217</v>
      </c>
      <c r="AF6" s="44" t="s">
        <v>248</v>
      </c>
      <c r="AG6" s="44" t="s">
        <v>277</v>
      </c>
      <c r="AH6" s="45" t="s">
        <v>249</v>
      </c>
    </row>
    <row r="7" spans="1:149">
      <c r="A7" s="2">
        <v>45291</v>
      </c>
      <c r="B7" s="36">
        <v>77.722436959999996</v>
      </c>
      <c r="C7" s="36">
        <v>320.49800100499999</v>
      </c>
      <c r="D7" s="36">
        <v>5.7999954779999996</v>
      </c>
      <c r="E7" s="36">
        <v>4384.9565977009997</v>
      </c>
      <c r="F7" s="36">
        <v>8.5985975840000002</v>
      </c>
      <c r="G7" s="36">
        <v>20.843468297999998</v>
      </c>
      <c r="H7" s="36">
        <v>131.54189184199998</v>
      </c>
      <c r="I7" s="36">
        <v>9.0368877790000006</v>
      </c>
      <c r="J7" s="36">
        <v>208.98345437500001</v>
      </c>
      <c r="K7" s="36">
        <v>17.334937024000002</v>
      </c>
      <c r="L7" s="36">
        <v>243.438136523</v>
      </c>
      <c r="M7" s="36">
        <v>45.569788745999993</v>
      </c>
      <c r="N7" s="36">
        <v>26.030168014000004</v>
      </c>
      <c r="O7" s="36">
        <v>6.6036536110000004</v>
      </c>
      <c r="P7" s="36">
        <v>10.947914356</v>
      </c>
      <c r="Q7" s="36">
        <v>50.262567290999996</v>
      </c>
      <c r="R7" s="36">
        <v>138.44531252099998</v>
      </c>
      <c r="S7" s="36">
        <v>13.588057272</v>
      </c>
      <c r="T7" s="36">
        <v>55.187507838000002</v>
      </c>
      <c r="U7" s="36">
        <v>2.486906163</v>
      </c>
      <c r="V7" s="36">
        <v>32.961434074000003</v>
      </c>
      <c r="W7" s="36">
        <v>23.277592812999998</v>
      </c>
      <c r="X7" s="36">
        <v>58.273174885000003</v>
      </c>
      <c r="Y7" s="36">
        <v>15.560319407</v>
      </c>
      <c r="Z7" s="36">
        <v>79.058649239999994</v>
      </c>
      <c r="AA7" s="36">
        <v>46.244476149999997</v>
      </c>
      <c r="AB7" s="36">
        <v>287.75063931099999</v>
      </c>
      <c r="AC7" s="36">
        <v>49.152390416000003</v>
      </c>
      <c r="AD7" s="36">
        <v>101.83583636499999</v>
      </c>
      <c r="AE7" s="36">
        <v>12.314205818999998</v>
      </c>
      <c r="AF7" s="36">
        <v>19.833609241000001</v>
      </c>
      <c r="AG7" s="36">
        <v>2.3684297160000001</v>
      </c>
      <c r="AH7" s="42">
        <v>6506.5070378180008</v>
      </c>
      <c r="AI7" s="22"/>
    </row>
    <row r="8" spans="1:149">
      <c r="A8" s="2">
        <v>45657</v>
      </c>
      <c r="B8" s="36">
        <v>18.371591298000002</v>
      </c>
      <c r="C8" s="36">
        <v>309.87274568699996</v>
      </c>
      <c r="D8" s="36">
        <v>7.6640873320000011</v>
      </c>
      <c r="E8" s="36">
        <v>1855.352325113</v>
      </c>
      <c r="F8" s="36">
        <v>19.824082903000001</v>
      </c>
      <c r="G8" s="36">
        <v>13.108613392000001</v>
      </c>
      <c r="H8" s="36">
        <v>55.712055752999994</v>
      </c>
      <c r="I8" s="36">
        <v>3.9169534969999997</v>
      </c>
      <c r="J8" s="36">
        <v>40.111728407000001</v>
      </c>
      <c r="K8" s="36">
        <v>16.478780968999999</v>
      </c>
      <c r="L8" s="36">
        <v>182.57843344299999</v>
      </c>
      <c r="M8" s="36">
        <v>55.097500068000002</v>
      </c>
      <c r="N8" s="36">
        <v>30.263659351000001</v>
      </c>
      <c r="O8" s="36">
        <v>4.7522211680000002</v>
      </c>
      <c r="P8" s="36">
        <v>9.5945034840000005</v>
      </c>
      <c r="Q8" s="36">
        <v>42.023769684000001</v>
      </c>
      <c r="R8" s="36">
        <v>122.43071339700001</v>
      </c>
      <c r="S8" s="36">
        <v>7.2812299090000003</v>
      </c>
      <c r="T8" s="36">
        <v>18.473788508999998</v>
      </c>
      <c r="U8" s="36">
        <v>4.1106464250000005</v>
      </c>
      <c r="V8" s="36">
        <v>36.035301167</v>
      </c>
      <c r="W8" s="36">
        <v>46.88270129</v>
      </c>
      <c r="X8" s="36">
        <v>61.511118073999995</v>
      </c>
      <c r="Y8" s="36">
        <v>20.998950461999996</v>
      </c>
      <c r="Z8" s="36">
        <v>35.060300084000005</v>
      </c>
      <c r="AA8" s="36">
        <v>16.977080628</v>
      </c>
      <c r="AB8" s="36">
        <v>259.66441507799999</v>
      </c>
      <c r="AC8" s="36">
        <v>54.529053528999995</v>
      </c>
      <c r="AD8" s="36">
        <v>62.922068316999997</v>
      </c>
      <c r="AE8" s="36">
        <v>8.1298625070000003</v>
      </c>
      <c r="AF8" s="36">
        <v>25.000372831</v>
      </c>
      <c r="AG8" s="36">
        <v>4.9405311580000006</v>
      </c>
      <c r="AH8" s="42">
        <v>3449.6711849140006</v>
      </c>
    </row>
    <row r="9" spans="1:149">
      <c r="A9" s="2">
        <v>46022</v>
      </c>
      <c r="B9" s="36">
        <v>6.5842847639999995</v>
      </c>
      <c r="C9" s="36">
        <v>242.548363333</v>
      </c>
      <c r="D9" s="36">
        <v>9.290108365</v>
      </c>
      <c r="E9" s="36">
        <v>1822.3020697030001</v>
      </c>
      <c r="F9" s="36">
        <v>11.917580701999999</v>
      </c>
      <c r="G9" s="36">
        <v>17.271606591000001</v>
      </c>
      <c r="H9" s="36">
        <v>33.378851118999997</v>
      </c>
      <c r="I9" s="36">
        <v>4.0314317099999997</v>
      </c>
      <c r="J9" s="36">
        <v>29.607357513000004</v>
      </c>
      <c r="K9" s="36">
        <v>20.299191742000001</v>
      </c>
      <c r="L9" s="36">
        <v>153.90573211999998</v>
      </c>
      <c r="M9" s="36">
        <v>53.750296607999999</v>
      </c>
      <c r="N9" s="36">
        <v>30.998320800999998</v>
      </c>
      <c r="O9" s="36">
        <v>2.6132740640000001</v>
      </c>
      <c r="P9" s="36">
        <v>11.540387054</v>
      </c>
      <c r="Q9" s="36">
        <v>40.051572190999998</v>
      </c>
      <c r="R9" s="36">
        <v>77.480307944000003</v>
      </c>
      <c r="S9" s="36">
        <v>10.421174752999999</v>
      </c>
      <c r="T9" s="36">
        <v>19.479430271999998</v>
      </c>
      <c r="U9" s="36">
        <v>3.810793018</v>
      </c>
      <c r="V9" s="36">
        <v>27.835566035999999</v>
      </c>
      <c r="W9" s="36">
        <v>39.394333662999998</v>
      </c>
      <c r="X9" s="36">
        <v>51.599871536999999</v>
      </c>
      <c r="Y9" s="36">
        <v>18.083000558000002</v>
      </c>
      <c r="Z9" s="36">
        <v>34.602709075</v>
      </c>
      <c r="AA9" s="36">
        <v>20.171572352000002</v>
      </c>
      <c r="AB9" s="36">
        <v>174.27713604899998</v>
      </c>
      <c r="AC9" s="36">
        <v>37.981483972999996</v>
      </c>
      <c r="AD9" s="36">
        <v>41.513578738000007</v>
      </c>
      <c r="AE9" s="36">
        <v>5.4215340129999996</v>
      </c>
      <c r="AF9" s="36">
        <v>20.798590283000003</v>
      </c>
      <c r="AG9" s="36">
        <v>1.7027907180000001</v>
      </c>
      <c r="AH9" s="42">
        <v>3074.6643013619996</v>
      </c>
      <c r="AJ9" s="5"/>
    </row>
    <row r="10" spans="1:149">
      <c r="A10" s="2">
        <v>46387</v>
      </c>
      <c r="B10" s="36">
        <v>13.593719126</v>
      </c>
      <c r="C10" s="36">
        <v>174.983330564</v>
      </c>
      <c r="D10" s="36">
        <v>7.5835095919999995</v>
      </c>
      <c r="E10" s="36">
        <v>917.53139972400004</v>
      </c>
      <c r="F10" s="36">
        <v>25.632999715000004</v>
      </c>
      <c r="G10" s="36">
        <v>18.498648891999999</v>
      </c>
      <c r="H10" s="36">
        <v>16.885163844000001</v>
      </c>
      <c r="I10" s="36">
        <v>9.5370356320000003</v>
      </c>
      <c r="J10" s="36">
        <v>21.347541528000001</v>
      </c>
      <c r="K10" s="36">
        <v>17.460494480000001</v>
      </c>
      <c r="L10" s="36">
        <v>174.45648999399998</v>
      </c>
      <c r="M10" s="36">
        <v>54.689494138999997</v>
      </c>
      <c r="N10" s="36">
        <v>31.872369253999999</v>
      </c>
      <c r="O10" s="36">
        <v>1.019361972</v>
      </c>
      <c r="P10" s="36">
        <v>10.363824286</v>
      </c>
      <c r="Q10" s="36">
        <v>40.571702754</v>
      </c>
      <c r="R10" s="36">
        <v>108.480289579</v>
      </c>
      <c r="S10" s="36">
        <v>18.747444214000001</v>
      </c>
      <c r="T10" s="36">
        <v>15.66990614</v>
      </c>
      <c r="U10" s="36">
        <v>8.1972877739999994</v>
      </c>
      <c r="V10" s="36">
        <v>20.467332978999998</v>
      </c>
      <c r="W10" s="36">
        <v>44.216884897999996</v>
      </c>
      <c r="X10" s="36">
        <v>59.10838476</v>
      </c>
      <c r="Y10" s="36">
        <v>31.825925835</v>
      </c>
      <c r="Z10" s="36">
        <v>27.977048298</v>
      </c>
      <c r="AA10" s="36">
        <v>92.221693483999999</v>
      </c>
      <c r="AB10" s="36">
        <v>134.61985372699999</v>
      </c>
      <c r="AC10" s="36">
        <v>27.938094825</v>
      </c>
      <c r="AD10" s="36">
        <v>46.779110179</v>
      </c>
      <c r="AE10" s="36">
        <v>6.1637293700000004</v>
      </c>
      <c r="AF10" s="36">
        <v>22.332650995999998</v>
      </c>
      <c r="AG10" s="36">
        <v>2.4937046130000002</v>
      </c>
      <c r="AH10" s="42">
        <v>2203.2664271670001</v>
      </c>
      <c r="AJ10" s="5"/>
    </row>
    <row r="11" spans="1:149">
      <c r="A11" s="2">
        <v>46752</v>
      </c>
      <c r="B11" s="36">
        <v>9.9958462869999991</v>
      </c>
      <c r="C11" s="36">
        <v>168.40105314500002</v>
      </c>
      <c r="D11" s="36">
        <v>11.473877249000001</v>
      </c>
      <c r="E11" s="36">
        <v>823.95526056400001</v>
      </c>
      <c r="F11" s="36">
        <v>15.111636151000001</v>
      </c>
      <c r="G11" s="36">
        <v>18.790168367</v>
      </c>
      <c r="H11" s="36">
        <v>12.075807806999999</v>
      </c>
      <c r="I11" s="36">
        <v>5.1171854349999997</v>
      </c>
      <c r="J11" s="36">
        <v>10.886909738</v>
      </c>
      <c r="K11" s="36">
        <v>15.307107460999998</v>
      </c>
      <c r="L11" s="36">
        <v>162.0894471</v>
      </c>
      <c r="M11" s="36">
        <v>57.433966947999998</v>
      </c>
      <c r="N11" s="36">
        <v>24.177783192</v>
      </c>
      <c r="O11" s="36">
        <v>2.6430053560000002</v>
      </c>
      <c r="P11" s="36">
        <v>7.4110309019999994</v>
      </c>
      <c r="Q11" s="36">
        <v>40.000189738000003</v>
      </c>
      <c r="R11" s="36">
        <v>83.007884008000005</v>
      </c>
      <c r="S11" s="36">
        <v>6.3654417530000007</v>
      </c>
      <c r="T11" s="36">
        <v>11.746967053000001</v>
      </c>
      <c r="U11" s="36">
        <v>4.9246208659999997</v>
      </c>
      <c r="V11" s="36">
        <v>30.415496658999999</v>
      </c>
      <c r="W11" s="36">
        <v>33.020030086000006</v>
      </c>
      <c r="X11" s="36">
        <v>70.603405422000009</v>
      </c>
      <c r="Y11" s="36">
        <v>18.476988196000001</v>
      </c>
      <c r="Z11" s="36">
        <v>22.562492716999998</v>
      </c>
      <c r="AA11" s="36">
        <v>14.512569022000001</v>
      </c>
      <c r="AB11" s="36">
        <v>79.870750402999988</v>
      </c>
      <c r="AC11" s="36">
        <v>26.563626810999999</v>
      </c>
      <c r="AD11" s="36">
        <v>57.457735841000002</v>
      </c>
      <c r="AE11" s="36">
        <v>4.9493638860000004</v>
      </c>
      <c r="AF11" s="36">
        <v>18.105227323999998</v>
      </c>
      <c r="AG11" s="36">
        <v>1.0892420010000001</v>
      </c>
      <c r="AH11" s="42">
        <v>1868.5421174880003</v>
      </c>
      <c r="AJ11" s="5"/>
    </row>
    <row r="12" spans="1:149">
      <c r="A12" s="2">
        <v>47118</v>
      </c>
      <c r="B12" s="36">
        <v>1.345000969</v>
      </c>
      <c r="C12" s="36">
        <v>132.73577022799998</v>
      </c>
      <c r="D12" s="36">
        <v>5.4537914980000002</v>
      </c>
      <c r="E12" s="36">
        <v>441.41205673900004</v>
      </c>
      <c r="F12" s="36">
        <v>23.052278457</v>
      </c>
      <c r="G12" s="36">
        <v>13.516470511</v>
      </c>
      <c r="H12" s="36">
        <v>6.8671952839999992</v>
      </c>
      <c r="I12" s="36">
        <v>1.4998919019999999</v>
      </c>
      <c r="J12" s="36">
        <v>7.9779321050000007</v>
      </c>
      <c r="K12" s="36">
        <v>12.724771294000002</v>
      </c>
      <c r="L12" s="36">
        <v>93.068851843999994</v>
      </c>
      <c r="M12" s="36">
        <v>44.413578934</v>
      </c>
      <c r="N12" s="36">
        <v>20.651760661000001</v>
      </c>
      <c r="O12" s="36">
        <v>4.9447919200000001</v>
      </c>
      <c r="P12" s="36">
        <v>5.7013527259999996</v>
      </c>
      <c r="Q12" s="36">
        <v>34.086205530999997</v>
      </c>
      <c r="R12" s="36">
        <v>25.749571591999999</v>
      </c>
      <c r="S12" s="36">
        <v>8.3921010630000001</v>
      </c>
      <c r="T12" s="36">
        <v>2.5340670080000001</v>
      </c>
      <c r="U12" s="36">
        <v>8.1399946280000002</v>
      </c>
      <c r="V12" s="36">
        <v>27.949764503000001</v>
      </c>
      <c r="W12" s="36">
        <v>23.559701783999998</v>
      </c>
      <c r="X12" s="36">
        <v>55.02182767299999</v>
      </c>
      <c r="Y12" s="36">
        <v>23.428912617999998</v>
      </c>
      <c r="Z12" s="36">
        <v>12.486550777000001</v>
      </c>
      <c r="AA12" s="36">
        <v>16.295536723000001</v>
      </c>
      <c r="AB12" s="36">
        <v>52.877059924000001</v>
      </c>
      <c r="AC12" s="36">
        <v>25.912432553999999</v>
      </c>
      <c r="AD12" s="36">
        <v>32.181113588999999</v>
      </c>
      <c r="AE12" s="36">
        <v>4.7887319999999995</v>
      </c>
      <c r="AF12" s="36">
        <v>10.822441659999999</v>
      </c>
      <c r="AG12" s="36">
        <v>4.4204566429999996</v>
      </c>
      <c r="AH12" s="42">
        <v>1184.0119653420002</v>
      </c>
      <c r="AJ12" s="5"/>
    </row>
    <row r="13" spans="1:149">
      <c r="A13" s="2">
        <v>47483</v>
      </c>
      <c r="B13" s="36">
        <v>6.6930230079999999</v>
      </c>
      <c r="C13" s="36">
        <v>68.217584187</v>
      </c>
      <c r="D13" s="36">
        <v>7.8279321280000005</v>
      </c>
      <c r="E13" s="36">
        <v>391.06222459999998</v>
      </c>
      <c r="F13" s="36">
        <v>5.9429556760000004</v>
      </c>
      <c r="G13" s="36">
        <v>11.188188099</v>
      </c>
      <c r="H13" s="36">
        <v>5.5789258300000002</v>
      </c>
      <c r="I13" s="36">
        <v>2.7561045970000002</v>
      </c>
      <c r="J13" s="36">
        <v>11.762189839000001</v>
      </c>
      <c r="K13" s="36">
        <v>12.319776324999999</v>
      </c>
      <c r="L13" s="36">
        <v>130.062224636</v>
      </c>
      <c r="M13" s="36">
        <v>31.184797095</v>
      </c>
      <c r="N13" s="36">
        <v>15.106763276999999</v>
      </c>
      <c r="O13" s="36">
        <v>3.6612331819999997</v>
      </c>
      <c r="P13" s="36">
        <v>4.2100418939999997</v>
      </c>
      <c r="Q13" s="36">
        <v>30.524615878000002</v>
      </c>
      <c r="R13" s="36">
        <v>40.942193119999999</v>
      </c>
      <c r="S13" s="36">
        <v>5.8172693579999999</v>
      </c>
      <c r="T13" s="36">
        <v>9.7757467220000009</v>
      </c>
      <c r="U13" s="36">
        <v>1.702996293</v>
      </c>
      <c r="V13" s="36">
        <v>11.537350301</v>
      </c>
      <c r="W13" s="36">
        <v>23.537582280000002</v>
      </c>
      <c r="X13" s="36">
        <v>37.038790440999996</v>
      </c>
      <c r="Y13" s="36">
        <v>22.050200026000002</v>
      </c>
      <c r="Z13" s="36">
        <v>14.901278303000002</v>
      </c>
      <c r="AA13" s="36">
        <v>10.4635377</v>
      </c>
      <c r="AB13" s="36">
        <v>48.753304495000002</v>
      </c>
      <c r="AC13" s="36">
        <v>25.451198843</v>
      </c>
      <c r="AD13" s="36">
        <v>5.9602404199999999</v>
      </c>
      <c r="AE13" s="36">
        <v>3.1728748750000002</v>
      </c>
      <c r="AF13" s="36">
        <v>11.213226505</v>
      </c>
      <c r="AG13" s="36">
        <v>5.4621706650000004</v>
      </c>
      <c r="AH13" s="42">
        <v>1015.8785405979999</v>
      </c>
    </row>
    <row r="14" spans="1:149" ht="18.75">
      <c r="A14" s="20" t="s">
        <v>249</v>
      </c>
      <c r="B14" s="42">
        <v>134.30590241199999</v>
      </c>
      <c r="C14" s="42">
        <v>1417.256848149</v>
      </c>
      <c r="D14" s="42">
        <v>55.093301641999993</v>
      </c>
      <c r="E14" s="42">
        <v>10636.571934144002</v>
      </c>
      <c r="F14" s="42">
        <v>110.080131188</v>
      </c>
      <c r="G14" s="42">
        <v>113.21716414999999</v>
      </c>
      <c r="H14" s="42">
        <v>262.039891479</v>
      </c>
      <c r="I14" s="42">
        <v>35.895490551999998</v>
      </c>
      <c r="J14" s="42">
        <v>330.67711350500002</v>
      </c>
      <c r="K14" s="42">
        <v>111.92505929500001</v>
      </c>
      <c r="L14" s="42">
        <v>1139.5993156599998</v>
      </c>
      <c r="M14" s="42">
        <v>342.13942253800002</v>
      </c>
      <c r="N14" s="42">
        <v>179.10082455</v>
      </c>
      <c r="O14" s="42">
        <v>26.237541272999994</v>
      </c>
      <c r="P14" s="42">
        <v>59.769054701999998</v>
      </c>
      <c r="Q14" s="42">
        <v>277.52062306699997</v>
      </c>
      <c r="R14" s="42">
        <v>596.53627216100006</v>
      </c>
      <c r="S14" s="42">
        <v>70.612718322000006</v>
      </c>
      <c r="T14" s="42">
        <v>132.86741354200001</v>
      </c>
      <c r="U14" s="42">
        <v>33.373245167</v>
      </c>
      <c r="V14" s="42">
        <v>187.20224571900002</v>
      </c>
      <c r="W14" s="42">
        <v>233.888826814</v>
      </c>
      <c r="X14" s="42">
        <v>393.15657279200002</v>
      </c>
      <c r="Y14" s="42">
        <v>150.424297102</v>
      </c>
      <c r="Z14" s="42">
        <v>226.64902849399999</v>
      </c>
      <c r="AA14" s="42">
        <v>216.88646605899999</v>
      </c>
      <c r="AB14" s="42">
        <v>1037.813158987</v>
      </c>
      <c r="AC14" s="42">
        <v>247.528280951</v>
      </c>
      <c r="AD14" s="42">
        <v>348.64968344900001</v>
      </c>
      <c r="AE14" s="42">
        <v>44.940302469999992</v>
      </c>
      <c r="AF14" s="42">
        <v>128.10611883999999</v>
      </c>
      <c r="AG14" s="42">
        <v>22.477325514</v>
      </c>
      <c r="AH14" s="42">
        <v>19302.541574688999</v>
      </c>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row>
    <row r="15" spans="1:149" ht="19.5" customHeight="1"/>
    <row r="16" spans="1:149" ht="17.850000000000001" customHeight="1">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J16" s="5"/>
    </row>
    <row r="17" spans="1:149" ht="19.5" customHeight="1">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row>
    <row r="18" spans="1:149" ht="26.25">
      <c r="A18" s="6" t="s">
        <v>240</v>
      </c>
      <c r="B18" s="6" t="s">
        <v>241</v>
      </c>
    </row>
    <row r="19" spans="1:149" ht="26.25">
      <c r="A19" s="6" t="s">
        <v>242</v>
      </c>
      <c r="B19" s="6" t="s">
        <v>250</v>
      </c>
    </row>
    <row r="20" spans="1:149" ht="18.75">
      <c r="B20" s="44" t="s">
        <v>173</v>
      </c>
      <c r="C20" s="44" t="s">
        <v>174</v>
      </c>
      <c r="D20" s="44" t="s">
        <v>175</v>
      </c>
      <c r="E20" s="44" t="s">
        <v>176</v>
      </c>
      <c r="F20" s="44" t="s">
        <v>177</v>
      </c>
      <c r="G20" s="44" t="s">
        <v>244</v>
      </c>
      <c r="H20" s="14" t="s">
        <v>179</v>
      </c>
      <c r="I20" s="14" t="s">
        <v>180</v>
      </c>
      <c r="J20" s="44" t="s">
        <v>181</v>
      </c>
      <c r="K20" s="44" t="s">
        <v>182</v>
      </c>
      <c r="L20" s="44" t="s">
        <v>183</v>
      </c>
      <c r="M20" s="44" t="s">
        <v>184</v>
      </c>
      <c r="N20" s="44" t="s">
        <v>185</v>
      </c>
      <c r="O20" s="14" t="s">
        <v>186</v>
      </c>
      <c r="P20" s="14" t="s">
        <v>245</v>
      </c>
      <c r="Q20" s="44" t="s">
        <v>189</v>
      </c>
      <c r="R20" s="44" t="s">
        <v>190</v>
      </c>
      <c r="S20" s="14" t="s">
        <v>191</v>
      </c>
      <c r="T20" s="14" t="s">
        <v>192</v>
      </c>
      <c r="U20" s="14" t="s">
        <v>206</v>
      </c>
      <c r="V20" s="14" t="s">
        <v>193</v>
      </c>
      <c r="W20" s="44" t="s">
        <v>194</v>
      </c>
      <c r="X20" s="44" t="s">
        <v>246</v>
      </c>
      <c r="Y20" s="44" t="s">
        <v>196</v>
      </c>
      <c r="Z20" s="44" t="s">
        <v>197</v>
      </c>
      <c r="AA20" s="44" t="s">
        <v>198</v>
      </c>
      <c r="AB20" s="44" t="s">
        <v>247</v>
      </c>
      <c r="AC20" s="44" t="s">
        <v>199</v>
      </c>
      <c r="AD20" s="44" t="s">
        <v>287</v>
      </c>
      <c r="AE20" s="44" t="s">
        <v>217</v>
      </c>
      <c r="AF20" s="44" t="s">
        <v>248</v>
      </c>
      <c r="AG20" s="44" t="s">
        <v>277</v>
      </c>
      <c r="AH20" s="45" t="s">
        <v>249</v>
      </c>
    </row>
    <row r="21" spans="1:149">
      <c r="A21" s="2">
        <v>45291</v>
      </c>
      <c r="B21" s="36">
        <v>33.060445959999996</v>
      </c>
      <c r="C21" s="36">
        <v>20.457380885999999</v>
      </c>
      <c r="D21" s="36">
        <v>3.3212329</v>
      </c>
      <c r="E21" s="36">
        <v>218.84078092999999</v>
      </c>
      <c r="F21" s="36">
        <v>2.8739590000000002</v>
      </c>
      <c r="G21" s="36">
        <v>0</v>
      </c>
      <c r="H21" s="36">
        <v>8.0965000000000007</v>
      </c>
      <c r="I21" s="36">
        <v>0.53766478600000001</v>
      </c>
      <c r="J21" s="36">
        <v>16.646933254</v>
      </c>
      <c r="K21" s="36">
        <v>1.730756</v>
      </c>
      <c r="L21" s="36">
        <v>6.4880113490000006</v>
      </c>
      <c r="M21" s="36">
        <v>6.6866708480000003</v>
      </c>
      <c r="N21" s="36">
        <v>4.1465610000000002</v>
      </c>
      <c r="O21" s="36">
        <v>0</v>
      </c>
      <c r="P21" s="36">
        <v>1.6522990000000002</v>
      </c>
      <c r="Q21" s="36">
        <v>1.0616920000000001</v>
      </c>
      <c r="R21" s="36">
        <v>3.4101534140000003</v>
      </c>
      <c r="S21" s="36">
        <v>0.54189536599999999</v>
      </c>
      <c r="T21" s="36">
        <v>0</v>
      </c>
      <c r="U21" s="36">
        <v>1.5738290639999999</v>
      </c>
      <c r="V21" s="36">
        <v>3.1</v>
      </c>
      <c r="W21" s="36">
        <v>2</v>
      </c>
      <c r="X21" s="36">
        <v>11.940346</v>
      </c>
      <c r="Y21" s="36">
        <v>6.3827569999999998</v>
      </c>
      <c r="Z21" s="36">
        <v>12.153065966</v>
      </c>
      <c r="AA21" s="36">
        <v>1.5936301149999998</v>
      </c>
      <c r="AB21" s="36">
        <v>18.383400000000002</v>
      </c>
      <c r="AC21" s="36">
        <v>1.895</v>
      </c>
      <c r="AD21" s="36">
        <v>17.14</v>
      </c>
      <c r="AE21" s="36">
        <v>2.1825730000000001</v>
      </c>
      <c r="AF21" s="36">
        <v>12.692687550000002</v>
      </c>
      <c r="AG21" s="36">
        <v>0</v>
      </c>
      <c r="AH21" s="42">
        <v>420.59022538800002</v>
      </c>
    </row>
    <row r="22" spans="1:149">
      <c r="A22" s="2">
        <v>45657</v>
      </c>
      <c r="B22" s="36">
        <v>8.1053139710000011</v>
      </c>
      <c r="C22" s="36">
        <v>9.7706070510000007</v>
      </c>
      <c r="D22" s="36">
        <v>3.2561338330000003</v>
      </c>
      <c r="E22" s="36">
        <v>152.35355255799999</v>
      </c>
      <c r="F22" s="36">
        <v>1.9672395</v>
      </c>
      <c r="G22" s="36">
        <v>0</v>
      </c>
      <c r="H22" s="36">
        <v>5.2359999999999998</v>
      </c>
      <c r="I22" s="36">
        <v>0.01</v>
      </c>
      <c r="J22" s="36">
        <v>17.353736128000001</v>
      </c>
      <c r="K22" s="36">
        <v>1.061272</v>
      </c>
      <c r="L22" s="36">
        <v>16.2517</v>
      </c>
      <c r="M22" s="36">
        <v>10.251978989000001</v>
      </c>
      <c r="N22" s="36">
        <v>3.424906236</v>
      </c>
      <c r="O22" s="36">
        <v>2</v>
      </c>
      <c r="P22" s="36">
        <v>1.488467</v>
      </c>
      <c r="Q22" s="36">
        <v>2.1789999999999998</v>
      </c>
      <c r="R22" s="36">
        <v>8.7218222050000005</v>
      </c>
      <c r="S22" s="36">
        <v>4.1895364999999997E-2</v>
      </c>
      <c r="T22" s="36">
        <v>1</v>
      </c>
      <c r="U22" s="36">
        <v>0.206169883</v>
      </c>
      <c r="V22" s="36">
        <v>5.9118693340000004</v>
      </c>
      <c r="W22" s="36">
        <v>2</v>
      </c>
      <c r="X22" s="36">
        <v>8.2182230000000001</v>
      </c>
      <c r="Y22" s="36">
        <v>7.4171999999999993</v>
      </c>
      <c r="Z22" s="36">
        <v>6.2430586990000005</v>
      </c>
      <c r="AA22" s="36">
        <v>6.5653511919999996</v>
      </c>
      <c r="AB22" s="36">
        <v>11.9916</v>
      </c>
      <c r="AC22" s="36">
        <v>1.4000000000000001</v>
      </c>
      <c r="AD22" s="36">
        <v>15.971126999999999</v>
      </c>
      <c r="AE22" s="36">
        <v>1.804864</v>
      </c>
      <c r="AF22" s="36">
        <v>20.437972000000002</v>
      </c>
      <c r="AG22" s="36">
        <v>1</v>
      </c>
      <c r="AH22" s="42">
        <v>333.64105994399995</v>
      </c>
    </row>
    <row r="23" spans="1:149">
      <c r="A23" s="2">
        <v>46022</v>
      </c>
      <c r="B23" s="36">
        <v>4.3522131160000006</v>
      </c>
      <c r="C23" s="36">
        <v>18.332766081999999</v>
      </c>
      <c r="D23" s="36">
        <v>4.682661017</v>
      </c>
      <c r="E23" s="36">
        <v>153.66071094400002</v>
      </c>
      <c r="F23" s="36">
        <v>3.1579999999999999</v>
      </c>
      <c r="G23" s="36">
        <v>0</v>
      </c>
      <c r="H23" s="36">
        <v>2.25</v>
      </c>
      <c r="I23" s="36">
        <v>1.3250000000000002</v>
      </c>
      <c r="J23" s="36">
        <v>11.601025708</v>
      </c>
      <c r="K23" s="36">
        <v>1.2146000000000001E-2</v>
      </c>
      <c r="L23" s="36">
        <v>8.1075320000000008</v>
      </c>
      <c r="M23" s="36">
        <v>10.442002717000001</v>
      </c>
      <c r="N23" s="36">
        <v>2.835</v>
      </c>
      <c r="O23" s="36">
        <v>0</v>
      </c>
      <c r="P23" s="36">
        <v>1.6</v>
      </c>
      <c r="Q23" s="36">
        <v>3.7156199999999999</v>
      </c>
      <c r="R23" s="36">
        <v>8.5257993540000001</v>
      </c>
      <c r="S23" s="36">
        <v>1.5102473659999998</v>
      </c>
      <c r="T23" s="36">
        <v>0.5</v>
      </c>
      <c r="U23" s="36">
        <v>3.2559826589999998</v>
      </c>
      <c r="V23" s="36">
        <v>2.7790328400000002</v>
      </c>
      <c r="W23" s="36">
        <v>0.4</v>
      </c>
      <c r="X23" s="36">
        <v>4.1310310000000001</v>
      </c>
      <c r="Y23" s="36">
        <v>8.8301909999999992</v>
      </c>
      <c r="Z23" s="36">
        <v>9.6412437630000003</v>
      </c>
      <c r="AA23" s="36">
        <v>3.889366876</v>
      </c>
      <c r="AB23" s="36">
        <v>11.629241735999999</v>
      </c>
      <c r="AC23" s="36">
        <v>0.27500000000000002</v>
      </c>
      <c r="AD23" s="36">
        <v>14.635</v>
      </c>
      <c r="AE23" s="36">
        <v>1.8862320000000001</v>
      </c>
      <c r="AF23" s="36">
        <v>16.120784350000001</v>
      </c>
      <c r="AG23" s="36">
        <v>0</v>
      </c>
      <c r="AH23" s="42">
        <v>314.08383052800002</v>
      </c>
    </row>
    <row r="24" spans="1:149">
      <c r="A24" s="2">
        <v>46387</v>
      </c>
      <c r="B24" s="36">
        <v>4.3023352270000004</v>
      </c>
      <c r="C24" s="36">
        <v>19.491950652</v>
      </c>
      <c r="D24" s="36">
        <v>4.0803777610000003</v>
      </c>
      <c r="E24" s="36">
        <v>82.359120614000005</v>
      </c>
      <c r="F24" s="36">
        <v>4.95</v>
      </c>
      <c r="G24" s="36">
        <v>0</v>
      </c>
      <c r="H24" s="36">
        <v>1.61</v>
      </c>
      <c r="I24" s="36">
        <v>3.8313813199999998</v>
      </c>
      <c r="J24" s="36">
        <v>12.313590000000001</v>
      </c>
      <c r="K24" s="36">
        <v>0.11</v>
      </c>
      <c r="L24" s="36">
        <v>11.210328325999999</v>
      </c>
      <c r="M24" s="36">
        <v>10.488733</v>
      </c>
      <c r="N24" s="36">
        <v>5.5478800000000001</v>
      </c>
      <c r="O24" s="36">
        <v>0</v>
      </c>
      <c r="P24" s="36">
        <v>1.6</v>
      </c>
      <c r="Q24" s="36">
        <v>4.6500000000000004</v>
      </c>
      <c r="R24" s="36">
        <v>47.758977086999998</v>
      </c>
      <c r="S24" s="36">
        <v>2.6918953659999998</v>
      </c>
      <c r="T24" s="36">
        <v>1.3</v>
      </c>
      <c r="U24" s="36">
        <v>2.8538895389999999</v>
      </c>
      <c r="V24" s="36">
        <v>3.5458870000000005</v>
      </c>
      <c r="W24" s="36">
        <v>1.75</v>
      </c>
      <c r="X24" s="36">
        <v>9.9090000000000007</v>
      </c>
      <c r="Y24" s="36">
        <v>8.5153250000000007</v>
      </c>
      <c r="Z24" s="36">
        <v>9.7350850859999998</v>
      </c>
      <c r="AA24" s="36">
        <v>4.80905585</v>
      </c>
      <c r="AB24" s="36">
        <v>13.815799999999999</v>
      </c>
      <c r="AC24" s="36">
        <v>7.4999999999999997E-2</v>
      </c>
      <c r="AD24" s="36">
        <v>13.548</v>
      </c>
      <c r="AE24" s="36">
        <v>4.9528300000000005</v>
      </c>
      <c r="AF24" s="36">
        <v>15.118000000000002</v>
      </c>
      <c r="AG24" s="36">
        <v>0.42499999999999999</v>
      </c>
      <c r="AH24" s="42">
        <v>307.34944182800001</v>
      </c>
    </row>
    <row r="25" spans="1:149">
      <c r="A25" s="2">
        <v>46752</v>
      </c>
      <c r="B25" s="36">
        <v>4.3318047370000006</v>
      </c>
      <c r="C25" s="36">
        <v>9.0464646049999988</v>
      </c>
      <c r="D25" s="36">
        <v>8.1528484789999993</v>
      </c>
      <c r="E25" s="36">
        <v>47.525857748</v>
      </c>
      <c r="F25" s="36">
        <v>5.1428820000000002</v>
      </c>
      <c r="G25" s="36">
        <v>0.435</v>
      </c>
      <c r="H25" s="36">
        <v>3.5750000000000002</v>
      </c>
      <c r="I25" s="36">
        <v>2.4</v>
      </c>
      <c r="J25" s="36">
        <v>5.1227420000000006</v>
      </c>
      <c r="K25" s="36">
        <v>0</v>
      </c>
      <c r="L25" s="36">
        <v>9.1425104790000002</v>
      </c>
      <c r="M25" s="36">
        <v>11.024721426999999</v>
      </c>
      <c r="N25" s="36">
        <v>2.4</v>
      </c>
      <c r="O25" s="36">
        <v>0.9</v>
      </c>
      <c r="P25" s="36">
        <v>2.6</v>
      </c>
      <c r="Q25" s="36">
        <v>2.68</v>
      </c>
      <c r="R25" s="36">
        <v>13.560230191</v>
      </c>
      <c r="S25" s="36">
        <v>2.5318953660000001</v>
      </c>
      <c r="T25" s="36">
        <v>1.5</v>
      </c>
      <c r="U25" s="36">
        <v>3.5126809999999997</v>
      </c>
      <c r="V25" s="36">
        <v>1.77</v>
      </c>
      <c r="W25" s="36">
        <v>1.5</v>
      </c>
      <c r="X25" s="36">
        <v>7.6446000000000005</v>
      </c>
      <c r="Y25" s="36">
        <v>10.055</v>
      </c>
      <c r="Z25" s="36">
        <v>6.139443</v>
      </c>
      <c r="AA25" s="36">
        <v>3.7844767580000003</v>
      </c>
      <c r="AB25" s="36">
        <v>6.601</v>
      </c>
      <c r="AC25" s="36">
        <v>1.37</v>
      </c>
      <c r="AD25" s="36">
        <v>10.731891935</v>
      </c>
      <c r="AE25" s="36">
        <v>3.4681150119999997</v>
      </c>
      <c r="AF25" s="36">
        <v>14.066749</v>
      </c>
      <c r="AG25" s="36">
        <v>0</v>
      </c>
      <c r="AH25" s="42">
        <v>202.71591373700002</v>
      </c>
    </row>
    <row r="26" spans="1:149">
      <c r="A26" s="2">
        <v>47118</v>
      </c>
      <c r="B26" s="36">
        <v>0.32100848199999998</v>
      </c>
      <c r="C26" s="36">
        <v>15.672697999999999</v>
      </c>
      <c r="D26" s="36">
        <v>4.8080470000000002</v>
      </c>
      <c r="E26" s="36">
        <v>21.227787178</v>
      </c>
      <c r="F26" s="36">
        <v>4.1523824460000007</v>
      </c>
      <c r="G26" s="36">
        <v>0</v>
      </c>
      <c r="H26" s="36">
        <v>2.57</v>
      </c>
      <c r="I26" s="36">
        <v>0.45</v>
      </c>
      <c r="J26" s="36">
        <v>4.8319999999999999</v>
      </c>
      <c r="K26" s="36">
        <v>1.5</v>
      </c>
      <c r="L26" s="36">
        <v>5.07</v>
      </c>
      <c r="M26" s="36">
        <v>8.3490649999999995</v>
      </c>
      <c r="N26" s="36">
        <v>4.9249999999999998</v>
      </c>
      <c r="O26" s="36">
        <v>1</v>
      </c>
      <c r="P26" s="36">
        <v>2.593197</v>
      </c>
      <c r="Q26" s="36">
        <v>1.5025259260000001</v>
      </c>
      <c r="R26" s="36">
        <v>10.280177</v>
      </c>
      <c r="S26" s="36">
        <v>1.943895366</v>
      </c>
      <c r="T26" s="36">
        <v>0</v>
      </c>
      <c r="U26" s="36">
        <v>2.8224</v>
      </c>
      <c r="V26" s="36">
        <v>2.8</v>
      </c>
      <c r="W26" s="36">
        <v>0</v>
      </c>
      <c r="X26" s="36">
        <v>7.3828499999999995</v>
      </c>
      <c r="Y26" s="36">
        <v>13</v>
      </c>
      <c r="Z26" s="36">
        <v>3.0074999999999998</v>
      </c>
      <c r="AA26" s="36">
        <v>7.33</v>
      </c>
      <c r="AB26" s="36">
        <v>4.2</v>
      </c>
      <c r="AC26" s="36">
        <v>1.35</v>
      </c>
      <c r="AD26" s="36">
        <v>10.15</v>
      </c>
      <c r="AE26" s="36">
        <v>2.4429400000000001</v>
      </c>
      <c r="AF26" s="36">
        <v>9.1168690000000012</v>
      </c>
      <c r="AG26" s="36">
        <v>0.17671399800000001</v>
      </c>
      <c r="AH26" s="42">
        <v>154.97705639600002</v>
      </c>
    </row>
    <row r="27" spans="1:149">
      <c r="A27" s="2">
        <v>47483</v>
      </c>
      <c r="B27" s="36">
        <v>6.5697231239999994</v>
      </c>
      <c r="C27" s="36">
        <v>10.580550707</v>
      </c>
      <c r="D27" s="36">
        <v>5.2748181030000003</v>
      </c>
      <c r="E27" s="36">
        <v>21.840009999999999</v>
      </c>
      <c r="F27" s="36">
        <v>4.5319000000000003</v>
      </c>
      <c r="G27" s="36">
        <v>0</v>
      </c>
      <c r="H27" s="36">
        <v>1.75</v>
      </c>
      <c r="I27" s="36">
        <v>2</v>
      </c>
      <c r="J27" s="36">
        <v>9.0796489999999999</v>
      </c>
      <c r="K27" s="36">
        <v>1.75</v>
      </c>
      <c r="L27" s="36">
        <v>3.55</v>
      </c>
      <c r="M27" s="36">
        <v>5.4929983999999994</v>
      </c>
      <c r="N27" s="36">
        <v>1</v>
      </c>
      <c r="O27" s="36">
        <v>0</v>
      </c>
      <c r="P27" s="36">
        <v>2.5</v>
      </c>
      <c r="Q27" s="36">
        <v>9.5000000000000001E-2</v>
      </c>
      <c r="R27" s="36">
        <v>12.557878669000001</v>
      </c>
      <c r="S27" s="36">
        <v>1.2918953660000001</v>
      </c>
      <c r="T27" s="36">
        <v>1</v>
      </c>
      <c r="U27" s="36">
        <v>0.96499999999999997</v>
      </c>
      <c r="V27" s="36">
        <v>1.61</v>
      </c>
      <c r="W27" s="36">
        <v>0.8</v>
      </c>
      <c r="X27" s="36">
        <v>6.15</v>
      </c>
      <c r="Y27" s="36">
        <v>12.75</v>
      </c>
      <c r="Z27" s="36">
        <v>4.1152350000000002</v>
      </c>
      <c r="AA27" s="36">
        <v>4.0250000000000004</v>
      </c>
      <c r="AB27" s="36">
        <v>2.35</v>
      </c>
      <c r="AC27" s="36">
        <v>0.94982500000000003</v>
      </c>
      <c r="AD27" s="36">
        <v>4.12</v>
      </c>
      <c r="AE27" s="36">
        <v>2.1571609999999999</v>
      </c>
      <c r="AF27" s="36">
        <v>10.902000000000001</v>
      </c>
      <c r="AG27" s="36">
        <v>0.67849999999999999</v>
      </c>
      <c r="AH27" s="42">
        <v>142.43714436900001</v>
      </c>
    </row>
    <row r="28" spans="1:149" ht="18.75">
      <c r="A28" s="20" t="s">
        <v>249</v>
      </c>
      <c r="B28" s="42">
        <v>61.042844617000007</v>
      </c>
      <c r="C28" s="42">
        <v>103.352417983</v>
      </c>
      <c r="D28" s="42">
        <v>33.576119093000003</v>
      </c>
      <c r="E28" s="42">
        <v>697.80781997199995</v>
      </c>
      <c r="F28" s="42">
        <v>26.776362945999999</v>
      </c>
      <c r="G28" s="42">
        <v>0.435</v>
      </c>
      <c r="H28" s="42">
        <v>25.087499999999999</v>
      </c>
      <c r="I28" s="42">
        <v>10.554046105999999</v>
      </c>
      <c r="J28" s="42">
        <v>76.949676089999997</v>
      </c>
      <c r="K28" s="42">
        <v>6.164174</v>
      </c>
      <c r="L28" s="42">
        <v>59.820082154000005</v>
      </c>
      <c r="M28" s="42">
        <v>62.736170381000008</v>
      </c>
      <c r="N28" s="42">
        <v>24.279347235999996</v>
      </c>
      <c r="O28" s="42">
        <v>3.9</v>
      </c>
      <c r="P28" s="42">
        <v>14.033963</v>
      </c>
      <c r="Q28" s="42">
        <v>15.883837925999998</v>
      </c>
      <c r="R28" s="42">
        <v>104.81503792000001</v>
      </c>
      <c r="S28" s="42">
        <v>10.553619561000001</v>
      </c>
      <c r="T28" s="42">
        <v>5.3</v>
      </c>
      <c r="U28" s="42">
        <v>15.189952144999999</v>
      </c>
      <c r="V28" s="42">
        <v>21.516789174000003</v>
      </c>
      <c r="W28" s="42">
        <v>8.4499999999999993</v>
      </c>
      <c r="X28" s="42">
        <v>55.376049999999992</v>
      </c>
      <c r="Y28" s="42">
        <v>66.950473000000002</v>
      </c>
      <c r="Z28" s="42">
        <v>51.034631513999997</v>
      </c>
      <c r="AA28" s="42">
        <v>31.996880790999999</v>
      </c>
      <c r="AB28" s="42">
        <v>68.971041736000004</v>
      </c>
      <c r="AC28" s="42">
        <v>7.314824999999999</v>
      </c>
      <c r="AD28" s="42">
        <v>86.296018934999992</v>
      </c>
      <c r="AE28" s="42">
        <v>18.894715011999999</v>
      </c>
      <c r="AF28" s="42">
        <v>98.455061900000004</v>
      </c>
      <c r="AG28" s="42">
        <v>2.2802139979999998</v>
      </c>
      <c r="AH28" s="42">
        <v>1875.79467219</v>
      </c>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row>
    <row r="29" spans="1:149" ht="19.5" customHeight="1"/>
    <row r="30" spans="1:149" ht="19.5" customHeight="1"/>
    <row r="31" spans="1:149" ht="19.5" customHeight="1"/>
    <row r="32" spans="1:149" ht="26.25">
      <c r="A32" s="6" t="s">
        <v>240</v>
      </c>
      <c r="B32" s="6" t="s">
        <v>241</v>
      </c>
    </row>
    <row r="33" spans="1:149" ht="26.25">
      <c r="A33" s="6" t="s">
        <v>251</v>
      </c>
      <c r="B33" s="6" t="s">
        <v>243</v>
      </c>
    </row>
    <row r="34" spans="1:149" ht="18.75">
      <c r="B34" s="44" t="s">
        <v>173</v>
      </c>
      <c r="C34" s="44" t="s">
        <v>174</v>
      </c>
      <c r="D34" s="44" t="s">
        <v>175</v>
      </c>
      <c r="E34" s="44" t="s">
        <v>176</v>
      </c>
      <c r="F34" s="44" t="s">
        <v>177</v>
      </c>
      <c r="G34" s="44" t="s">
        <v>244</v>
      </c>
      <c r="H34" s="14" t="s">
        <v>179</v>
      </c>
      <c r="I34" s="14" t="s">
        <v>180</v>
      </c>
      <c r="J34" s="44" t="s">
        <v>181</v>
      </c>
      <c r="K34" s="44" t="s">
        <v>182</v>
      </c>
      <c r="L34" s="44" t="s">
        <v>183</v>
      </c>
      <c r="M34" s="44" t="s">
        <v>184</v>
      </c>
      <c r="N34" s="44" t="s">
        <v>185</v>
      </c>
      <c r="O34" s="14" t="s">
        <v>186</v>
      </c>
      <c r="P34" s="14" t="s">
        <v>245</v>
      </c>
      <c r="Q34" s="44" t="s">
        <v>189</v>
      </c>
      <c r="R34" s="44" t="s">
        <v>190</v>
      </c>
      <c r="S34" s="14" t="s">
        <v>191</v>
      </c>
      <c r="T34" s="14" t="s">
        <v>192</v>
      </c>
      <c r="U34" s="14" t="s">
        <v>206</v>
      </c>
      <c r="V34" s="14" t="s">
        <v>193</v>
      </c>
      <c r="W34" s="44" t="s">
        <v>194</v>
      </c>
      <c r="X34" s="44" t="s">
        <v>246</v>
      </c>
      <c r="Y34" s="44" t="s">
        <v>196</v>
      </c>
      <c r="Z34" s="44" t="s">
        <v>197</v>
      </c>
      <c r="AA34" s="44" t="s">
        <v>198</v>
      </c>
      <c r="AB34" s="44" t="s">
        <v>247</v>
      </c>
      <c r="AC34" s="44" t="s">
        <v>199</v>
      </c>
      <c r="AD34" s="44" t="s">
        <v>287</v>
      </c>
      <c r="AE34" s="44" t="s">
        <v>217</v>
      </c>
      <c r="AF34" s="44" t="s">
        <v>248</v>
      </c>
      <c r="AG34" s="44" t="s">
        <v>277</v>
      </c>
      <c r="AH34" s="45" t="s">
        <v>249</v>
      </c>
    </row>
    <row r="35" spans="1:149">
      <c r="A35" s="2">
        <v>45291</v>
      </c>
      <c r="B35" s="5">
        <v>1.869276478</v>
      </c>
      <c r="C35" s="5">
        <v>10.047166027000001</v>
      </c>
      <c r="D35" s="5">
        <v>2.4090267490000001</v>
      </c>
      <c r="E35" s="5">
        <v>762.41286829499995</v>
      </c>
      <c r="F35" s="5">
        <v>2.2737509920000001</v>
      </c>
      <c r="G35" s="5">
        <v>1.2564061419999999</v>
      </c>
      <c r="H35" s="5">
        <v>0</v>
      </c>
      <c r="I35" s="5">
        <v>0</v>
      </c>
      <c r="J35" s="5">
        <v>6.7785261329999997</v>
      </c>
      <c r="K35" s="5">
        <v>0.90594429300000001</v>
      </c>
      <c r="L35" s="5">
        <v>27.962338438</v>
      </c>
      <c r="M35" s="5">
        <v>7.1663991239999998</v>
      </c>
      <c r="N35" s="5">
        <v>5.2655451880000008</v>
      </c>
      <c r="O35" s="5">
        <v>0</v>
      </c>
      <c r="P35" s="5">
        <v>0</v>
      </c>
      <c r="Q35" s="5">
        <v>6.2148089390000001</v>
      </c>
      <c r="R35" s="5">
        <v>9.665423410999999</v>
      </c>
      <c r="S35" s="5">
        <v>6.4871739999999997E-2</v>
      </c>
      <c r="T35" s="5">
        <v>0</v>
      </c>
      <c r="U35" s="5">
        <v>0.79666552599999996</v>
      </c>
      <c r="V35" s="5">
        <v>1.383807995</v>
      </c>
      <c r="W35" s="5">
        <v>1.152000058</v>
      </c>
      <c r="X35" s="5">
        <v>20.156140626999999</v>
      </c>
      <c r="Y35" s="5">
        <v>6.9220238719999996</v>
      </c>
      <c r="Z35" s="5">
        <v>2.0639182419999997</v>
      </c>
      <c r="AA35" s="5">
        <v>3.7605052900000002</v>
      </c>
      <c r="AB35" s="5">
        <v>45.286085764999996</v>
      </c>
      <c r="AC35" s="5">
        <v>11.983174229999999</v>
      </c>
      <c r="AD35" s="5">
        <v>3.9188876329999998</v>
      </c>
      <c r="AE35" s="5">
        <v>0.144958</v>
      </c>
      <c r="AF35" s="5">
        <v>1.751601435</v>
      </c>
      <c r="AG35" s="5">
        <v>0.712902755</v>
      </c>
      <c r="AH35" s="42">
        <v>944.32502337699987</v>
      </c>
    </row>
    <row r="36" spans="1:149">
      <c r="A36" s="2">
        <v>45657</v>
      </c>
      <c r="B36" s="5">
        <v>3.6450435140000002</v>
      </c>
      <c r="C36" s="5">
        <v>22.296617378000001</v>
      </c>
      <c r="D36" s="5">
        <v>3.3593202980000005</v>
      </c>
      <c r="E36" s="5">
        <v>686.82866329000001</v>
      </c>
      <c r="F36" s="5">
        <v>1.9301925260000001</v>
      </c>
      <c r="G36" s="5">
        <v>2.1069790130000001</v>
      </c>
      <c r="H36" s="5">
        <v>0</v>
      </c>
      <c r="I36" s="5">
        <v>0.51353855599999998</v>
      </c>
      <c r="J36" s="5">
        <v>5.4231912480000002</v>
      </c>
      <c r="K36" s="5">
        <v>3.7999999999999999E-2</v>
      </c>
      <c r="L36" s="5">
        <v>29.755063886999999</v>
      </c>
      <c r="M36" s="5">
        <v>7.9868573930000002</v>
      </c>
      <c r="N36" s="5">
        <v>6.8830705110000006</v>
      </c>
      <c r="O36" s="5">
        <v>0</v>
      </c>
      <c r="P36" s="5">
        <v>0</v>
      </c>
      <c r="Q36" s="5">
        <v>6.4990797599999999</v>
      </c>
      <c r="R36" s="5">
        <v>18.552299789999999</v>
      </c>
      <c r="S36" s="5">
        <v>8.8625209999999999E-3</v>
      </c>
      <c r="T36" s="5">
        <v>0</v>
      </c>
      <c r="U36" s="5">
        <v>0.467872909</v>
      </c>
      <c r="V36" s="5">
        <v>2.4384754580000001</v>
      </c>
      <c r="W36" s="5">
        <v>1.0632113299999999</v>
      </c>
      <c r="X36" s="5">
        <v>22.740107983999998</v>
      </c>
      <c r="Y36" s="5">
        <v>9.5708930509999988</v>
      </c>
      <c r="Z36" s="5">
        <v>2.8326533710000001</v>
      </c>
      <c r="AA36" s="5">
        <v>4.8074256159999997</v>
      </c>
      <c r="AB36" s="5">
        <v>52.957023801999995</v>
      </c>
      <c r="AC36" s="5">
        <v>17.554454256</v>
      </c>
      <c r="AD36" s="5">
        <v>2.9628579020000001</v>
      </c>
      <c r="AE36" s="5">
        <v>1.8315790000000001</v>
      </c>
      <c r="AF36" s="5">
        <v>3.2451283000000002</v>
      </c>
      <c r="AG36" s="5">
        <v>0.324899355</v>
      </c>
      <c r="AH36" s="42">
        <v>918.62336201899996</v>
      </c>
    </row>
    <row r="37" spans="1:149">
      <c r="A37" s="2">
        <v>46022</v>
      </c>
      <c r="B37" s="5">
        <v>4.4575584739999998</v>
      </c>
      <c r="C37" s="36">
        <v>22.830005973999999</v>
      </c>
      <c r="D37" s="5">
        <v>3.1992540740000002</v>
      </c>
      <c r="E37" s="5">
        <v>657.88474925699995</v>
      </c>
      <c r="F37" s="5">
        <v>2.4123719029999999</v>
      </c>
      <c r="G37" s="5">
        <v>1.3824319580000002</v>
      </c>
      <c r="H37" s="5">
        <v>0</v>
      </c>
      <c r="I37" s="5">
        <v>0.82248158700000007</v>
      </c>
      <c r="J37" s="5">
        <v>6.8272128570000001</v>
      </c>
      <c r="K37" s="5">
        <v>0.268146563</v>
      </c>
      <c r="L37" s="5">
        <v>27.166033175000003</v>
      </c>
      <c r="M37" s="5">
        <v>8.0098365759999997</v>
      </c>
      <c r="N37" s="5">
        <v>8.2968466359999997</v>
      </c>
      <c r="O37" s="5">
        <v>0</v>
      </c>
      <c r="P37" s="5">
        <v>0</v>
      </c>
      <c r="Q37" s="5">
        <v>9.1400477490000007</v>
      </c>
      <c r="R37" s="5">
        <v>12.906353183</v>
      </c>
      <c r="S37" s="5">
        <v>6.7749001079999998</v>
      </c>
      <c r="T37" s="5">
        <v>0</v>
      </c>
      <c r="U37" s="5">
        <v>0.68506878400000004</v>
      </c>
      <c r="V37" s="5">
        <v>1.9829291009999999</v>
      </c>
      <c r="W37" s="5">
        <v>1.1110960250000002</v>
      </c>
      <c r="X37" s="5">
        <v>13.661223134</v>
      </c>
      <c r="Y37" s="5">
        <v>3.139023608</v>
      </c>
      <c r="Z37" s="5">
        <v>7.6274274770000012</v>
      </c>
      <c r="AA37" s="5">
        <v>5.1604715900000002</v>
      </c>
      <c r="AB37" s="5">
        <v>39.812864978999997</v>
      </c>
      <c r="AC37" s="5">
        <v>13.877231526000001</v>
      </c>
      <c r="AD37" s="5">
        <v>2.5867230139999999</v>
      </c>
      <c r="AE37" s="5">
        <v>0.73489147199999993</v>
      </c>
      <c r="AF37" s="5">
        <v>3.9390343830000001</v>
      </c>
      <c r="AG37" s="5">
        <v>0.16813558200000001</v>
      </c>
      <c r="AH37" s="42">
        <v>866.86435074899987</v>
      </c>
    </row>
    <row r="38" spans="1:149">
      <c r="A38" s="2">
        <v>46387</v>
      </c>
      <c r="B38" s="5">
        <v>3.5463671100000003</v>
      </c>
      <c r="C38" s="5">
        <v>37.508050516000004</v>
      </c>
      <c r="D38" s="5">
        <v>2.9686617269999998</v>
      </c>
      <c r="E38" s="5">
        <v>417.83941869799997</v>
      </c>
      <c r="F38" s="5">
        <v>2.375529126</v>
      </c>
      <c r="G38" s="5">
        <v>2.4339041620000001</v>
      </c>
      <c r="H38" s="5">
        <v>0</v>
      </c>
      <c r="I38" s="5">
        <v>2.4794373159999998</v>
      </c>
      <c r="J38" s="5">
        <v>8.0707156659999999</v>
      </c>
      <c r="K38" s="5">
        <v>0.10773622099999999</v>
      </c>
      <c r="L38" s="5">
        <v>25.909269006999999</v>
      </c>
      <c r="M38" s="5">
        <v>5.0509801459999997</v>
      </c>
      <c r="N38" s="5">
        <v>7.0912925280000003</v>
      </c>
      <c r="O38" s="5">
        <v>2.0433096000000001E-2</v>
      </c>
      <c r="P38" s="5">
        <v>0</v>
      </c>
      <c r="Q38" s="5">
        <v>8.495538947</v>
      </c>
      <c r="R38" s="5">
        <v>17.237177797000001</v>
      </c>
      <c r="S38" s="5">
        <v>1.2593494709999999</v>
      </c>
      <c r="T38" s="5">
        <v>0</v>
      </c>
      <c r="U38" s="5">
        <v>1.5417836969999998</v>
      </c>
      <c r="V38" s="5">
        <v>1.1201749990000001</v>
      </c>
      <c r="W38" s="5">
        <v>0.72228705599999998</v>
      </c>
      <c r="X38" s="5">
        <v>25.275145893999998</v>
      </c>
      <c r="Y38" s="5">
        <v>2.2666279999999999</v>
      </c>
      <c r="Z38" s="5">
        <v>7.3609931789999994</v>
      </c>
      <c r="AA38" s="5">
        <v>10.187955533</v>
      </c>
      <c r="AB38" s="5">
        <v>33.753158606</v>
      </c>
      <c r="AC38" s="5">
        <v>11.395909729</v>
      </c>
      <c r="AD38" s="5">
        <v>1.9751480149999998</v>
      </c>
      <c r="AE38" s="5">
        <v>2.8637730000000001</v>
      </c>
      <c r="AF38" s="5">
        <v>4.4119014999999999</v>
      </c>
      <c r="AG38" s="5">
        <v>0.55184526199999995</v>
      </c>
      <c r="AH38" s="42">
        <v>645.82056600399994</v>
      </c>
    </row>
    <row r="39" spans="1:149">
      <c r="A39" s="2">
        <v>46752</v>
      </c>
      <c r="B39" s="5">
        <v>3.5439751259999999</v>
      </c>
      <c r="C39" s="5">
        <v>29.401606838999999</v>
      </c>
      <c r="D39" s="5">
        <v>6.1248060640000004</v>
      </c>
      <c r="E39" s="5">
        <v>303.15157035300001</v>
      </c>
      <c r="F39" s="5">
        <v>3.4380141010000003</v>
      </c>
      <c r="G39" s="5">
        <v>2.6696214390000002</v>
      </c>
      <c r="H39" s="5">
        <v>0.45</v>
      </c>
      <c r="I39" s="5">
        <v>1.3324934590000002</v>
      </c>
      <c r="J39" s="5">
        <v>2.6773000199999997</v>
      </c>
      <c r="K39" s="5">
        <v>1.7599795060000001</v>
      </c>
      <c r="L39" s="5">
        <v>25.099066477000001</v>
      </c>
      <c r="M39" s="5">
        <v>6.3171239250000006</v>
      </c>
      <c r="N39" s="5">
        <v>5.3356264969999998</v>
      </c>
      <c r="O39" s="5">
        <v>6.5366269000000005E-2</v>
      </c>
      <c r="P39" s="5">
        <v>0</v>
      </c>
      <c r="Q39" s="5">
        <v>10.175342013</v>
      </c>
      <c r="R39" s="5">
        <v>18.139442503000001</v>
      </c>
      <c r="S39" s="5">
        <v>1.3364250090000001</v>
      </c>
      <c r="T39" s="5">
        <v>0</v>
      </c>
      <c r="U39" s="5">
        <v>3.1715388720000002</v>
      </c>
      <c r="V39" s="5">
        <v>2.3812541569999999</v>
      </c>
      <c r="W39" s="5">
        <v>2.4958322690000001</v>
      </c>
      <c r="X39" s="5">
        <v>31.452113513</v>
      </c>
      <c r="Y39" s="5">
        <v>0.53307800000000005</v>
      </c>
      <c r="Z39" s="5">
        <v>4.2155072640000002</v>
      </c>
      <c r="AA39" s="5">
        <v>6.4867004260000005</v>
      </c>
      <c r="AB39" s="5">
        <v>12.025249353</v>
      </c>
      <c r="AC39" s="5">
        <v>9.4982784580000015</v>
      </c>
      <c r="AD39" s="5">
        <v>0.931891935</v>
      </c>
      <c r="AE39" s="5">
        <v>2.1392280119999998</v>
      </c>
      <c r="AF39" s="5">
        <v>1.393189</v>
      </c>
      <c r="AG39" s="5">
        <v>0.121099921</v>
      </c>
      <c r="AH39" s="42">
        <v>497.86272078000002</v>
      </c>
    </row>
    <row r="40" spans="1:149">
      <c r="A40" s="2">
        <v>47118</v>
      </c>
      <c r="B40" s="5">
        <v>8.1136678999999989E-2</v>
      </c>
      <c r="C40" s="5">
        <v>23.113328781</v>
      </c>
      <c r="D40" s="5">
        <v>2.7611724880000001</v>
      </c>
      <c r="E40" s="5">
        <v>113.136620424</v>
      </c>
      <c r="F40" s="5">
        <v>4.6745430570000002</v>
      </c>
      <c r="G40" s="5">
        <v>1.7316567420000002</v>
      </c>
      <c r="H40" s="5">
        <v>0</v>
      </c>
      <c r="I40" s="5">
        <v>0.45679341000000001</v>
      </c>
      <c r="J40" s="5">
        <v>1.4295802449999999</v>
      </c>
      <c r="K40" s="5">
        <v>5.8238226000000004E-2</v>
      </c>
      <c r="L40" s="5">
        <v>12.121140579</v>
      </c>
      <c r="M40" s="5">
        <v>3.7182563910000002</v>
      </c>
      <c r="N40" s="5">
        <v>6.142047421</v>
      </c>
      <c r="O40" s="5">
        <v>0</v>
      </c>
      <c r="P40" s="5">
        <v>0</v>
      </c>
      <c r="Q40" s="5">
        <v>9.3223404609999996</v>
      </c>
      <c r="R40" s="5">
        <v>10.137461231</v>
      </c>
      <c r="S40" s="5">
        <v>0.73935064100000003</v>
      </c>
      <c r="T40" s="5">
        <v>0</v>
      </c>
      <c r="U40" s="5">
        <v>2.7962636270000001</v>
      </c>
      <c r="V40" s="5">
        <v>1.5155631919999999</v>
      </c>
      <c r="W40" s="5">
        <v>1.3849066099999998</v>
      </c>
      <c r="X40" s="5">
        <v>18.005115803999999</v>
      </c>
      <c r="Y40" s="5">
        <v>2.9465976</v>
      </c>
      <c r="Z40" s="5">
        <v>1.1810570999999999</v>
      </c>
      <c r="AA40" s="5">
        <v>6.2226811610000006</v>
      </c>
      <c r="AB40" s="5">
        <v>10.08482779</v>
      </c>
      <c r="AC40" s="5">
        <v>6.6592931200000001</v>
      </c>
      <c r="AD40" s="5">
        <v>1</v>
      </c>
      <c r="AE40" s="5">
        <v>1.125</v>
      </c>
      <c r="AF40" s="5">
        <v>2.6704369999999997</v>
      </c>
      <c r="AG40" s="5">
        <v>0</v>
      </c>
      <c r="AH40" s="42">
        <v>245.21540978000002</v>
      </c>
    </row>
    <row r="41" spans="1:149">
      <c r="A41" s="2">
        <v>47483</v>
      </c>
      <c r="B41" s="5">
        <v>1.6149667489999999</v>
      </c>
      <c r="C41" s="5">
        <v>19.670287185999999</v>
      </c>
      <c r="D41" s="5">
        <v>5.060894878</v>
      </c>
      <c r="E41" s="5">
        <v>69.070031409999999</v>
      </c>
      <c r="F41" s="5">
        <v>2.6077766360000001</v>
      </c>
      <c r="G41" s="5">
        <v>0.11702129999999999</v>
      </c>
      <c r="H41" s="5">
        <v>0</v>
      </c>
      <c r="I41" s="5">
        <v>0.196657783</v>
      </c>
      <c r="J41" s="5">
        <v>3.0070959510000002</v>
      </c>
      <c r="K41" s="5">
        <v>0.572898711</v>
      </c>
      <c r="L41" s="5">
        <v>13.652442151000001</v>
      </c>
      <c r="M41" s="5">
        <v>3.1295453099999997</v>
      </c>
      <c r="N41" s="5">
        <v>3.1880952530000002</v>
      </c>
      <c r="O41" s="5">
        <v>4.5260970999999997E-2</v>
      </c>
      <c r="P41" s="5">
        <v>0</v>
      </c>
      <c r="Q41" s="5">
        <v>5.7487425300000004</v>
      </c>
      <c r="R41" s="5">
        <v>11.180121824000002</v>
      </c>
      <c r="S41" s="5">
        <v>0.24142253</v>
      </c>
      <c r="T41" s="5">
        <v>1.4442520000000001</v>
      </c>
      <c r="U41" s="5">
        <v>0.40377575399999999</v>
      </c>
      <c r="V41" s="5">
        <v>0.88658166999999999</v>
      </c>
      <c r="W41" s="5">
        <v>1.6877498660000001</v>
      </c>
      <c r="X41" s="5">
        <v>9.8153786539999999</v>
      </c>
      <c r="Y41" s="5">
        <v>5.2887260000000005</v>
      </c>
      <c r="Z41" s="5">
        <v>3.2898778180000003</v>
      </c>
      <c r="AA41" s="5">
        <v>2.8686559759999999</v>
      </c>
      <c r="AB41" s="5">
        <v>6.4309793000000006</v>
      </c>
      <c r="AC41" s="5">
        <v>6.2900232889999996</v>
      </c>
      <c r="AD41" s="5">
        <v>1</v>
      </c>
      <c r="AE41" s="5">
        <v>0.85</v>
      </c>
      <c r="AF41" s="5">
        <v>1.837</v>
      </c>
      <c r="AG41" s="5">
        <v>0.82807516400000003</v>
      </c>
      <c r="AH41" s="42">
        <v>182.02433666400003</v>
      </c>
    </row>
    <row r="42" spans="1:149" ht="18.75">
      <c r="A42" s="20" t="s">
        <v>249</v>
      </c>
      <c r="B42" s="42">
        <v>18.758324130000002</v>
      </c>
      <c r="C42" s="42">
        <v>164.86706270100001</v>
      </c>
      <c r="D42" s="42">
        <v>25.883136277999998</v>
      </c>
      <c r="E42" s="42">
        <v>3010.3239217270002</v>
      </c>
      <c r="F42" s="42">
        <v>19.712178341000001</v>
      </c>
      <c r="G42" s="42">
        <v>11.698020756</v>
      </c>
      <c r="H42" s="42">
        <v>0.45</v>
      </c>
      <c r="I42" s="42">
        <v>5.8014021109999998</v>
      </c>
      <c r="J42" s="42">
        <v>34.213622119999997</v>
      </c>
      <c r="K42" s="42">
        <v>3.7109435199999998</v>
      </c>
      <c r="L42" s="42">
        <v>161.66535371399999</v>
      </c>
      <c r="M42" s="42">
        <v>41.378998865</v>
      </c>
      <c r="N42" s="42">
        <v>42.202524034</v>
      </c>
      <c r="O42" s="42">
        <v>0.131060336</v>
      </c>
      <c r="P42" s="42">
        <v>0</v>
      </c>
      <c r="Q42" s="42">
        <v>55.595900399000001</v>
      </c>
      <c r="R42" s="42">
        <v>97.818279739000019</v>
      </c>
      <c r="S42" s="42">
        <v>10.425182019999999</v>
      </c>
      <c r="T42" s="42">
        <v>1.4442520000000001</v>
      </c>
      <c r="U42" s="42">
        <v>9.8629691689999994</v>
      </c>
      <c r="V42" s="42">
        <v>11.708786571999999</v>
      </c>
      <c r="W42" s="42">
        <v>9.6170832140000009</v>
      </c>
      <c r="X42" s="42">
        <v>141.10522560999999</v>
      </c>
      <c r="Y42" s="42">
        <v>30.666970130999999</v>
      </c>
      <c r="Z42" s="42">
        <v>28.571434451000002</v>
      </c>
      <c r="AA42" s="42">
        <v>39.494395592000004</v>
      </c>
      <c r="AB42" s="42">
        <v>200.35018959499999</v>
      </c>
      <c r="AC42" s="42">
        <v>77.258364607999994</v>
      </c>
      <c r="AD42" s="42">
        <v>14.375508499</v>
      </c>
      <c r="AE42" s="42">
        <v>9.6894294839999997</v>
      </c>
      <c r="AF42" s="42">
        <v>19.248291618</v>
      </c>
      <c r="AG42" s="42">
        <v>2.7069580390000003</v>
      </c>
      <c r="AH42" s="42">
        <v>4300.7357693729991</v>
      </c>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row>
    <row r="43" spans="1:149" ht="22.5" customHeight="1">
      <c r="AI43" s="2"/>
    </row>
    <row r="44" spans="1:149" ht="22.5" customHeight="1"/>
    <row r="45" spans="1:149" ht="22.5" customHeight="1"/>
    <row r="46" spans="1:149" ht="22.5" customHeight="1"/>
    <row r="47" spans="1:149" ht="26.25">
      <c r="A47" s="6" t="s">
        <v>240</v>
      </c>
      <c r="B47" s="6" t="s">
        <v>241</v>
      </c>
    </row>
    <row r="48" spans="1:149" ht="26.25">
      <c r="A48" s="6" t="s">
        <v>251</v>
      </c>
      <c r="B48" s="6" t="s">
        <v>250</v>
      </c>
    </row>
    <row r="49" spans="1:149" ht="18.75">
      <c r="B49" s="44" t="s">
        <v>173</v>
      </c>
      <c r="C49" s="44" t="s">
        <v>174</v>
      </c>
      <c r="D49" s="44" t="s">
        <v>175</v>
      </c>
      <c r="E49" s="44" t="s">
        <v>176</v>
      </c>
      <c r="F49" s="44" t="s">
        <v>177</v>
      </c>
      <c r="G49" s="44" t="s">
        <v>244</v>
      </c>
      <c r="H49" s="14" t="s">
        <v>179</v>
      </c>
      <c r="I49" s="14" t="s">
        <v>180</v>
      </c>
      <c r="J49" s="44" t="s">
        <v>181</v>
      </c>
      <c r="K49" s="44" t="s">
        <v>182</v>
      </c>
      <c r="L49" s="44" t="s">
        <v>183</v>
      </c>
      <c r="M49" s="44" t="s">
        <v>184</v>
      </c>
      <c r="N49" s="44" t="s">
        <v>185</v>
      </c>
      <c r="O49" s="14" t="s">
        <v>186</v>
      </c>
      <c r="P49" s="14" t="s">
        <v>245</v>
      </c>
      <c r="Q49" s="44" t="s">
        <v>189</v>
      </c>
      <c r="R49" s="44" t="s">
        <v>190</v>
      </c>
      <c r="S49" s="14" t="s">
        <v>191</v>
      </c>
      <c r="T49" s="14" t="s">
        <v>192</v>
      </c>
      <c r="U49" s="14" t="s">
        <v>206</v>
      </c>
      <c r="V49" s="14" t="s">
        <v>193</v>
      </c>
      <c r="W49" s="44" t="s">
        <v>194</v>
      </c>
      <c r="X49" s="44" t="s">
        <v>246</v>
      </c>
      <c r="Y49" s="44" t="s">
        <v>196</v>
      </c>
      <c r="Z49" s="44" t="s">
        <v>197</v>
      </c>
      <c r="AA49" s="44" t="s">
        <v>198</v>
      </c>
      <c r="AB49" s="44" t="s">
        <v>247</v>
      </c>
      <c r="AC49" s="44" t="s">
        <v>199</v>
      </c>
      <c r="AD49" s="44" t="s">
        <v>287</v>
      </c>
      <c r="AE49" s="44" t="s">
        <v>217</v>
      </c>
      <c r="AF49" s="44" t="s">
        <v>248</v>
      </c>
      <c r="AG49" s="44" t="s">
        <v>277</v>
      </c>
      <c r="AH49" s="45" t="s">
        <v>249</v>
      </c>
    </row>
    <row r="50" spans="1:149">
      <c r="A50" s="2">
        <v>45291</v>
      </c>
      <c r="B50" s="5">
        <v>1.399966802</v>
      </c>
      <c r="C50" s="5">
        <v>1.3813009999999999</v>
      </c>
      <c r="D50" s="5">
        <v>1.8852420000000001</v>
      </c>
      <c r="E50" s="5">
        <v>40.936197991999997</v>
      </c>
      <c r="F50" s="5">
        <v>1.308233</v>
      </c>
      <c r="G50" s="5">
        <v>0</v>
      </c>
      <c r="H50" s="5">
        <v>0</v>
      </c>
      <c r="I50" s="5">
        <v>0</v>
      </c>
      <c r="J50" s="5">
        <v>5.2018149999999999</v>
      </c>
      <c r="K50" s="5">
        <v>0</v>
      </c>
      <c r="L50" s="5">
        <v>3.4216503490000001</v>
      </c>
      <c r="M50" s="5">
        <v>2.8837148479999999</v>
      </c>
      <c r="N50" s="5">
        <v>3.1465610000000002</v>
      </c>
      <c r="O50" s="5">
        <v>0</v>
      </c>
      <c r="P50" s="5">
        <v>0</v>
      </c>
      <c r="Q50" s="5">
        <v>0</v>
      </c>
      <c r="R50" s="5">
        <v>2.7014674140000001</v>
      </c>
      <c r="S50" s="5">
        <v>0</v>
      </c>
      <c r="T50" s="5">
        <v>0</v>
      </c>
      <c r="U50" s="5">
        <v>0.57889400000000002</v>
      </c>
      <c r="V50" s="5">
        <v>0</v>
      </c>
      <c r="W50" s="5">
        <v>0</v>
      </c>
      <c r="X50" s="5">
        <v>7.0063120000000003</v>
      </c>
      <c r="Y50" s="5">
        <v>2.5</v>
      </c>
      <c r="Z50" s="5">
        <v>0.72548216200000004</v>
      </c>
      <c r="AA50" s="5">
        <v>1</v>
      </c>
      <c r="AB50" s="5">
        <v>6.1608999999999998</v>
      </c>
      <c r="AC50" s="5">
        <v>0.15</v>
      </c>
      <c r="AD50" s="5">
        <v>1.3</v>
      </c>
      <c r="AE50" s="5">
        <v>0.144958</v>
      </c>
      <c r="AF50" s="5">
        <v>1.671909935</v>
      </c>
      <c r="AG50" s="5">
        <v>0</v>
      </c>
      <c r="AH50" s="42">
        <v>85.504605502000004</v>
      </c>
    </row>
    <row r="51" spans="1:149">
      <c r="A51" s="2">
        <v>45657</v>
      </c>
      <c r="B51" s="5">
        <v>2.8053351640000002</v>
      </c>
      <c r="C51" s="5">
        <v>4.9707210980000003</v>
      </c>
      <c r="D51" s="5">
        <v>2.8143853330000002</v>
      </c>
      <c r="E51" s="5">
        <v>50.445889377999997</v>
      </c>
      <c r="F51" s="5">
        <v>1.7242500000000001E-2</v>
      </c>
      <c r="G51" s="5">
        <v>0</v>
      </c>
      <c r="H51" s="5">
        <v>0</v>
      </c>
      <c r="I51" s="5">
        <v>0</v>
      </c>
      <c r="J51" s="5">
        <v>2.4750000000000001</v>
      </c>
      <c r="K51" s="5">
        <v>3.7999999999999999E-2</v>
      </c>
      <c r="L51" s="5">
        <v>10.921519</v>
      </c>
      <c r="M51" s="5">
        <v>4.0224899890000003</v>
      </c>
      <c r="N51" s="5">
        <v>3.4149062360000002</v>
      </c>
      <c r="O51" s="5">
        <v>0</v>
      </c>
      <c r="P51" s="5">
        <v>0</v>
      </c>
      <c r="Q51" s="5">
        <v>0</v>
      </c>
      <c r="R51" s="5">
        <v>5.7101852050000002</v>
      </c>
      <c r="S51" s="5">
        <v>0</v>
      </c>
      <c r="T51" s="5">
        <v>0</v>
      </c>
      <c r="U51" s="5">
        <v>0.12488680000000001</v>
      </c>
      <c r="V51" s="5">
        <v>0.8</v>
      </c>
      <c r="W51" s="5">
        <v>0</v>
      </c>
      <c r="X51" s="5">
        <v>6.6484860000000001</v>
      </c>
      <c r="Y51" s="5">
        <v>5.8</v>
      </c>
      <c r="Z51" s="5">
        <v>0.75204800000000005</v>
      </c>
      <c r="AA51" s="5">
        <v>3.1</v>
      </c>
      <c r="AB51" s="5">
        <v>5.7461000000000002</v>
      </c>
      <c r="AC51" s="5">
        <v>0.3</v>
      </c>
      <c r="AD51" s="5">
        <v>2.124978</v>
      </c>
      <c r="AE51" s="5">
        <v>0.8</v>
      </c>
      <c r="AF51" s="5">
        <v>2.8050000000000002</v>
      </c>
      <c r="AG51" s="5">
        <v>0</v>
      </c>
      <c r="AH51" s="42">
        <v>116.637172703</v>
      </c>
      <c r="AI51" s="2"/>
    </row>
    <row r="52" spans="1:149">
      <c r="A52" s="2">
        <v>46022</v>
      </c>
      <c r="B52" s="5">
        <v>4.0883479830000002</v>
      </c>
      <c r="C52" s="36">
        <v>5.80443</v>
      </c>
      <c r="D52" s="5">
        <v>2.7514330170000001</v>
      </c>
      <c r="E52" s="5">
        <v>65.022568000000007</v>
      </c>
      <c r="F52" s="5">
        <v>1.5</v>
      </c>
      <c r="G52" s="5">
        <v>0</v>
      </c>
      <c r="H52" s="5">
        <v>0</v>
      </c>
      <c r="I52" s="5">
        <v>0.8</v>
      </c>
      <c r="J52" s="5">
        <v>3.5548449999999998</v>
      </c>
      <c r="K52" s="5">
        <v>0</v>
      </c>
      <c r="L52" s="5">
        <v>7.5998000000000001</v>
      </c>
      <c r="M52" s="5">
        <v>3.7523853599999999</v>
      </c>
      <c r="N52" s="5">
        <v>2.835</v>
      </c>
      <c r="O52" s="5">
        <v>0</v>
      </c>
      <c r="P52" s="5">
        <v>0</v>
      </c>
      <c r="Q52" s="5">
        <v>2.7156199999999999</v>
      </c>
      <c r="R52" s="5">
        <v>4.2599980000000004</v>
      </c>
      <c r="S52" s="5">
        <v>0</v>
      </c>
      <c r="T52" s="5">
        <v>0</v>
      </c>
      <c r="U52" s="5">
        <v>0.32500000000000001</v>
      </c>
      <c r="V52" s="5">
        <v>0.63883984000000005</v>
      </c>
      <c r="W52" s="5">
        <v>0.4</v>
      </c>
      <c r="X52" s="5">
        <v>2.4891109999999999</v>
      </c>
      <c r="Y52" s="5">
        <v>1.65</v>
      </c>
      <c r="Z52" s="5">
        <v>4.9298837630000003</v>
      </c>
      <c r="AA52" s="5">
        <v>1.831521</v>
      </c>
      <c r="AB52" s="5">
        <v>6.2552947359999997</v>
      </c>
      <c r="AC52" s="5">
        <v>0.27500000000000002</v>
      </c>
      <c r="AD52" s="5">
        <v>2.4849999999999999</v>
      </c>
      <c r="AE52" s="5">
        <v>0.406001</v>
      </c>
      <c r="AF52" s="5">
        <v>3.9303843500000002</v>
      </c>
      <c r="AG52" s="5">
        <v>0</v>
      </c>
      <c r="AH52" s="42">
        <v>130.30046304900003</v>
      </c>
      <c r="AI52" s="2"/>
    </row>
    <row r="53" spans="1:149">
      <c r="A53" s="2">
        <v>46387</v>
      </c>
      <c r="B53" s="5">
        <v>3.5435577440000001</v>
      </c>
      <c r="C53" s="5">
        <v>12.072880266</v>
      </c>
      <c r="D53" s="5">
        <v>2.8440617609999999</v>
      </c>
      <c r="E53" s="5">
        <v>38.611795067000003</v>
      </c>
      <c r="F53" s="5">
        <v>1.8</v>
      </c>
      <c r="G53" s="5">
        <v>0</v>
      </c>
      <c r="H53" s="5">
        <v>0</v>
      </c>
      <c r="I53" s="5">
        <v>2.4794373159999998</v>
      </c>
      <c r="J53" s="5">
        <v>5.4</v>
      </c>
      <c r="K53" s="5">
        <v>0</v>
      </c>
      <c r="L53" s="5">
        <v>9.0255783259999998</v>
      </c>
      <c r="M53" s="5">
        <v>3.4686059999999999</v>
      </c>
      <c r="N53" s="5">
        <v>4.5478800000000001</v>
      </c>
      <c r="O53" s="5">
        <v>0</v>
      </c>
      <c r="P53" s="5">
        <v>0</v>
      </c>
      <c r="Q53" s="5">
        <v>1.875</v>
      </c>
      <c r="R53" s="5">
        <v>8.404527087</v>
      </c>
      <c r="S53" s="5">
        <v>1.1499999999999999</v>
      </c>
      <c r="T53" s="5">
        <v>0</v>
      </c>
      <c r="U53" s="5">
        <v>1.3029999999999999</v>
      </c>
      <c r="V53" s="5">
        <v>0.3</v>
      </c>
      <c r="W53" s="5">
        <v>0</v>
      </c>
      <c r="X53" s="5">
        <v>5.15</v>
      </c>
      <c r="Y53" s="5">
        <v>2</v>
      </c>
      <c r="Z53" s="5">
        <v>5.2249999999999996</v>
      </c>
      <c r="AA53" s="5">
        <v>3.4551906620000001</v>
      </c>
      <c r="AB53" s="5">
        <v>7.9497999999999998</v>
      </c>
      <c r="AC53" s="5">
        <v>7.4999999999999997E-2</v>
      </c>
      <c r="AD53" s="5">
        <v>1.5249999999999999</v>
      </c>
      <c r="AE53" s="5">
        <v>2.8637730000000001</v>
      </c>
      <c r="AF53" s="5">
        <v>1.9</v>
      </c>
      <c r="AG53" s="5">
        <v>0.42499999999999999</v>
      </c>
      <c r="AH53" s="42">
        <v>127.39508722900003</v>
      </c>
      <c r="AI53" s="2"/>
    </row>
    <row r="54" spans="1:149">
      <c r="A54" s="2">
        <v>46752</v>
      </c>
      <c r="B54" s="5">
        <v>3.538742536</v>
      </c>
      <c r="C54" s="5">
        <v>7.2147643099999996</v>
      </c>
      <c r="D54" s="5">
        <v>5.9778484790000004</v>
      </c>
      <c r="E54" s="5">
        <v>25.598745000000001</v>
      </c>
      <c r="F54" s="5">
        <v>1.3</v>
      </c>
      <c r="G54" s="5">
        <v>0.435</v>
      </c>
      <c r="H54" s="5">
        <v>0.45</v>
      </c>
      <c r="I54" s="5">
        <v>0.4</v>
      </c>
      <c r="J54" s="5">
        <v>1.4</v>
      </c>
      <c r="K54" s="5">
        <v>0</v>
      </c>
      <c r="L54" s="5">
        <v>7.0925104790000004</v>
      </c>
      <c r="M54" s="5">
        <v>3.8443136010000001</v>
      </c>
      <c r="N54" s="5">
        <v>1.9</v>
      </c>
      <c r="O54" s="5">
        <v>0</v>
      </c>
      <c r="P54" s="5">
        <v>0</v>
      </c>
      <c r="Q54" s="5">
        <v>2.1</v>
      </c>
      <c r="R54" s="5">
        <v>10.335380191</v>
      </c>
      <c r="S54" s="5">
        <v>0.94</v>
      </c>
      <c r="T54" s="5">
        <v>0</v>
      </c>
      <c r="U54" s="5">
        <v>1.8355440000000001</v>
      </c>
      <c r="V54" s="5">
        <v>0</v>
      </c>
      <c r="W54" s="5">
        <v>0</v>
      </c>
      <c r="X54" s="5">
        <v>4.2</v>
      </c>
      <c r="Y54" s="5">
        <v>0</v>
      </c>
      <c r="Z54" s="5">
        <v>2.496308</v>
      </c>
      <c r="AA54" s="5">
        <v>2.6</v>
      </c>
      <c r="AB54" s="5">
        <v>2.8250000000000002</v>
      </c>
      <c r="AC54" s="5">
        <v>0.55000000000000004</v>
      </c>
      <c r="AD54" s="5">
        <v>0.931891935</v>
      </c>
      <c r="AE54" s="5">
        <v>2.1392280119999998</v>
      </c>
      <c r="AF54" s="5">
        <v>1.393189</v>
      </c>
      <c r="AG54" s="5">
        <v>0</v>
      </c>
      <c r="AH54" s="42">
        <v>91.498465543000009</v>
      </c>
      <c r="AI54" s="2"/>
    </row>
    <row r="55" spans="1:149">
      <c r="A55" s="2">
        <v>47118</v>
      </c>
      <c r="B55" s="5">
        <v>7.6834666999999995E-2</v>
      </c>
      <c r="C55" s="5">
        <v>10.736530999999999</v>
      </c>
      <c r="D55" s="5">
        <v>2.761047</v>
      </c>
      <c r="E55" s="5">
        <v>13.862739958000001</v>
      </c>
      <c r="F55" s="5">
        <v>4.1431724460000003</v>
      </c>
      <c r="G55" s="5">
        <v>0</v>
      </c>
      <c r="H55" s="5">
        <v>0</v>
      </c>
      <c r="I55" s="5">
        <v>0.45</v>
      </c>
      <c r="J55" s="5">
        <v>0.96</v>
      </c>
      <c r="K55" s="5">
        <v>0</v>
      </c>
      <c r="L55" s="5">
        <v>3.47</v>
      </c>
      <c r="M55" s="5">
        <v>2.949065</v>
      </c>
      <c r="N55" s="5">
        <v>2.875</v>
      </c>
      <c r="O55" s="5">
        <v>0</v>
      </c>
      <c r="P55" s="5">
        <v>0</v>
      </c>
      <c r="Q55" s="5">
        <v>1.4745259260000001</v>
      </c>
      <c r="R55" s="5">
        <v>4.4237770000000003</v>
      </c>
      <c r="S55" s="5">
        <v>0.65200000000000002</v>
      </c>
      <c r="T55" s="5">
        <v>0</v>
      </c>
      <c r="U55" s="5">
        <v>2.3744000000000001</v>
      </c>
      <c r="V55" s="5">
        <v>0</v>
      </c>
      <c r="W55" s="5">
        <v>0</v>
      </c>
      <c r="X55" s="5">
        <v>4.0330000000000004</v>
      </c>
      <c r="Y55" s="5">
        <v>2.2000000000000002</v>
      </c>
      <c r="Z55" s="5">
        <v>0.5</v>
      </c>
      <c r="AA55" s="5">
        <v>4.4000000000000004</v>
      </c>
      <c r="AB55" s="5">
        <v>2</v>
      </c>
      <c r="AC55" s="5">
        <v>0.75</v>
      </c>
      <c r="AD55" s="5">
        <v>1</v>
      </c>
      <c r="AE55" s="5">
        <v>1.125</v>
      </c>
      <c r="AF55" s="5">
        <v>2.0626419999999999</v>
      </c>
      <c r="AG55" s="5">
        <v>0</v>
      </c>
      <c r="AH55" s="42">
        <v>69.279734997000006</v>
      </c>
      <c r="AI55" s="2"/>
    </row>
    <row r="56" spans="1:149">
      <c r="A56" s="2">
        <v>47483</v>
      </c>
      <c r="B56" s="5">
        <v>1.6149667489999999</v>
      </c>
      <c r="C56" s="5">
        <v>6.4320535010000004</v>
      </c>
      <c r="D56" s="5">
        <v>5.0608181029999999</v>
      </c>
      <c r="E56" s="5">
        <v>10.595000000000001</v>
      </c>
      <c r="F56" s="5">
        <v>1.9819</v>
      </c>
      <c r="G56" s="5">
        <v>0</v>
      </c>
      <c r="H56" s="5">
        <v>0</v>
      </c>
      <c r="I56" s="5">
        <v>0</v>
      </c>
      <c r="J56" s="5">
        <v>2.6436489999999999</v>
      </c>
      <c r="K56" s="5">
        <v>0</v>
      </c>
      <c r="L56" s="5">
        <v>2.5</v>
      </c>
      <c r="M56" s="5">
        <v>2.2429983999999998</v>
      </c>
      <c r="N56" s="5">
        <v>1</v>
      </c>
      <c r="O56" s="5">
        <v>0</v>
      </c>
      <c r="P56" s="5">
        <v>0</v>
      </c>
      <c r="Q56" s="5">
        <v>0</v>
      </c>
      <c r="R56" s="5">
        <v>8.2446026690000007</v>
      </c>
      <c r="S56" s="5">
        <v>0</v>
      </c>
      <c r="T56" s="5">
        <v>0</v>
      </c>
      <c r="U56" s="5">
        <v>0</v>
      </c>
      <c r="V56" s="5">
        <v>0.11</v>
      </c>
      <c r="W56" s="5">
        <v>0.8</v>
      </c>
      <c r="X56" s="5">
        <v>2.4</v>
      </c>
      <c r="Y56" s="5">
        <v>4.25</v>
      </c>
      <c r="Z56" s="5">
        <v>2.4500000000000002</v>
      </c>
      <c r="AA56" s="5">
        <v>1.5249999999999999</v>
      </c>
      <c r="AB56" s="5">
        <v>0.5</v>
      </c>
      <c r="AC56" s="5">
        <v>0</v>
      </c>
      <c r="AD56" s="5">
        <v>1</v>
      </c>
      <c r="AE56" s="5">
        <v>0.85</v>
      </c>
      <c r="AF56" s="5">
        <v>1.837</v>
      </c>
      <c r="AG56" s="5">
        <v>0.67849999999999999</v>
      </c>
      <c r="AH56" s="42">
        <v>58.716488422000005</v>
      </c>
      <c r="AI56" s="2"/>
    </row>
    <row r="57" spans="1:149" ht="18.75">
      <c r="A57" s="20" t="s">
        <v>249</v>
      </c>
      <c r="B57" s="42">
        <v>17.067751645000001</v>
      </c>
      <c r="C57" s="42">
        <v>48.612681174999999</v>
      </c>
      <c r="D57" s="42">
        <v>24.094835693</v>
      </c>
      <c r="E57" s="42">
        <v>245.072935395</v>
      </c>
      <c r="F57" s="42">
        <v>12.050547946</v>
      </c>
      <c r="G57" s="42">
        <v>0.435</v>
      </c>
      <c r="H57" s="42">
        <v>0.45</v>
      </c>
      <c r="I57" s="42">
        <v>4.1294373159999997</v>
      </c>
      <c r="J57" s="42">
        <v>21.635308999999999</v>
      </c>
      <c r="K57" s="42">
        <v>3.7999999999999999E-2</v>
      </c>
      <c r="L57" s="42">
        <v>44.031058154</v>
      </c>
      <c r="M57" s="42">
        <v>23.163573198000002</v>
      </c>
      <c r="N57" s="42">
        <v>19.719347235999997</v>
      </c>
      <c r="O57" s="42">
        <v>0</v>
      </c>
      <c r="P57" s="42">
        <v>0</v>
      </c>
      <c r="Q57" s="42">
        <v>8.1651459259999992</v>
      </c>
      <c r="R57" s="42">
        <v>44.079937566000005</v>
      </c>
      <c r="S57" s="42">
        <v>2.742</v>
      </c>
      <c r="T57" s="42">
        <v>0</v>
      </c>
      <c r="U57" s="42">
        <v>6.541724799999999</v>
      </c>
      <c r="V57" s="42">
        <v>1.8488398400000001</v>
      </c>
      <c r="W57" s="42">
        <v>1.2000000000000002</v>
      </c>
      <c r="X57" s="42">
        <v>31.926908999999998</v>
      </c>
      <c r="Y57" s="42">
        <v>18.400000000000002</v>
      </c>
      <c r="Z57" s="42">
        <v>17.078721925</v>
      </c>
      <c r="AA57" s="42">
        <v>17.911711661999998</v>
      </c>
      <c r="AB57" s="42">
        <v>31.437094735999999</v>
      </c>
      <c r="AC57" s="42">
        <v>2.1</v>
      </c>
      <c r="AD57" s="42">
        <v>10.366869935</v>
      </c>
      <c r="AE57" s="42">
        <v>8.3289600119999996</v>
      </c>
      <c r="AF57" s="42">
        <v>15.600125285000001</v>
      </c>
      <c r="AG57" s="42">
        <v>1.1034999999999999</v>
      </c>
      <c r="AH57" s="42">
        <v>679.33201744500002</v>
      </c>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row>
    <row r="58" spans="1:149" ht="21.75" customHeight="1">
      <c r="AD58" s="14"/>
      <c r="AE58" s="14"/>
      <c r="AF58" s="14"/>
      <c r="AG58" s="14"/>
      <c r="AI58" s="14"/>
    </row>
    <row r="59" spans="1:149" ht="21.75" customHeight="1">
      <c r="AI59" s="2"/>
    </row>
    <row r="60" spans="1:149" ht="26.25">
      <c r="A60" s="6" t="s">
        <v>240</v>
      </c>
      <c r="B60" s="6"/>
      <c r="AI60" s="2"/>
    </row>
    <row r="61" spans="1:149" ht="26.25">
      <c r="A61" s="6" t="s">
        <v>252</v>
      </c>
      <c r="B61" s="6" t="s">
        <v>243</v>
      </c>
      <c r="AI61" s="10"/>
    </row>
    <row r="62" spans="1:149" ht="18.75">
      <c r="B62" s="44" t="s">
        <v>173</v>
      </c>
      <c r="C62" s="44" t="s">
        <v>174</v>
      </c>
      <c r="D62" s="44" t="s">
        <v>175</v>
      </c>
      <c r="E62" s="44" t="s">
        <v>176</v>
      </c>
      <c r="F62" s="44" t="s">
        <v>177</v>
      </c>
      <c r="G62" s="44" t="s">
        <v>244</v>
      </c>
      <c r="H62" s="14" t="s">
        <v>179</v>
      </c>
      <c r="I62" s="14" t="s">
        <v>180</v>
      </c>
      <c r="J62" s="44" t="s">
        <v>181</v>
      </c>
      <c r="K62" s="44" t="s">
        <v>182</v>
      </c>
      <c r="L62" s="44" t="s">
        <v>183</v>
      </c>
      <c r="M62" s="44" t="s">
        <v>184</v>
      </c>
      <c r="N62" s="44" t="s">
        <v>185</v>
      </c>
      <c r="O62" s="14" t="s">
        <v>186</v>
      </c>
      <c r="P62" s="14" t="s">
        <v>245</v>
      </c>
      <c r="Q62" s="44" t="s">
        <v>189</v>
      </c>
      <c r="R62" s="44" t="s">
        <v>190</v>
      </c>
      <c r="S62" s="14" t="s">
        <v>191</v>
      </c>
      <c r="T62" s="14" t="s">
        <v>192</v>
      </c>
      <c r="U62" s="14" t="s">
        <v>206</v>
      </c>
      <c r="V62" s="14" t="s">
        <v>193</v>
      </c>
      <c r="W62" s="44" t="s">
        <v>194</v>
      </c>
      <c r="X62" s="44" t="s">
        <v>246</v>
      </c>
      <c r="Y62" s="44" t="s">
        <v>196</v>
      </c>
      <c r="Z62" s="44" t="s">
        <v>197</v>
      </c>
      <c r="AA62" s="44" t="s">
        <v>198</v>
      </c>
      <c r="AB62" s="44" t="s">
        <v>247</v>
      </c>
      <c r="AC62" s="44" t="s">
        <v>199</v>
      </c>
      <c r="AD62" s="44" t="s">
        <v>287</v>
      </c>
      <c r="AE62" s="44" t="s">
        <v>217</v>
      </c>
      <c r="AF62" s="44" t="s">
        <v>248</v>
      </c>
      <c r="AG62" s="44" t="s">
        <v>277</v>
      </c>
      <c r="AH62" s="45" t="s">
        <v>249</v>
      </c>
      <c r="AI62" s="10"/>
    </row>
    <row r="63" spans="1:149">
      <c r="A63" s="2">
        <v>45291</v>
      </c>
      <c r="B63" s="5">
        <v>0.50335739199999996</v>
      </c>
      <c r="C63" s="5">
        <v>24.833126995999997</v>
      </c>
      <c r="D63" s="5">
        <v>3.3909687289999999</v>
      </c>
      <c r="E63" s="5">
        <v>2936.905485026</v>
      </c>
      <c r="F63" s="5">
        <v>2.378903846</v>
      </c>
      <c r="G63" s="5">
        <v>1.3956753750000002</v>
      </c>
      <c r="H63" s="5">
        <v>2.4413622999999999E-2</v>
      </c>
      <c r="I63" s="5">
        <v>3.3574051000000001E-2</v>
      </c>
      <c r="J63" s="5">
        <v>26.163648903000002</v>
      </c>
      <c r="K63" s="5">
        <v>0.93719282699999995</v>
      </c>
      <c r="L63" s="5">
        <v>53.009561005999998</v>
      </c>
      <c r="M63" s="5">
        <v>4.2449462259999997</v>
      </c>
      <c r="N63" s="5">
        <v>3.4225388489999999</v>
      </c>
      <c r="O63" s="5">
        <v>0</v>
      </c>
      <c r="P63" s="5">
        <v>5.2298999999999998E-2</v>
      </c>
      <c r="Q63" s="5">
        <v>14.494245092</v>
      </c>
      <c r="R63" s="5">
        <v>4.0359508359999996</v>
      </c>
      <c r="S63" s="5">
        <v>0.25571493699999998</v>
      </c>
      <c r="T63" s="5">
        <v>0</v>
      </c>
      <c r="U63" s="5">
        <v>1.196417157</v>
      </c>
      <c r="V63" s="5">
        <v>6.3314959440000003</v>
      </c>
      <c r="W63" s="5">
        <v>3.4176857440000004</v>
      </c>
      <c r="X63" s="5">
        <v>14.059060426</v>
      </c>
      <c r="Y63" s="5">
        <v>2.6541707630000002</v>
      </c>
      <c r="Z63" s="5">
        <v>18.931770298</v>
      </c>
      <c r="AA63" s="5">
        <v>5.4193152589999993</v>
      </c>
      <c r="AB63" s="5">
        <v>148.529298423</v>
      </c>
      <c r="AC63" s="5">
        <v>9.3745946290000006</v>
      </c>
      <c r="AD63" s="5">
        <v>33.411193197000003</v>
      </c>
      <c r="AE63" s="5">
        <v>3.5000000000000003E-2</v>
      </c>
      <c r="AF63" s="5">
        <v>14.101215806000001</v>
      </c>
      <c r="AG63" s="5">
        <v>0.20079321</v>
      </c>
      <c r="AH63" s="42">
        <v>3333.7436135700004</v>
      </c>
      <c r="AI63" s="10"/>
    </row>
    <row r="64" spans="1:149">
      <c r="A64" s="2">
        <v>45657</v>
      </c>
      <c r="B64" s="5">
        <v>0.63933366800000002</v>
      </c>
      <c r="C64" s="5">
        <v>17.433240943999998</v>
      </c>
      <c r="D64" s="5">
        <v>4.3047670340000002</v>
      </c>
      <c r="E64" s="5">
        <v>646.93216247800001</v>
      </c>
      <c r="F64" s="5">
        <v>2.6441379789999999</v>
      </c>
      <c r="G64" s="5">
        <v>2.136796361</v>
      </c>
      <c r="H64" s="5">
        <v>0.21111402499999998</v>
      </c>
      <c r="I64" s="5">
        <v>4.0543951000000002E-2</v>
      </c>
      <c r="J64" s="5">
        <v>22.639081759</v>
      </c>
      <c r="K64" s="5">
        <v>1.8206096340000002</v>
      </c>
      <c r="L64" s="5">
        <v>59.704211197999996</v>
      </c>
      <c r="M64" s="5">
        <v>5.3644711699999998</v>
      </c>
      <c r="N64" s="5">
        <v>4.0135663059999995</v>
      </c>
      <c r="O64" s="5">
        <v>7.0680065E-2</v>
      </c>
      <c r="P64" s="5">
        <v>0</v>
      </c>
      <c r="Q64" s="5">
        <v>10.925665343999999</v>
      </c>
      <c r="R64" s="5">
        <v>5.8616587120000005</v>
      </c>
      <c r="S64" s="5">
        <v>0.136418124</v>
      </c>
      <c r="T64" s="5">
        <v>0</v>
      </c>
      <c r="U64" s="5">
        <v>0.89463653899999995</v>
      </c>
      <c r="V64" s="5">
        <v>9.8221447430000008</v>
      </c>
      <c r="W64" s="5">
        <v>3.6593254650000002</v>
      </c>
      <c r="X64" s="5">
        <v>14.075309939</v>
      </c>
      <c r="Y64" s="5">
        <v>2.3339655600000002</v>
      </c>
      <c r="Z64" s="5">
        <v>14.334274613000002</v>
      </c>
      <c r="AA64" s="5">
        <v>9.3767455119999994</v>
      </c>
      <c r="AB64" s="5">
        <v>109.637475655</v>
      </c>
      <c r="AC64" s="5">
        <v>9.382595052000001</v>
      </c>
      <c r="AD64" s="5">
        <v>4.9006515129999997</v>
      </c>
      <c r="AE64" s="5">
        <v>1.3064678000000001E-2</v>
      </c>
      <c r="AF64" s="5">
        <v>16.834543731</v>
      </c>
      <c r="AG64" s="5">
        <v>0.416874737</v>
      </c>
      <c r="AH64" s="42">
        <v>980.56006648900006</v>
      </c>
      <c r="AI64" s="2"/>
    </row>
    <row r="65" spans="1:149">
      <c r="A65" s="2">
        <v>46022</v>
      </c>
      <c r="B65" s="5">
        <v>0.26376952599999998</v>
      </c>
      <c r="C65" s="5">
        <v>17.144833431999999</v>
      </c>
      <c r="D65" s="5">
        <v>3.7274608570000001</v>
      </c>
      <c r="E65" s="5">
        <v>645.00478243600003</v>
      </c>
      <c r="F65" s="5">
        <v>2.8375319029999999</v>
      </c>
      <c r="G65" s="5">
        <v>3.7323492099999998</v>
      </c>
      <c r="H65" s="5">
        <v>0</v>
      </c>
      <c r="I65" s="5">
        <v>8.0111820000000004E-3</v>
      </c>
      <c r="J65" s="5">
        <v>11.970526756</v>
      </c>
      <c r="K65" s="5">
        <v>2.080698033</v>
      </c>
      <c r="L65" s="5">
        <v>57.441680863999999</v>
      </c>
      <c r="M65" s="5">
        <v>4.7139365570000002</v>
      </c>
      <c r="N65" s="5">
        <v>5.0146951279999996</v>
      </c>
      <c r="O65" s="5">
        <v>0</v>
      </c>
      <c r="P65" s="5">
        <v>0</v>
      </c>
      <c r="Q65" s="5">
        <v>7.3629917909999998</v>
      </c>
      <c r="R65" s="5">
        <v>5.9676242479999999</v>
      </c>
      <c r="S65" s="5">
        <v>0.64853136199999994</v>
      </c>
      <c r="T65" s="5">
        <v>0</v>
      </c>
      <c r="U65" s="5">
        <v>1.5841082339999999</v>
      </c>
      <c r="V65" s="5">
        <v>3.5425804650000003</v>
      </c>
      <c r="W65" s="5">
        <v>3.5617429769999998</v>
      </c>
      <c r="X65" s="5">
        <v>12.709531489000002</v>
      </c>
      <c r="Y65" s="5">
        <v>1.04289045</v>
      </c>
      <c r="Z65" s="5">
        <v>16.347981797999999</v>
      </c>
      <c r="AA65" s="5">
        <v>4.6662520519999999</v>
      </c>
      <c r="AB65" s="5">
        <v>52.647789656999997</v>
      </c>
      <c r="AC65" s="5">
        <v>5.3263226049999997</v>
      </c>
      <c r="AD65" s="5">
        <v>1.95058489</v>
      </c>
      <c r="AE65" s="5">
        <v>0.13006922300000001</v>
      </c>
      <c r="AF65" s="5">
        <v>10.894595900000001</v>
      </c>
      <c r="AG65" s="5">
        <v>0.354334653</v>
      </c>
      <c r="AH65" s="42">
        <v>882.67820767800004</v>
      </c>
      <c r="AI65" s="2"/>
    </row>
    <row r="66" spans="1:149">
      <c r="A66" s="2">
        <v>46387</v>
      </c>
      <c r="B66" s="5">
        <v>0.76123988799999998</v>
      </c>
      <c r="C66" s="5">
        <v>14.253054448</v>
      </c>
      <c r="D66" s="5">
        <v>2.6933633869999998</v>
      </c>
      <c r="E66" s="5">
        <v>240.471717646</v>
      </c>
      <c r="F66" s="5">
        <v>3.319902635</v>
      </c>
      <c r="G66" s="5">
        <v>5.5361506299999999</v>
      </c>
      <c r="H66" s="5">
        <v>0</v>
      </c>
      <c r="I66" s="5">
        <v>5.0000000000000001E-3</v>
      </c>
      <c r="J66" s="5">
        <v>8.1792801619999995</v>
      </c>
      <c r="K66" s="5">
        <v>1.6464422460000003</v>
      </c>
      <c r="L66" s="5">
        <v>37.046464069000002</v>
      </c>
      <c r="M66" s="5">
        <v>3.0575409819999999</v>
      </c>
      <c r="N66" s="5">
        <v>4.6733717160000001</v>
      </c>
      <c r="O66" s="5">
        <v>0</v>
      </c>
      <c r="P66" s="5">
        <v>0</v>
      </c>
      <c r="Q66" s="5">
        <v>9.236109956</v>
      </c>
      <c r="R66" s="5">
        <v>39.467149649</v>
      </c>
      <c r="S66" s="5">
        <v>1.6376147030000001</v>
      </c>
      <c r="T66" s="5">
        <v>0</v>
      </c>
      <c r="U66" s="5">
        <v>0.66354594900000008</v>
      </c>
      <c r="V66" s="5">
        <v>2.7180583820000002</v>
      </c>
      <c r="W66" s="5">
        <v>2.6830352249999998</v>
      </c>
      <c r="X66" s="5">
        <v>9.2925588020000003</v>
      </c>
      <c r="Y66" s="5">
        <v>1.948871435</v>
      </c>
      <c r="Z66" s="5">
        <v>10.593666518999999</v>
      </c>
      <c r="AA66" s="5">
        <v>5.7028090009999994</v>
      </c>
      <c r="AB66" s="5">
        <v>27.621524956999998</v>
      </c>
      <c r="AC66" s="5">
        <v>2.7365493230000002</v>
      </c>
      <c r="AD66" s="5">
        <v>3.3463128500000003</v>
      </c>
      <c r="AE66" s="5">
        <v>0</v>
      </c>
      <c r="AF66" s="5">
        <v>13.810749496</v>
      </c>
      <c r="AG66" s="5">
        <v>0.50141321800000005</v>
      </c>
      <c r="AH66" s="42">
        <v>453.60349727400006</v>
      </c>
      <c r="AI66" s="2"/>
    </row>
    <row r="67" spans="1:149">
      <c r="A67" s="2">
        <v>46752</v>
      </c>
      <c r="B67" s="5">
        <v>5.8341999999999998E-2</v>
      </c>
      <c r="C67" s="5">
        <v>6.3754591629999995</v>
      </c>
      <c r="D67" s="5">
        <v>2.6678311849999998</v>
      </c>
      <c r="E67" s="5">
        <v>199.325740121</v>
      </c>
      <c r="F67" s="5">
        <v>2.5946982439999999</v>
      </c>
      <c r="G67" s="5">
        <v>4.3370961279999998</v>
      </c>
      <c r="H67" s="5">
        <v>0</v>
      </c>
      <c r="I67" s="5">
        <v>0</v>
      </c>
      <c r="J67" s="5">
        <v>5.9529161180000001</v>
      </c>
      <c r="K67" s="5">
        <v>0.94084481900000005</v>
      </c>
      <c r="L67" s="5">
        <v>26.871456716000001</v>
      </c>
      <c r="M67" s="5">
        <v>1.6126536410000001</v>
      </c>
      <c r="N67" s="5">
        <v>6.1266890079999996</v>
      </c>
      <c r="O67" s="5">
        <v>0</v>
      </c>
      <c r="P67" s="5">
        <v>0.35</v>
      </c>
      <c r="Q67" s="5">
        <v>7.3926772249999999</v>
      </c>
      <c r="R67" s="5">
        <v>3.7829001040000003</v>
      </c>
      <c r="S67" s="5">
        <v>0.111450984</v>
      </c>
      <c r="T67" s="5">
        <v>0</v>
      </c>
      <c r="U67" s="5">
        <v>0.73994199399999994</v>
      </c>
      <c r="V67" s="5">
        <v>2.0588706830000003</v>
      </c>
      <c r="W67" s="5">
        <v>3.160161698</v>
      </c>
      <c r="X67" s="5">
        <v>7.9882739000000003</v>
      </c>
      <c r="Y67" s="5">
        <v>4.3049999999999997</v>
      </c>
      <c r="Z67" s="5">
        <v>9.2000568529999995</v>
      </c>
      <c r="AA67" s="5">
        <v>4.0245548659999999</v>
      </c>
      <c r="AB67" s="5">
        <v>11.902216895999999</v>
      </c>
      <c r="AC67" s="5">
        <v>2.5950077629999999</v>
      </c>
      <c r="AD67" s="5">
        <v>2.4782423119999999</v>
      </c>
      <c r="AE67" s="5">
        <v>0</v>
      </c>
      <c r="AF67" s="5">
        <v>11.053913523999999</v>
      </c>
      <c r="AG67" s="5">
        <v>0.25947308499999999</v>
      </c>
      <c r="AH67" s="42">
        <v>328.26646903000011</v>
      </c>
      <c r="AI67" s="2"/>
    </row>
    <row r="68" spans="1:149">
      <c r="A68" s="2">
        <v>47118</v>
      </c>
      <c r="B68" s="5">
        <v>0.17120281500000001</v>
      </c>
      <c r="C68" s="5">
        <v>8.2273476050000003</v>
      </c>
      <c r="D68" s="5">
        <v>0.69261901000000003</v>
      </c>
      <c r="E68" s="5">
        <v>112.88370118500001</v>
      </c>
      <c r="F68" s="5">
        <v>0.68722897199999999</v>
      </c>
      <c r="G68" s="5">
        <v>1.7298378600000002</v>
      </c>
      <c r="H68" s="5">
        <v>0</v>
      </c>
      <c r="I68" s="5">
        <v>0</v>
      </c>
      <c r="J68" s="5">
        <v>4.6546710600000001</v>
      </c>
      <c r="K68" s="5">
        <v>0.65965788800000003</v>
      </c>
      <c r="L68" s="5">
        <v>27.988093106000001</v>
      </c>
      <c r="M68" s="5">
        <v>0.55055549100000001</v>
      </c>
      <c r="N68" s="5">
        <v>7.0864912310000001</v>
      </c>
      <c r="O68" s="5">
        <v>0</v>
      </c>
      <c r="P68" s="5">
        <v>0</v>
      </c>
      <c r="Q68" s="5">
        <v>5.9972916700000001</v>
      </c>
      <c r="R68" s="5">
        <v>4.2823969220000002</v>
      </c>
      <c r="S68" s="5">
        <v>2.43641E-2</v>
      </c>
      <c r="T68" s="5">
        <v>0</v>
      </c>
      <c r="U68" s="5">
        <v>0.73329550099999996</v>
      </c>
      <c r="V68" s="5">
        <v>1.2447153740000001</v>
      </c>
      <c r="W68" s="5">
        <v>1.0103420400000001</v>
      </c>
      <c r="X68" s="5">
        <v>5.7255297239999994</v>
      </c>
      <c r="Y68" s="5">
        <v>0.32990724999999999</v>
      </c>
      <c r="Z68" s="5">
        <v>7.2615200770000001</v>
      </c>
      <c r="AA68" s="5">
        <v>3.7140762290000002</v>
      </c>
      <c r="AB68" s="5">
        <v>8.7148167490000006</v>
      </c>
      <c r="AC68" s="5">
        <v>1.616378858</v>
      </c>
      <c r="AD68" s="5">
        <v>1.837784394</v>
      </c>
      <c r="AE68" s="5">
        <v>0</v>
      </c>
      <c r="AF68" s="5">
        <v>4.67975166</v>
      </c>
      <c r="AG68" s="5">
        <v>0.442862327</v>
      </c>
      <c r="AH68" s="42">
        <v>212.94643909800007</v>
      </c>
      <c r="AI68" s="2"/>
    </row>
    <row r="69" spans="1:149">
      <c r="A69" s="2">
        <v>47483</v>
      </c>
      <c r="B69" s="5">
        <v>1.6322728000000002E-2</v>
      </c>
      <c r="C69" s="5">
        <v>4.901156157</v>
      </c>
      <c r="D69" s="5">
        <v>0.80550677100000001</v>
      </c>
      <c r="E69" s="5">
        <v>120.26391308999999</v>
      </c>
      <c r="F69" s="5">
        <v>1.321547169</v>
      </c>
      <c r="G69" s="5">
        <v>0.19670658399999999</v>
      </c>
      <c r="H69" s="5">
        <v>0</v>
      </c>
      <c r="I69" s="5">
        <v>0</v>
      </c>
      <c r="J69" s="5">
        <v>8.0011246880000009</v>
      </c>
      <c r="K69" s="5">
        <v>1.234173175</v>
      </c>
      <c r="L69" s="5">
        <v>19.426446947000002</v>
      </c>
      <c r="M69" s="5">
        <v>4.8092337999999998E-2</v>
      </c>
      <c r="N69" s="5">
        <v>4.448575892</v>
      </c>
      <c r="O69" s="5">
        <v>0</v>
      </c>
      <c r="P69" s="5">
        <v>0</v>
      </c>
      <c r="Q69" s="5">
        <v>10.411792848000001</v>
      </c>
      <c r="R69" s="5">
        <v>1.8422128259999999</v>
      </c>
      <c r="S69" s="5">
        <v>8.3217899999999997E-2</v>
      </c>
      <c r="T69" s="5">
        <v>0</v>
      </c>
      <c r="U69" s="5">
        <v>1.299220539</v>
      </c>
      <c r="V69" s="5">
        <v>0.592940782</v>
      </c>
      <c r="W69" s="5">
        <v>0.331580457</v>
      </c>
      <c r="X69" s="5">
        <v>3.1503556920000002</v>
      </c>
      <c r="Y69" s="5">
        <v>0</v>
      </c>
      <c r="Z69" s="5">
        <v>5.5091856850000003</v>
      </c>
      <c r="AA69" s="5">
        <v>2.613032252</v>
      </c>
      <c r="AB69" s="5">
        <v>6.2011084329999999</v>
      </c>
      <c r="AC69" s="5">
        <v>4.4486278429999997</v>
      </c>
      <c r="AD69" s="5">
        <v>0.70594652700000005</v>
      </c>
      <c r="AE69" s="5">
        <v>0</v>
      </c>
      <c r="AF69" s="5">
        <v>3.626226505</v>
      </c>
      <c r="AG69" s="5">
        <v>0.52584550799999996</v>
      </c>
      <c r="AH69" s="42">
        <v>202.00485933600007</v>
      </c>
      <c r="AI69" s="2"/>
    </row>
    <row r="70" spans="1:149" ht="18.75">
      <c r="A70" s="20" t="s">
        <v>249</v>
      </c>
      <c r="B70" s="42">
        <v>2.4135680169999998</v>
      </c>
      <c r="C70" s="42">
        <v>93.16821874499999</v>
      </c>
      <c r="D70" s="42">
        <v>18.282516973</v>
      </c>
      <c r="E70" s="42">
        <v>4901.7875019820003</v>
      </c>
      <c r="F70" s="42">
        <v>15.783950747999999</v>
      </c>
      <c r="G70" s="42">
        <v>19.064612147999998</v>
      </c>
      <c r="H70" s="42">
        <v>0.23552764799999998</v>
      </c>
      <c r="I70" s="42">
        <v>8.7129184000000012E-2</v>
      </c>
      <c r="J70" s="42">
        <v>87.561249446000005</v>
      </c>
      <c r="K70" s="42">
        <v>9.3196186220000001</v>
      </c>
      <c r="L70" s="42">
        <v>281.48791390599996</v>
      </c>
      <c r="M70" s="42">
        <v>19.592196405000003</v>
      </c>
      <c r="N70" s="42">
        <v>34.785928130000002</v>
      </c>
      <c r="O70" s="42">
        <v>7.0680065E-2</v>
      </c>
      <c r="P70" s="42">
        <v>0.40229899999999996</v>
      </c>
      <c r="Q70" s="42">
        <v>65.820773926000001</v>
      </c>
      <c r="R70" s="42">
        <v>65.239893296999995</v>
      </c>
      <c r="S70" s="42">
        <v>2.8973121100000001</v>
      </c>
      <c r="T70" s="42">
        <v>0</v>
      </c>
      <c r="U70" s="42">
        <v>7.1111659130000007</v>
      </c>
      <c r="V70" s="42">
        <v>26.310806373000002</v>
      </c>
      <c r="W70" s="42">
        <v>17.823873605999999</v>
      </c>
      <c r="X70" s="42">
        <v>67.00061997200001</v>
      </c>
      <c r="Y70" s="42">
        <v>12.614805458000001</v>
      </c>
      <c r="Z70" s="42">
        <v>82.178455842999995</v>
      </c>
      <c r="AA70" s="42">
        <v>35.516785171000002</v>
      </c>
      <c r="AB70" s="42">
        <v>365.25423076999999</v>
      </c>
      <c r="AC70" s="42">
        <v>35.480076072999999</v>
      </c>
      <c r="AD70" s="42">
        <v>48.630715682999998</v>
      </c>
      <c r="AE70" s="42">
        <v>0.17813390099999998</v>
      </c>
      <c r="AF70" s="42">
        <v>75.000996622000002</v>
      </c>
      <c r="AG70" s="42">
        <v>2.7015967380000001</v>
      </c>
      <c r="AH70" s="42">
        <v>6393.8031524750004</v>
      </c>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row>
    <row r="71" spans="1:149" ht="21" customHeight="1">
      <c r="AI71" s="2"/>
    </row>
    <row r="72" spans="1:149" ht="21" customHeight="1">
      <c r="AI72" s="2"/>
    </row>
    <row r="73" spans="1:149" ht="21" customHeight="1">
      <c r="AI73" s="2"/>
    </row>
    <row r="74" spans="1:149" ht="26.25">
      <c r="A74" s="6" t="s">
        <v>240</v>
      </c>
      <c r="B74" s="6" t="s">
        <v>241</v>
      </c>
      <c r="AI74" s="10"/>
    </row>
    <row r="75" spans="1:149" ht="26.25">
      <c r="A75" s="6" t="s">
        <v>252</v>
      </c>
      <c r="B75" s="6" t="s">
        <v>253</v>
      </c>
      <c r="AI75" s="10"/>
    </row>
    <row r="76" spans="1:149" ht="18.75">
      <c r="B76" s="44" t="s">
        <v>173</v>
      </c>
      <c r="C76" s="44" t="s">
        <v>174</v>
      </c>
      <c r="D76" s="44" t="s">
        <v>175</v>
      </c>
      <c r="E76" s="44" t="s">
        <v>176</v>
      </c>
      <c r="F76" s="44" t="s">
        <v>177</v>
      </c>
      <c r="G76" s="44" t="s">
        <v>244</v>
      </c>
      <c r="H76" s="14" t="s">
        <v>179</v>
      </c>
      <c r="I76" s="14" t="s">
        <v>180</v>
      </c>
      <c r="J76" s="44" t="s">
        <v>181</v>
      </c>
      <c r="K76" s="44" t="s">
        <v>182</v>
      </c>
      <c r="L76" s="44" t="s">
        <v>183</v>
      </c>
      <c r="M76" s="44" t="s">
        <v>184</v>
      </c>
      <c r="N76" s="44" t="s">
        <v>185</v>
      </c>
      <c r="O76" s="14" t="s">
        <v>186</v>
      </c>
      <c r="P76" s="14" t="s">
        <v>245</v>
      </c>
      <c r="Q76" s="44" t="s">
        <v>189</v>
      </c>
      <c r="R76" s="44" t="s">
        <v>190</v>
      </c>
      <c r="S76" s="14" t="s">
        <v>191</v>
      </c>
      <c r="T76" s="14" t="s">
        <v>192</v>
      </c>
      <c r="U76" s="14" t="s">
        <v>206</v>
      </c>
      <c r="V76" s="14" t="s">
        <v>193</v>
      </c>
      <c r="W76" s="44" t="s">
        <v>194</v>
      </c>
      <c r="X76" s="44" t="s">
        <v>246</v>
      </c>
      <c r="Y76" s="44" t="s">
        <v>196</v>
      </c>
      <c r="Z76" s="44" t="s">
        <v>197</v>
      </c>
      <c r="AA76" s="44" t="s">
        <v>198</v>
      </c>
      <c r="AB76" s="44" t="s">
        <v>247</v>
      </c>
      <c r="AC76" s="44" t="s">
        <v>199</v>
      </c>
      <c r="AD76" s="44" t="s">
        <v>287</v>
      </c>
      <c r="AE76" s="44" t="s">
        <v>217</v>
      </c>
      <c r="AF76" s="44" t="s">
        <v>248</v>
      </c>
      <c r="AG76" s="44" t="s">
        <v>277</v>
      </c>
      <c r="AH76" s="45" t="s">
        <v>249</v>
      </c>
      <c r="AI76" s="10"/>
    </row>
    <row r="77" spans="1:149">
      <c r="A77" s="2">
        <v>45291</v>
      </c>
      <c r="B77" s="36">
        <v>0.17845366100000001</v>
      </c>
      <c r="C77" s="36">
        <v>19.076079885999999</v>
      </c>
      <c r="D77" s="36">
        <v>1.4359909</v>
      </c>
      <c r="E77" s="36">
        <v>175.154582938</v>
      </c>
      <c r="F77" s="36">
        <v>0.88500000000000001</v>
      </c>
      <c r="G77" s="36">
        <v>0</v>
      </c>
      <c r="H77" s="36">
        <v>0</v>
      </c>
      <c r="I77" s="36">
        <v>0</v>
      </c>
      <c r="J77" s="36">
        <v>11.445118254</v>
      </c>
      <c r="K77" s="36">
        <v>0</v>
      </c>
      <c r="L77" s="36">
        <v>3.0663610000000001</v>
      </c>
      <c r="M77" s="36">
        <v>0.54564400000000002</v>
      </c>
      <c r="N77" s="36">
        <v>0</v>
      </c>
      <c r="O77" s="26">
        <v>0</v>
      </c>
      <c r="P77" s="5">
        <v>5.2298999999999998E-2</v>
      </c>
      <c r="Q77" s="36">
        <v>1.0616920000000001</v>
      </c>
      <c r="R77" s="36">
        <v>0.70868600000000004</v>
      </c>
      <c r="S77" s="36">
        <v>0</v>
      </c>
      <c r="T77" s="36">
        <v>0</v>
      </c>
      <c r="U77" s="36">
        <v>0.99493506399999998</v>
      </c>
      <c r="V77" s="36">
        <v>2.6</v>
      </c>
      <c r="W77" s="36">
        <v>0</v>
      </c>
      <c r="X77" s="36">
        <v>1.934034</v>
      </c>
      <c r="Y77" s="36">
        <v>1.5153000000000001</v>
      </c>
      <c r="Z77" s="36">
        <v>11.427583803999999</v>
      </c>
      <c r="AA77" s="36">
        <v>0.59363011499999996</v>
      </c>
      <c r="AB77" s="36">
        <v>11.2225</v>
      </c>
      <c r="AC77" s="36">
        <v>1.7450000000000001</v>
      </c>
      <c r="AD77" s="36">
        <v>2.59</v>
      </c>
      <c r="AE77" s="36">
        <v>3.5000000000000003E-2</v>
      </c>
      <c r="AF77" s="36">
        <v>8.9457776150000008</v>
      </c>
      <c r="AG77" s="36">
        <v>0</v>
      </c>
      <c r="AH77" s="42">
        <v>257.21366823699998</v>
      </c>
    </row>
    <row r="78" spans="1:149">
      <c r="A78" s="2">
        <v>45657</v>
      </c>
      <c r="B78" s="36">
        <v>0.27903709100000001</v>
      </c>
      <c r="C78" s="36">
        <v>3.6852989530000002</v>
      </c>
      <c r="D78" s="36">
        <v>0.44174849999999999</v>
      </c>
      <c r="E78" s="36">
        <v>98.90766318</v>
      </c>
      <c r="F78" s="36">
        <v>0.5</v>
      </c>
      <c r="G78" s="36">
        <v>0</v>
      </c>
      <c r="H78" s="36">
        <v>0</v>
      </c>
      <c r="I78" s="36">
        <v>0.01</v>
      </c>
      <c r="J78" s="36">
        <v>13.878736128</v>
      </c>
      <c r="K78" s="36">
        <v>0</v>
      </c>
      <c r="L78" s="36">
        <v>5.3301809999999996</v>
      </c>
      <c r="M78" s="36">
        <v>1.83</v>
      </c>
      <c r="N78" s="36">
        <v>0.01</v>
      </c>
      <c r="O78" s="26">
        <v>0</v>
      </c>
      <c r="P78" s="5">
        <v>0</v>
      </c>
      <c r="Q78" s="36">
        <v>2.1789999999999998</v>
      </c>
      <c r="R78" s="36">
        <v>3.0116369999999999</v>
      </c>
      <c r="S78" s="36">
        <v>0</v>
      </c>
      <c r="T78" s="36">
        <v>0</v>
      </c>
      <c r="U78" s="36">
        <v>8.1283083000000006E-2</v>
      </c>
      <c r="V78" s="36">
        <v>2.8790140000000002</v>
      </c>
      <c r="W78" s="36">
        <v>0</v>
      </c>
      <c r="X78" s="36">
        <v>1.5697369999999999</v>
      </c>
      <c r="Y78" s="36">
        <v>1.6172</v>
      </c>
      <c r="Z78" s="36">
        <v>5.4910106990000003</v>
      </c>
      <c r="AA78" s="36">
        <v>1.965351192</v>
      </c>
      <c r="AB78" s="36">
        <v>5.7454999999999998</v>
      </c>
      <c r="AC78" s="36">
        <v>1.1000000000000001</v>
      </c>
      <c r="AD78" s="36">
        <v>4.0179999999999998</v>
      </c>
      <c r="AE78" s="36">
        <v>1.2500000000000001E-2</v>
      </c>
      <c r="AF78" s="36">
        <v>13.882972000000001</v>
      </c>
      <c r="AG78" s="36">
        <v>0</v>
      </c>
      <c r="AH78" s="42">
        <v>168.425869826</v>
      </c>
      <c r="AI78" s="2"/>
    </row>
    <row r="79" spans="1:149">
      <c r="A79" s="2">
        <v>46022</v>
      </c>
      <c r="B79" s="36">
        <v>0.258911167</v>
      </c>
      <c r="C79" s="36">
        <v>5.7901350819999999</v>
      </c>
      <c r="D79" s="36">
        <v>1.6125</v>
      </c>
      <c r="E79" s="36">
        <v>86.388142943999995</v>
      </c>
      <c r="F79" s="36">
        <v>1.6579999999999999</v>
      </c>
      <c r="G79" s="36">
        <v>0</v>
      </c>
      <c r="H79" s="36">
        <v>0</v>
      </c>
      <c r="I79" s="36">
        <v>0</v>
      </c>
      <c r="J79" s="36">
        <v>8.0461807079999996</v>
      </c>
      <c r="K79" s="36">
        <v>1.2146000000000001E-2</v>
      </c>
      <c r="L79" s="36">
        <v>0.50773199999999996</v>
      </c>
      <c r="M79" s="36">
        <v>1.789617357</v>
      </c>
      <c r="N79" s="36">
        <v>0</v>
      </c>
      <c r="O79" s="26">
        <v>0</v>
      </c>
      <c r="P79" s="5">
        <v>0</v>
      </c>
      <c r="Q79" s="36">
        <v>0</v>
      </c>
      <c r="R79" s="36">
        <v>3.3717753539999999</v>
      </c>
      <c r="S79" s="36">
        <v>0.35</v>
      </c>
      <c r="T79" s="36">
        <v>0</v>
      </c>
      <c r="U79" s="36">
        <v>1.389366659</v>
      </c>
      <c r="V79" s="36">
        <v>0.66</v>
      </c>
      <c r="W79" s="36">
        <v>0</v>
      </c>
      <c r="X79" s="36">
        <v>1.64192</v>
      </c>
      <c r="Y79" s="36">
        <v>0.6</v>
      </c>
      <c r="Z79" s="36">
        <v>4.71136</v>
      </c>
      <c r="AA79" s="36">
        <v>5.7845875999999997E-2</v>
      </c>
      <c r="AB79" s="36">
        <v>4.9739469999999999</v>
      </c>
      <c r="AC79" s="36">
        <v>0</v>
      </c>
      <c r="AD79" s="36">
        <v>1.9</v>
      </c>
      <c r="AE79" s="36">
        <v>0.125</v>
      </c>
      <c r="AF79" s="36">
        <v>7.2464000000000004</v>
      </c>
      <c r="AG79" s="36">
        <v>0</v>
      </c>
      <c r="AH79" s="42">
        <v>133.09098014699998</v>
      </c>
      <c r="AI79" s="2"/>
    </row>
    <row r="80" spans="1:149">
      <c r="A80" s="2">
        <v>46387</v>
      </c>
      <c r="B80" s="36">
        <v>0.75877748300000003</v>
      </c>
      <c r="C80" s="36">
        <v>5.2428253859999998</v>
      </c>
      <c r="D80" s="36">
        <v>0.52700000000000002</v>
      </c>
      <c r="E80" s="36">
        <v>42.247325547000003</v>
      </c>
      <c r="F80" s="36">
        <v>1.65</v>
      </c>
      <c r="G80" s="36">
        <v>0</v>
      </c>
      <c r="H80" s="36">
        <v>0</v>
      </c>
      <c r="I80" s="36">
        <v>5.0000000000000001E-3</v>
      </c>
      <c r="J80" s="36">
        <v>5.4135900000000001</v>
      </c>
      <c r="K80" s="36">
        <v>0.11</v>
      </c>
      <c r="L80" s="36">
        <v>2.1847500000000002</v>
      </c>
      <c r="M80" s="36">
        <v>1.7491639999999999</v>
      </c>
      <c r="N80" s="36">
        <v>0</v>
      </c>
      <c r="O80" s="26">
        <v>0</v>
      </c>
      <c r="P80" s="5">
        <v>0</v>
      </c>
      <c r="Q80" s="36">
        <v>1.7749999999999999</v>
      </c>
      <c r="R80" s="36">
        <v>36.974148999999997</v>
      </c>
      <c r="S80" s="36">
        <v>1.5</v>
      </c>
      <c r="T80" s="36">
        <v>0</v>
      </c>
      <c r="U80" s="36">
        <v>0.55088953900000004</v>
      </c>
      <c r="V80" s="36">
        <v>1.1000000000000001</v>
      </c>
      <c r="W80" s="36">
        <v>0</v>
      </c>
      <c r="X80" s="36">
        <v>1.7589999999999999</v>
      </c>
      <c r="Y80" s="36">
        <v>1.3029999999999999</v>
      </c>
      <c r="Z80" s="36">
        <v>4.5100850860000001</v>
      </c>
      <c r="AA80" s="36">
        <v>0.103865188</v>
      </c>
      <c r="AB80" s="36">
        <v>5.8659999999999997</v>
      </c>
      <c r="AC80" s="36">
        <v>0</v>
      </c>
      <c r="AD80" s="36">
        <v>3.2730000000000001</v>
      </c>
      <c r="AE80" s="36">
        <v>0</v>
      </c>
      <c r="AF80" s="36">
        <v>9.1080000000000005</v>
      </c>
      <c r="AG80" s="36">
        <v>0</v>
      </c>
      <c r="AH80" s="42">
        <v>127.71142122899998</v>
      </c>
      <c r="AI80" s="2"/>
    </row>
    <row r="81" spans="1:149">
      <c r="A81" s="2">
        <v>46752</v>
      </c>
      <c r="B81" s="36">
        <v>5.8341999999999998E-2</v>
      </c>
      <c r="C81" s="36">
        <v>1.0666772950000001</v>
      </c>
      <c r="D81" s="36">
        <v>0.67500000000000004</v>
      </c>
      <c r="E81" s="36">
        <v>20.827112748000001</v>
      </c>
      <c r="F81" s="36">
        <v>1.8718980000000001</v>
      </c>
      <c r="G81" s="36">
        <v>0</v>
      </c>
      <c r="H81" s="36">
        <v>0</v>
      </c>
      <c r="I81" s="36">
        <v>0</v>
      </c>
      <c r="J81" s="36">
        <v>2.7227420000000002</v>
      </c>
      <c r="K81" s="36">
        <v>0</v>
      </c>
      <c r="L81" s="36">
        <v>2.0499999999999998</v>
      </c>
      <c r="M81" s="36">
        <v>0.40540782600000003</v>
      </c>
      <c r="N81" s="36">
        <v>0.5</v>
      </c>
      <c r="O81" s="26">
        <v>0</v>
      </c>
      <c r="P81" s="5">
        <v>0.35</v>
      </c>
      <c r="Q81" s="36">
        <v>0.57999999999999996</v>
      </c>
      <c r="R81" s="36">
        <v>0.85</v>
      </c>
      <c r="S81" s="36">
        <v>0.05</v>
      </c>
      <c r="T81" s="36">
        <v>0</v>
      </c>
      <c r="U81" s="36">
        <v>0.66399699999999995</v>
      </c>
      <c r="V81" s="36">
        <v>0.77</v>
      </c>
      <c r="W81" s="36">
        <v>0</v>
      </c>
      <c r="X81" s="36">
        <v>1.04</v>
      </c>
      <c r="Y81" s="36">
        <v>4.3049999999999997</v>
      </c>
      <c r="Z81" s="36">
        <v>3.643135</v>
      </c>
      <c r="AA81" s="36">
        <v>0.18447675799999999</v>
      </c>
      <c r="AB81" s="36">
        <v>2.7759999999999998</v>
      </c>
      <c r="AC81" s="36">
        <v>0.82</v>
      </c>
      <c r="AD81" s="36">
        <v>1.55</v>
      </c>
      <c r="AE81" s="36">
        <v>0</v>
      </c>
      <c r="AF81" s="36">
        <v>7.5735599999999996</v>
      </c>
      <c r="AG81" s="36">
        <v>0</v>
      </c>
      <c r="AH81" s="42">
        <v>55.333348627000014</v>
      </c>
      <c r="AI81" s="2"/>
    </row>
    <row r="82" spans="1:149">
      <c r="A82" s="2">
        <v>47118</v>
      </c>
      <c r="B82" s="36">
        <v>0.17120281500000001</v>
      </c>
      <c r="C82" s="36">
        <v>1.936167</v>
      </c>
      <c r="D82" s="36">
        <v>4.7E-2</v>
      </c>
      <c r="E82" s="36">
        <v>6.3650472200000001</v>
      </c>
      <c r="F82" s="36">
        <v>0</v>
      </c>
      <c r="G82" s="36">
        <v>0</v>
      </c>
      <c r="H82" s="36">
        <v>0</v>
      </c>
      <c r="I82" s="36">
        <v>0</v>
      </c>
      <c r="J82" s="36">
        <v>2.8719999999999999</v>
      </c>
      <c r="K82" s="36">
        <v>0</v>
      </c>
      <c r="L82" s="36">
        <v>1.6</v>
      </c>
      <c r="M82" s="36">
        <v>0.4</v>
      </c>
      <c r="N82" s="36">
        <v>0.8</v>
      </c>
      <c r="O82" s="26">
        <v>0</v>
      </c>
      <c r="P82" s="5">
        <v>0</v>
      </c>
      <c r="Q82" s="36">
        <v>2.8000000000000001E-2</v>
      </c>
      <c r="R82" s="36">
        <v>2.7279979999999999</v>
      </c>
      <c r="S82" s="36">
        <v>0</v>
      </c>
      <c r="T82" s="36">
        <v>0</v>
      </c>
      <c r="U82" s="36">
        <v>0.44800000000000001</v>
      </c>
      <c r="V82" s="36">
        <v>0.3</v>
      </c>
      <c r="W82" s="36">
        <v>0</v>
      </c>
      <c r="X82" s="36">
        <v>0.85</v>
      </c>
      <c r="Y82" s="36">
        <v>0.05</v>
      </c>
      <c r="Z82" s="36">
        <v>2.5074999999999998</v>
      </c>
      <c r="AA82" s="36">
        <v>0.93</v>
      </c>
      <c r="AB82" s="36">
        <v>1.7</v>
      </c>
      <c r="AC82" s="36">
        <v>0.6</v>
      </c>
      <c r="AD82" s="36">
        <v>0.9</v>
      </c>
      <c r="AE82" s="36">
        <v>0</v>
      </c>
      <c r="AF82" s="36">
        <v>3.8542269999999998</v>
      </c>
      <c r="AG82" s="36">
        <v>0</v>
      </c>
      <c r="AH82" s="42">
        <v>29.087142035000007</v>
      </c>
      <c r="AI82" s="2"/>
    </row>
    <row r="83" spans="1:149">
      <c r="A83" s="2">
        <v>47483</v>
      </c>
      <c r="B83" s="36">
        <v>0</v>
      </c>
      <c r="C83" s="36">
        <v>2.148497206</v>
      </c>
      <c r="D83" s="36">
        <v>0.214</v>
      </c>
      <c r="E83" s="36">
        <v>9.2450100000000006</v>
      </c>
      <c r="F83" s="36">
        <v>0.55000000000000004</v>
      </c>
      <c r="G83" s="36">
        <v>0</v>
      </c>
      <c r="H83" s="36">
        <v>0</v>
      </c>
      <c r="I83" s="36">
        <v>0</v>
      </c>
      <c r="J83" s="36">
        <v>6.4359999999999999</v>
      </c>
      <c r="K83" s="36">
        <v>0</v>
      </c>
      <c r="L83" s="36">
        <v>1.05</v>
      </c>
      <c r="M83" s="36">
        <v>0</v>
      </c>
      <c r="N83" s="36">
        <v>0</v>
      </c>
      <c r="O83" s="26">
        <v>0</v>
      </c>
      <c r="P83" s="5">
        <v>0</v>
      </c>
      <c r="Q83" s="36">
        <v>9.5000000000000001E-2</v>
      </c>
      <c r="R83" s="36">
        <v>1.227633</v>
      </c>
      <c r="S83" s="36">
        <v>0</v>
      </c>
      <c r="T83" s="36">
        <v>0</v>
      </c>
      <c r="U83" s="36">
        <v>0.96499999999999997</v>
      </c>
      <c r="V83" s="36">
        <v>0</v>
      </c>
      <c r="W83" s="36">
        <v>0</v>
      </c>
      <c r="X83" s="36">
        <v>0.75</v>
      </c>
      <c r="Y83" s="36">
        <v>0</v>
      </c>
      <c r="Z83" s="36">
        <v>1.665235</v>
      </c>
      <c r="AA83" s="36">
        <v>0.5</v>
      </c>
      <c r="AB83" s="36">
        <v>0.85</v>
      </c>
      <c r="AC83" s="36">
        <v>0.94982500000000003</v>
      </c>
      <c r="AD83" s="36">
        <v>0.12</v>
      </c>
      <c r="AE83" s="36">
        <v>0</v>
      </c>
      <c r="AF83" s="36">
        <v>3.3149999999999999</v>
      </c>
      <c r="AG83" s="36">
        <v>0</v>
      </c>
      <c r="AH83" s="42">
        <v>30.081200206000005</v>
      </c>
      <c r="AI83" s="2"/>
    </row>
    <row r="84" spans="1:149" ht="18.75">
      <c r="A84" s="20" t="s">
        <v>249</v>
      </c>
      <c r="B84" s="42">
        <v>1.7047242169999999</v>
      </c>
      <c r="C84" s="42">
        <v>38.945680807999999</v>
      </c>
      <c r="D84" s="42">
        <v>4.9532394000000002</v>
      </c>
      <c r="E84" s="42">
        <v>439.13488457699998</v>
      </c>
      <c r="F84" s="42">
        <v>7.1148979999999993</v>
      </c>
      <c r="G84" s="42">
        <v>0</v>
      </c>
      <c r="H84" s="42">
        <v>0</v>
      </c>
      <c r="I84" s="42">
        <v>1.4999999999999999E-2</v>
      </c>
      <c r="J84" s="42">
        <v>50.814367089999998</v>
      </c>
      <c r="K84" s="42">
        <v>0.122146</v>
      </c>
      <c r="L84" s="42">
        <v>15.789024000000003</v>
      </c>
      <c r="M84" s="42">
        <v>6.7198331830000013</v>
      </c>
      <c r="N84" s="42">
        <v>1.31</v>
      </c>
      <c r="O84" s="42">
        <v>0</v>
      </c>
      <c r="P84" s="42">
        <v>0.40229899999999996</v>
      </c>
      <c r="Q84" s="42">
        <v>5.718691999999999</v>
      </c>
      <c r="R84" s="42">
        <v>48.871878353999996</v>
      </c>
      <c r="S84" s="42">
        <v>1.9000000000000001</v>
      </c>
      <c r="T84" s="42">
        <v>0</v>
      </c>
      <c r="U84" s="42">
        <v>5.0934713450000002</v>
      </c>
      <c r="V84" s="42">
        <v>8.3090140000000012</v>
      </c>
      <c r="W84" s="42">
        <v>0</v>
      </c>
      <c r="X84" s="42">
        <v>9.5446910000000003</v>
      </c>
      <c r="Y84" s="42">
        <v>9.3905000000000012</v>
      </c>
      <c r="Z84" s="42">
        <v>33.955909589000001</v>
      </c>
      <c r="AA84" s="42">
        <v>4.3351691290000005</v>
      </c>
      <c r="AB84" s="42">
        <v>33.133946999999999</v>
      </c>
      <c r="AC84" s="42">
        <v>5.2148249999999994</v>
      </c>
      <c r="AD84" s="42">
        <v>14.350999999999999</v>
      </c>
      <c r="AE84" s="42">
        <v>0.17249999999999999</v>
      </c>
      <c r="AF84" s="42">
        <v>53.925936615000005</v>
      </c>
      <c r="AG84" s="42">
        <v>0</v>
      </c>
      <c r="AH84" s="42">
        <v>800.94363030699992</v>
      </c>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row>
    <row r="85" spans="1:149" ht="18" customHeight="1"/>
    <row r="86" spans="1:149" ht="18" customHeight="1">
      <c r="AI86" s="2"/>
    </row>
    <row r="87" spans="1:149" ht="26.25">
      <c r="A87" s="6" t="s">
        <v>240</v>
      </c>
      <c r="B87" s="6" t="s">
        <v>241</v>
      </c>
      <c r="AI87" s="2"/>
    </row>
    <row r="88" spans="1:149" ht="26.25">
      <c r="A88" s="6" t="s">
        <v>254</v>
      </c>
      <c r="B88" s="6" t="s">
        <v>243</v>
      </c>
    </row>
    <row r="89" spans="1:149" ht="18.75">
      <c r="B89" s="44" t="s">
        <v>173</v>
      </c>
      <c r="C89" s="44" t="s">
        <v>174</v>
      </c>
      <c r="D89" s="44" t="s">
        <v>175</v>
      </c>
      <c r="E89" s="44" t="s">
        <v>176</v>
      </c>
      <c r="F89" s="44" t="s">
        <v>177</v>
      </c>
      <c r="G89" s="44" t="s">
        <v>244</v>
      </c>
      <c r="H89" s="14" t="s">
        <v>179</v>
      </c>
      <c r="I89" s="14" t="s">
        <v>180</v>
      </c>
      <c r="J89" s="44" t="s">
        <v>181</v>
      </c>
      <c r="K89" s="44" t="s">
        <v>182</v>
      </c>
      <c r="L89" s="44" t="s">
        <v>183</v>
      </c>
      <c r="M89" s="44" t="s">
        <v>184</v>
      </c>
      <c r="N89" s="44" t="s">
        <v>185</v>
      </c>
      <c r="O89" s="14" t="s">
        <v>186</v>
      </c>
      <c r="P89" s="14" t="s">
        <v>245</v>
      </c>
      <c r="Q89" s="44" t="s">
        <v>189</v>
      </c>
      <c r="R89" s="44" t="s">
        <v>190</v>
      </c>
      <c r="S89" s="14" t="s">
        <v>191</v>
      </c>
      <c r="T89" s="14" t="s">
        <v>192</v>
      </c>
      <c r="U89" s="14" t="s">
        <v>206</v>
      </c>
      <c r="V89" s="14" t="s">
        <v>193</v>
      </c>
      <c r="W89" s="44" t="s">
        <v>194</v>
      </c>
      <c r="X89" s="44" t="s">
        <v>246</v>
      </c>
      <c r="Y89" s="44" t="s">
        <v>196</v>
      </c>
      <c r="Z89" s="44" t="s">
        <v>197</v>
      </c>
      <c r="AA89" s="44" t="s">
        <v>198</v>
      </c>
      <c r="AB89" s="44" t="s">
        <v>247</v>
      </c>
      <c r="AC89" s="44" t="s">
        <v>199</v>
      </c>
      <c r="AD89" s="44" t="s">
        <v>287</v>
      </c>
      <c r="AE89" s="44" t="s">
        <v>217</v>
      </c>
      <c r="AF89" s="44" t="s">
        <v>248</v>
      </c>
      <c r="AG89" s="44" t="s">
        <v>277</v>
      </c>
      <c r="AH89" s="45" t="s">
        <v>249</v>
      </c>
    </row>
    <row r="90" spans="1:149">
      <c r="A90" s="2">
        <v>45291</v>
      </c>
      <c r="B90" s="5">
        <v>75.349803089999995</v>
      </c>
      <c r="C90" s="5">
        <v>285.61770798200001</v>
      </c>
      <c r="D90" s="5">
        <v>0</v>
      </c>
      <c r="E90" s="5">
        <v>685.63824437999995</v>
      </c>
      <c r="F90" s="5">
        <v>3.9459427460000001</v>
      </c>
      <c r="G90" s="5">
        <v>18.191386780999999</v>
      </c>
      <c r="H90" s="5">
        <v>131.517478219</v>
      </c>
      <c r="I90" s="5">
        <v>9.0033137280000002</v>
      </c>
      <c r="J90" s="5">
        <v>176.041279339</v>
      </c>
      <c r="K90" s="5">
        <v>15.491799904000001</v>
      </c>
      <c r="L90" s="5">
        <v>162.466237079</v>
      </c>
      <c r="M90" s="5">
        <v>34.158443395999996</v>
      </c>
      <c r="N90" s="5">
        <v>17.342083977000001</v>
      </c>
      <c r="O90" s="5">
        <v>6.6036536110000004</v>
      </c>
      <c r="P90" s="5">
        <v>10.895615356</v>
      </c>
      <c r="Q90" s="5">
        <v>29.553513259999999</v>
      </c>
      <c r="R90" s="5">
        <v>124.74393827399999</v>
      </c>
      <c r="S90" s="5">
        <v>13.267470595000001</v>
      </c>
      <c r="T90" s="5">
        <v>55.187507838000002</v>
      </c>
      <c r="U90" s="5">
        <v>0.49382347999999998</v>
      </c>
      <c r="V90" s="5">
        <v>25.246130135000001</v>
      </c>
      <c r="W90" s="5">
        <v>18.707907011</v>
      </c>
      <c r="X90" s="5">
        <v>24.057973831999998</v>
      </c>
      <c r="Y90" s="5">
        <v>5.9841247719999995</v>
      </c>
      <c r="Z90" s="5">
        <v>58.062960699999998</v>
      </c>
      <c r="AA90" s="5">
        <v>37.064655600999998</v>
      </c>
      <c r="AB90" s="5">
        <v>93.935255123000005</v>
      </c>
      <c r="AC90" s="5">
        <v>27.794621556999999</v>
      </c>
      <c r="AD90" s="5">
        <v>64.505755534999992</v>
      </c>
      <c r="AE90" s="5">
        <v>12.134247818999999</v>
      </c>
      <c r="AF90" s="5">
        <v>3.9807920000000001</v>
      </c>
      <c r="AG90" s="5">
        <v>1.454733751</v>
      </c>
      <c r="AH90" s="42">
        <v>2228.4384008709999</v>
      </c>
      <c r="AI90" s="10"/>
    </row>
    <row r="91" spans="1:149">
      <c r="A91" s="2">
        <v>45657</v>
      </c>
      <c r="B91" s="5">
        <v>14.087214116000002</v>
      </c>
      <c r="C91" s="5">
        <v>270.14288736499998</v>
      </c>
      <c r="D91" s="5">
        <v>0</v>
      </c>
      <c r="E91" s="5">
        <v>521.59149934499999</v>
      </c>
      <c r="F91" s="5">
        <v>15.249752398</v>
      </c>
      <c r="G91" s="5">
        <v>8.8648380180000004</v>
      </c>
      <c r="H91" s="5">
        <v>55.500941727999994</v>
      </c>
      <c r="I91" s="5">
        <v>3.3628709899999998</v>
      </c>
      <c r="J91" s="5">
        <v>12.049455399999999</v>
      </c>
      <c r="K91" s="5">
        <v>14.620171335</v>
      </c>
      <c r="L91" s="5">
        <v>93.119158358000007</v>
      </c>
      <c r="M91" s="5">
        <v>41.746171505</v>
      </c>
      <c r="N91" s="5">
        <v>19.367022534</v>
      </c>
      <c r="O91" s="5">
        <v>4.6815411029999998</v>
      </c>
      <c r="P91" s="5">
        <v>9.5945034840000005</v>
      </c>
      <c r="Q91" s="5">
        <v>24.599024579999998</v>
      </c>
      <c r="R91" s="5">
        <v>98.016754895000005</v>
      </c>
      <c r="S91" s="5">
        <v>7.1359492640000006</v>
      </c>
      <c r="T91" s="5">
        <v>18.473788508999998</v>
      </c>
      <c r="U91" s="5">
        <v>2.7481369770000001</v>
      </c>
      <c r="V91" s="5">
        <v>23.774680966000002</v>
      </c>
      <c r="W91" s="5">
        <v>42.160164495000004</v>
      </c>
      <c r="X91" s="5">
        <v>24.695700151</v>
      </c>
      <c r="Y91" s="5">
        <v>9.0940918509999999</v>
      </c>
      <c r="Z91" s="5">
        <v>17.893372100000001</v>
      </c>
      <c r="AA91" s="5">
        <v>2.7929094999999999</v>
      </c>
      <c r="AB91" s="5">
        <v>97.069915620999993</v>
      </c>
      <c r="AC91" s="5">
        <v>27.592004221</v>
      </c>
      <c r="AD91" s="5">
        <v>55.058558901999994</v>
      </c>
      <c r="AE91" s="5">
        <v>6.2852188289999997</v>
      </c>
      <c r="AF91" s="5">
        <v>4.9207008000000005</v>
      </c>
      <c r="AG91" s="5">
        <v>4.1987570660000006</v>
      </c>
      <c r="AH91" s="42">
        <v>1550.4877564060007</v>
      </c>
      <c r="AI91" s="10"/>
    </row>
    <row r="92" spans="1:149">
      <c r="A92" s="2">
        <v>46022</v>
      </c>
      <c r="B92" s="5">
        <v>1.862956764</v>
      </c>
      <c r="C92" s="5">
        <v>202.573523927</v>
      </c>
      <c r="D92" s="5">
        <v>2.3633934340000002</v>
      </c>
      <c r="E92" s="5">
        <v>519.41253801000005</v>
      </c>
      <c r="F92" s="5">
        <v>6.6676768959999997</v>
      </c>
      <c r="G92" s="5">
        <v>12.156825423000001</v>
      </c>
      <c r="H92" s="5">
        <v>33.378851118999997</v>
      </c>
      <c r="I92" s="5">
        <v>3.200938941</v>
      </c>
      <c r="J92" s="5">
        <v>10.809617900000001</v>
      </c>
      <c r="K92" s="5">
        <v>17.950347146000002</v>
      </c>
      <c r="L92" s="5">
        <v>69.298018080999995</v>
      </c>
      <c r="M92" s="5">
        <v>41.026523474999998</v>
      </c>
      <c r="N92" s="5">
        <v>17.686779037000001</v>
      </c>
      <c r="O92" s="5">
        <v>2.6132740640000001</v>
      </c>
      <c r="P92" s="5">
        <v>11.540387054</v>
      </c>
      <c r="Q92" s="5">
        <v>23.548532650999999</v>
      </c>
      <c r="R92" s="5">
        <v>58.606330513000003</v>
      </c>
      <c r="S92" s="5">
        <v>2.9977432830000001</v>
      </c>
      <c r="T92" s="5">
        <v>19.479430271999998</v>
      </c>
      <c r="U92" s="5">
        <v>1.5416160000000001</v>
      </c>
      <c r="V92" s="5">
        <v>22.310056469999999</v>
      </c>
      <c r="W92" s="5">
        <v>34.721494661000001</v>
      </c>
      <c r="X92" s="5">
        <v>25.229116913999999</v>
      </c>
      <c r="Y92" s="5">
        <v>13.9010865</v>
      </c>
      <c r="Z92" s="5">
        <v>10.627299799999999</v>
      </c>
      <c r="AA92" s="5">
        <v>10.344848710000001</v>
      </c>
      <c r="AB92" s="5">
        <v>81.816481413000005</v>
      </c>
      <c r="AC92" s="5">
        <v>18.777929841999999</v>
      </c>
      <c r="AD92" s="5">
        <v>36.976270834000005</v>
      </c>
      <c r="AE92" s="5">
        <v>4.5565733179999999</v>
      </c>
      <c r="AF92" s="5">
        <v>5.9649599999999996</v>
      </c>
      <c r="AG92" s="5">
        <v>1.180320483</v>
      </c>
      <c r="AH92" s="42">
        <v>1325.1217429349999</v>
      </c>
      <c r="AI92" s="10"/>
    </row>
    <row r="93" spans="1:149">
      <c r="A93" s="2">
        <v>46387</v>
      </c>
      <c r="B93" s="5">
        <v>9.2861121279999992</v>
      </c>
      <c r="C93" s="5">
        <v>123.22222559999999</v>
      </c>
      <c r="D93" s="5">
        <v>1.921484478</v>
      </c>
      <c r="E93" s="5">
        <v>259.22026338000001</v>
      </c>
      <c r="F93" s="5">
        <v>19.937567954000002</v>
      </c>
      <c r="G93" s="5">
        <v>10.528594099999999</v>
      </c>
      <c r="H93" s="5">
        <v>16.885163844000001</v>
      </c>
      <c r="I93" s="5">
        <v>7.0525983160000001</v>
      </c>
      <c r="J93" s="5">
        <v>5.0975457000000004</v>
      </c>
      <c r="K93" s="5">
        <v>15.706316013</v>
      </c>
      <c r="L93" s="5">
        <v>111.50075691799999</v>
      </c>
      <c r="M93" s="5">
        <v>46.580973010999998</v>
      </c>
      <c r="N93" s="5">
        <v>20.10770501</v>
      </c>
      <c r="O93" s="5">
        <v>0.99892887600000002</v>
      </c>
      <c r="P93" s="5">
        <v>10.363824286</v>
      </c>
      <c r="Q93" s="5">
        <v>22.840053851</v>
      </c>
      <c r="R93" s="5">
        <v>51.775962133</v>
      </c>
      <c r="S93" s="5">
        <v>15.850480040000001</v>
      </c>
      <c r="T93" s="5">
        <v>15.66990614</v>
      </c>
      <c r="U93" s="5">
        <v>5.9919581280000003</v>
      </c>
      <c r="V93" s="5">
        <v>16.629099598</v>
      </c>
      <c r="W93" s="5">
        <v>40.811562617</v>
      </c>
      <c r="X93" s="5">
        <v>24.540680064</v>
      </c>
      <c r="Y93" s="5">
        <v>27.610426400000001</v>
      </c>
      <c r="Z93" s="5">
        <v>10.022388599999999</v>
      </c>
      <c r="AA93" s="5">
        <v>76.330928950000001</v>
      </c>
      <c r="AB93" s="5">
        <v>73.245170164000001</v>
      </c>
      <c r="AC93" s="5">
        <v>13.805635773000001</v>
      </c>
      <c r="AD93" s="5">
        <v>41.457649314000001</v>
      </c>
      <c r="AE93" s="5">
        <v>3.2999563699999999</v>
      </c>
      <c r="AF93" s="5">
        <v>4.1100000000000003</v>
      </c>
      <c r="AG93" s="5">
        <v>1.440446133</v>
      </c>
      <c r="AH93" s="42">
        <v>1103.8423638890001</v>
      </c>
      <c r="AI93" s="10"/>
    </row>
    <row r="94" spans="1:149">
      <c r="A94" s="2">
        <v>46752</v>
      </c>
      <c r="B94" s="5">
        <v>6.393529161</v>
      </c>
      <c r="C94" s="5">
        <v>132.62398714300002</v>
      </c>
      <c r="D94" s="5">
        <v>2.6812399999999998</v>
      </c>
      <c r="E94" s="5">
        <v>321.47795009000004</v>
      </c>
      <c r="F94" s="5">
        <v>9.0789238060000006</v>
      </c>
      <c r="G94" s="5">
        <v>11.783450800000001</v>
      </c>
      <c r="H94" s="5">
        <v>11.625807806999999</v>
      </c>
      <c r="I94" s="5">
        <v>3.784691976</v>
      </c>
      <c r="J94" s="5">
        <v>2.2566936000000002</v>
      </c>
      <c r="K94" s="5">
        <v>12.606283135999998</v>
      </c>
      <c r="L94" s="5">
        <v>110.118923907</v>
      </c>
      <c r="M94" s="5">
        <v>49.504189382</v>
      </c>
      <c r="N94" s="5">
        <v>12.715467687</v>
      </c>
      <c r="O94" s="5">
        <v>2.5776390870000001</v>
      </c>
      <c r="P94" s="5">
        <v>7.0610309019999997</v>
      </c>
      <c r="Q94" s="5">
        <v>22.432170500000002</v>
      </c>
      <c r="R94" s="5">
        <v>61.085541401</v>
      </c>
      <c r="S94" s="5">
        <v>4.9175657600000005</v>
      </c>
      <c r="T94" s="5">
        <v>11.746967053000001</v>
      </c>
      <c r="U94" s="5">
        <v>1.0131399999999999</v>
      </c>
      <c r="V94" s="5">
        <v>25.975371818999999</v>
      </c>
      <c r="W94" s="5">
        <v>27.364036119000001</v>
      </c>
      <c r="X94" s="5">
        <v>31.163018008999998</v>
      </c>
      <c r="Y94" s="5">
        <v>13.638910196000001</v>
      </c>
      <c r="Z94" s="5">
        <v>9.1469286000000007</v>
      </c>
      <c r="AA94" s="5">
        <v>4.0013137299999997</v>
      </c>
      <c r="AB94" s="5">
        <v>55.943284153999997</v>
      </c>
      <c r="AC94" s="5">
        <v>14.470340589999999</v>
      </c>
      <c r="AD94" s="5">
        <v>54.047601594</v>
      </c>
      <c r="AE94" s="5">
        <v>2.8101358740000002</v>
      </c>
      <c r="AF94" s="5">
        <v>5.6581247999999995</v>
      </c>
      <c r="AG94" s="5">
        <v>0.70866899500000002</v>
      </c>
      <c r="AH94" s="42">
        <v>1042.4129276780002</v>
      </c>
      <c r="AI94" s="10"/>
    </row>
    <row r="95" spans="1:149">
      <c r="A95" s="2">
        <v>47118</v>
      </c>
      <c r="B95" s="5">
        <v>1.0926614749999999</v>
      </c>
      <c r="C95" s="5">
        <v>101.39509384199999</v>
      </c>
      <c r="D95" s="5">
        <v>2</v>
      </c>
      <c r="E95" s="5">
        <v>215.39173513</v>
      </c>
      <c r="F95" s="5">
        <v>17.690506427999999</v>
      </c>
      <c r="G95" s="5">
        <v>10.054975908999999</v>
      </c>
      <c r="H95" s="5">
        <v>6.8671952839999992</v>
      </c>
      <c r="I95" s="5">
        <v>1.0430984919999999</v>
      </c>
      <c r="J95" s="5">
        <v>1.8936808000000001</v>
      </c>
      <c r="K95" s="5">
        <v>12.006875180000002</v>
      </c>
      <c r="L95" s="5">
        <v>52.959618159000001</v>
      </c>
      <c r="M95" s="5">
        <v>40.144767051999999</v>
      </c>
      <c r="N95" s="5">
        <v>7.4232220089999998</v>
      </c>
      <c r="O95" s="5">
        <v>4.9447919200000001</v>
      </c>
      <c r="P95" s="5">
        <v>5.7013527259999996</v>
      </c>
      <c r="Q95" s="5">
        <v>18.766573399999999</v>
      </c>
      <c r="R95" s="5">
        <v>11.329713438999999</v>
      </c>
      <c r="S95" s="5">
        <v>7.6283863219999999</v>
      </c>
      <c r="T95" s="5">
        <v>2.5340670080000001</v>
      </c>
      <c r="U95" s="5">
        <v>4.6104355000000004</v>
      </c>
      <c r="V95" s="5">
        <v>25.189485937000001</v>
      </c>
      <c r="W95" s="5">
        <v>21.164453133999999</v>
      </c>
      <c r="X95" s="5">
        <v>31.291182144999997</v>
      </c>
      <c r="Y95" s="5">
        <v>20.152407768</v>
      </c>
      <c r="Z95" s="5">
        <v>4.0439736000000002</v>
      </c>
      <c r="AA95" s="5">
        <v>6.3587793330000002</v>
      </c>
      <c r="AB95" s="5">
        <v>34.077415385000002</v>
      </c>
      <c r="AC95" s="5">
        <v>17.636760576</v>
      </c>
      <c r="AD95" s="5">
        <v>29.343329194999999</v>
      </c>
      <c r="AE95" s="5">
        <v>3.663732</v>
      </c>
      <c r="AF95" s="5">
        <v>3.4722530000000003</v>
      </c>
      <c r="AG95" s="5">
        <v>3.9775943159999998</v>
      </c>
      <c r="AH95" s="42">
        <v>725.85011646400005</v>
      </c>
      <c r="AI95" s="10"/>
    </row>
    <row r="96" spans="1:149">
      <c r="A96" s="2">
        <v>47483</v>
      </c>
      <c r="B96" s="5">
        <v>5.0617335309999998</v>
      </c>
      <c r="C96" s="5">
        <v>43.646140844000001</v>
      </c>
      <c r="D96" s="5">
        <v>1.9615304790000001</v>
      </c>
      <c r="E96" s="5">
        <v>201.72828010000001</v>
      </c>
      <c r="F96" s="5">
        <v>2.0136318709999999</v>
      </c>
      <c r="G96" s="5">
        <v>10.874460214999999</v>
      </c>
      <c r="H96" s="5">
        <v>5.5789258300000002</v>
      </c>
      <c r="I96" s="5">
        <v>2.5594468140000002</v>
      </c>
      <c r="J96" s="5">
        <v>0.75396920000000001</v>
      </c>
      <c r="K96" s="5">
        <v>10.512704439</v>
      </c>
      <c r="L96" s="5">
        <v>96.983335538000006</v>
      </c>
      <c r="M96" s="5">
        <v>28.007159446999999</v>
      </c>
      <c r="N96" s="5">
        <v>7.4700921319999996</v>
      </c>
      <c r="O96" s="5">
        <v>3.6159722109999999</v>
      </c>
      <c r="P96" s="5">
        <v>4.2100418939999997</v>
      </c>
      <c r="Q96" s="5">
        <v>14.3640805</v>
      </c>
      <c r="R96" s="5">
        <v>27.919858470000001</v>
      </c>
      <c r="S96" s="5">
        <v>5.4926289280000002</v>
      </c>
      <c r="T96" s="5">
        <v>8.3314947220000004</v>
      </c>
      <c r="U96" s="5">
        <v>0</v>
      </c>
      <c r="V96" s="5">
        <v>10.057827849000001</v>
      </c>
      <c r="W96" s="5">
        <v>21.518251957</v>
      </c>
      <c r="X96" s="5">
        <v>24.073056094999998</v>
      </c>
      <c r="Y96" s="5">
        <v>16.761474026000002</v>
      </c>
      <c r="Z96" s="5">
        <v>6.1022147999999996</v>
      </c>
      <c r="AA96" s="5">
        <v>4.9818494720000004</v>
      </c>
      <c r="AB96" s="5">
        <v>36.121216762000003</v>
      </c>
      <c r="AC96" s="5">
        <v>14.712547710999999</v>
      </c>
      <c r="AD96" s="5">
        <v>4.2542938929999998</v>
      </c>
      <c r="AE96" s="5">
        <v>2.3228748750000001</v>
      </c>
      <c r="AF96" s="5">
        <v>5.75</v>
      </c>
      <c r="AG96" s="5">
        <v>4.1082499930000003</v>
      </c>
      <c r="AH96" s="42">
        <v>631.84934459799979</v>
      </c>
      <c r="AI96" s="10"/>
    </row>
    <row r="97" spans="1:149" ht="18.75">
      <c r="A97" s="20" t="s">
        <v>249</v>
      </c>
      <c r="B97" s="42">
        <v>113.134010265</v>
      </c>
      <c r="C97" s="42">
        <v>1159.221566703</v>
      </c>
      <c r="D97" s="42">
        <v>10.927648391</v>
      </c>
      <c r="E97" s="42">
        <v>2724.4605104350003</v>
      </c>
      <c r="F97" s="42">
        <v>74.584002099000003</v>
      </c>
      <c r="G97" s="42">
        <v>82.454531245999988</v>
      </c>
      <c r="H97" s="42">
        <v>261.354363831</v>
      </c>
      <c r="I97" s="42">
        <v>30.006959256999998</v>
      </c>
      <c r="J97" s="42">
        <v>208.90224193900002</v>
      </c>
      <c r="K97" s="42">
        <v>98.894497153000003</v>
      </c>
      <c r="L97" s="42">
        <v>696.44604803999994</v>
      </c>
      <c r="M97" s="42">
        <v>281.16822726800001</v>
      </c>
      <c r="N97" s="42">
        <v>102.112372386</v>
      </c>
      <c r="O97" s="42">
        <v>26.035800871999996</v>
      </c>
      <c r="P97" s="42">
        <v>59.366755701999999</v>
      </c>
      <c r="Q97" s="42">
        <v>156.103948742</v>
      </c>
      <c r="R97" s="42">
        <v>433.47809912500003</v>
      </c>
      <c r="S97" s="42">
        <v>57.290224192000004</v>
      </c>
      <c r="T97" s="42">
        <v>131.423161542</v>
      </c>
      <c r="U97" s="42">
        <v>16.399110085</v>
      </c>
      <c r="V97" s="42">
        <v>149.18265277400002</v>
      </c>
      <c r="W97" s="42">
        <v>206.447869994</v>
      </c>
      <c r="X97" s="42">
        <v>185.05072720999999</v>
      </c>
      <c r="Y97" s="42">
        <v>107.14252151300001</v>
      </c>
      <c r="Z97" s="42">
        <v>115.8991382</v>
      </c>
      <c r="AA97" s="42">
        <v>141.87528529599999</v>
      </c>
      <c r="AB97" s="42">
        <v>472.20873862200006</v>
      </c>
      <c r="AC97" s="42">
        <v>134.78984027000001</v>
      </c>
      <c r="AD97" s="42">
        <v>285.64345926700003</v>
      </c>
      <c r="AE97" s="42">
        <v>35.072739084999995</v>
      </c>
      <c r="AF97" s="42">
        <v>33.856830599999995</v>
      </c>
      <c r="AG97" s="42">
        <v>17.068770737000001</v>
      </c>
      <c r="AH97" s="42">
        <v>8608.0026528410017</v>
      </c>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c r="DP97" s="19"/>
      <c r="DQ97" s="19"/>
      <c r="DR97" s="19"/>
      <c r="DS97" s="19"/>
      <c r="DT97" s="19"/>
      <c r="DU97" s="19"/>
      <c r="DV97" s="19"/>
      <c r="DW97" s="19"/>
      <c r="DX97" s="19"/>
      <c r="DY97" s="19"/>
      <c r="DZ97" s="19"/>
      <c r="EA97" s="19"/>
      <c r="EB97" s="19"/>
      <c r="EC97" s="19"/>
      <c r="ED97" s="19"/>
      <c r="EE97" s="19"/>
      <c r="EF97" s="19"/>
      <c r="EG97" s="19"/>
      <c r="EH97" s="19"/>
      <c r="EI97" s="19"/>
      <c r="EJ97" s="19"/>
      <c r="EK97" s="19"/>
      <c r="EL97" s="19"/>
      <c r="EM97" s="19"/>
      <c r="EN97" s="19"/>
      <c r="EO97" s="19"/>
      <c r="EP97" s="19"/>
      <c r="EQ97" s="19"/>
      <c r="ER97" s="19"/>
      <c r="ES97" s="19"/>
    </row>
    <row r="98" spans="1:149" ht="18" customHeight="1">
      <c r="AI98" s="10"/>
    </row>
    <row r="99" spans="1:149" ht="18" customHeight="1">
      <c r="AI99" s="10"/>
    </row>
    <row r="100" spans="1:149" ht="26.25">
      <c r="A100" s="6" t="s">
        <v>240</v>
      </c>
      <c r="B100" s="6" t="s">
        <v>241</v>
      </c>
      <c r="AI100" s="2"/>
    </row>
    <row r="101" spans="1:149" ht="26.25">
      <c r="A101" s="6" t="s">
        <v>254</v>
      </c>
      <c r="B101" s="6" t="s">
        <v>255</v>
      </c>
      <c r="AI101" s="10"/>
    </row>
    <row r="102" spans="1:149" ht="18.75">
      <c r="B102" s="44" t="s">
        <v>173</v>
      </c>
      <c r="C102" s="44" t="s">
        <v>174</v>
      </c>
      <c r="D102" s="44" t="s">
        <v>175</v>
      </c>
      <c r="E102" s="44" t="s">
        <v>176</v>
      </c>
      <c r="F102" s="44" t="s">
        <v>177</v>
      </c>
      <c r="G102" s="44" t="s">
        <v>244</v>
      </c>
      <c r="H102" s="14" t="s">
        <v>179</v>
      </c>
      <c r="I102" s="14" t="s">
        <v>180</v>
      </c>
      <c r="J102" s="44" t="s">
        <v>181</v>
      </c>
      <c r="K102" s="44" t="s">
        <v>182</v>
      </c>
      <c r="L102" s="44" t="s">
        <v>183</v>
      </c>
      <c r="M102" s="44" t="s">
        <v>184</v>
      </c>
      <c r="N102" s="44" t="s">
        <v>185</v>
      </c>
      <c r="O102" s="14" t="s">
        <v>186</v>
      </c>
      <c r="P102" s="14" t="s">
        <v>245</v>
      </c>
      <c r="Q102" s="44" t="s">
        <v>189</v>
      </c>
      <c r="R102" s="44" t="s">
        <v>190</v>
      </c>
      <c r="S102" s="14" t="s">
        <v>191</v>
      </c>
      <c r="T102" s="14" t="s">
        <v>192</v>
      </c>
      <c r="U102" s="14" t="s">
        <v>206</v>
      </c>
      <c r="V102" s="14" t="s">
        <v>193</v>
      </c>
      <c r="W102" s="44" t="s">
        <v>194</v>
      </c>
      <c r="X102" s="44" t="s">
        <v>246</v>
      </c>
      <c r="Y102" s="44" t="s">
        <v>196</v>
      </c>
      <c r="Z102" s="44" t="s">
        <v>197</v>
      </c>
      <c r="AA102" s="44" t="s">
        <v>198</v>
      </c>
      <c r="AB102" s="44" t="s">
        <v>247</v>
      </c>
      <c r="AC102" s="44" t="s">
        <v>199</v>
      </c>
      <c r="AD102" s="44" t="s">
        <v>287</v>
      </c>
      <c r="AE102" s="44" t="s">
        <v>217</v>
      </c>
      <c r="AF102" s="44" t="s">
        <v>248</v>
      </c>
      <c r="AG102" s="44" t="s">
        <v>277</v>
      </c>
      <c r="AH102" s="45" t="s">
        <v>249</v>
      </c>
      <c r="AI102" s="10"/>
    </row>
    <row r="103" spans="1:149">
      <c r="A103" s="2">
        <v>45291</v>
      </c>
      <c r="B103" s="5">
        <v>31.482025496999999</v>
      </c>
      <c r="C103" s="5">
        <v>0</v>
      </c>
      <c r="D103" s="5">
        <v>0</v>
      </c>
      <c r="E103" s="5">
        <v>2.75</v>
      </c>
      <c r="F103" s="5">
        <v>0.68072600000000005</v>
      </c>
      <c r="G103">
        <v>0</v>
      </c>
      <c r="H103" s="5">
        <v>8.0965000000000007</v>
      </c>
      <c r="I103" s="5">
        <v>0.53766478600000001</v>
      </c>
      <c r="J103" s="5">
        <v>0</v>
      </c>
      <c r="K103" s="5">
        <v>1.730756</v>
      </c>
      <c r="L103">
        <v>0</v>
      </c>
      <c r="M103" s="5">
        <v>3.2573120000000002</v>
      </c>
      <c r="N103" s="5">
        <v>1</v>
      </c>
      <c r="O103" s="5">
        <v>0</v>
      </c>
      <c r="P103" s="5">
        <v>1.6</v>
      </c>
      <c r="Q103" s="5">
        <v>0</v>
      </c>
      <c r="R103" s="5">
        <v>0</v>
      </c>
      <c r="S103" s="5">
        <v>0.54189536599999999</v>
      </c>
      <c r="T103" s="5">
        <v>0</v>
      </c>
      <c r="U103" s="5">
        <v>0</v>
      </c>
      <c r="V103" s="5">
        <v>0.5</v>
      </c>
      <c r="W103" s="5">
        <v>2</v>
      </c>
      <c r="X103" s="5">
        <v>3</v>
      </c>
      <c r="Y103" s="5">
        <v>2.3674569999999999</v>
      </c>
      <c r="Z103">
        <v>0</v>
      </c>
      <c r="AA103" s="5">
        <v>0</v>
      </c>
      <c r="AB103" s="5">
        <v>1</v>
      </c>
      <c r="AC103" s="5">
        <v>0</v>
      </c>
      <c r="AD103" s="5">
        <v>13.25</v>
      </c>
      <c r="AE103" s="5">
        <v>2.002615</v>
      </c>
      <c r="AF103" s="5">
        <v>2.0750000000000002</v>
      </c>
      <c r="AG103" s="5">
        <v>0</v>
      </c>
      <c r="AH103" s="42">
        <v>77.87195164900001</v>
      </c>
      <c r="AI103" s="10"/>
    </row>
    <row r="104" spans="1:149">
      <c r="A104" s="2">
        <v>45657</v>
      </c>
      <c r="B104" s="5">
        <v>5.0209417160000003</v>
      </c>
      <c r="C104" s="5">
        <v>1.114587</v>
      </c>
      <c r="D104" s="5">
        <v>0</v>
      </c>
      <c r="E104" s="5">
        <v>3</v>
      </c>
      <c r="F104" s="5">
        <v>1.449997</v>
      </c>
      <c r="G104">
        <v>0</v>
      </c>
      <c r="H104" s="5">
        <v>5.2359999999999998</v>
      </c>
      <c r="I104" s="5">
        <v>0</v>
      </c>
      <c r="J104" s="5">
        <v>1</v>
      </c>
      <c r="K104" s="5">
        <v>1.023272</v>
      </c>
      <c r="L104">
        <v>0</v>
      </c>
      <c r="M104" s="5">
        <v>4.399489</v>
      </c>
      <c r="N104" s="5">
        <v>0</v>
      </c>
      <c r="O104" s="5">
        <v>2</v>
      </c>
      <c r="P104" s="5">
        <v>1.488467</v>
      </c>
      <c r="Q104" s="5">
        <v>0</v>
      </c>
      <c r="R104" s="5">
        <v>0</v>
      </c>
      <c r="S104" s="5">
        <v>4.1895364999999997E-2</v>
      </c>
      <c r="T104" s="5">
        <v>1</v>
      </c>
      <c r="U104" s="5">
        <v>0</v>
      </c>
      <c r="V104" s="5">
        <v>2.2328553339999999</v>
      </c>
      <c r="W104" s="5">
        <v>2</v>
      </c>
      <c r="X104" s="5">
        <v>0</v>
      </c>
      <c r="Y104" s="5">
        <v>0</v>
      </c>
      <c r="Z104">
        <v>0</v>
      </c>
      <c r="AA104" s="5">
        <v>1.5</v>
      </c>
      <c r="AB104" s="5">
        <v>0.5</v>
      </c>
      <c r="AC104" s="5">
        <v>0</v>
      </c>
      <c r="AD104" s="5">
        <v>9.8281489999999998</v>
      </c>
      <c r="AE104" s="5">
        <v>0.99236400000000002</v>
      </c>
      <c r="AF104" s="5">
        <v>3.75</v>
      </c>
      <c r="AG104" s="5">
        <v>1</v>
      </c>
      <c r="AH104" s="42">
        <v>48.578017414999998</v>
      </c>
      <c r="AI104" s="10"/>
    </row>
    <row r="105" spans="1:149">
      <c r="A105" s="2">
        <v>46022</v>
      </c>
      <c r="B105" s="5">
        <v>4.9539659999999998E-3</v>
      </c>
      <c r="C105" s="5">
        <v>6.7382010000000001</v>
      </c>
      <c r="D105" s="5">
        <v>0.31872800000000001</v>
      </c>
      <c r="E105" s="5">
        <v>2.25</v>
      </c>
      <c r="F105" s="5">
        <v>0</v>
      </c>
      <c r="G105">
        <v>0</v>
      </c>
      <c r="H105" s="5">
        <v>2.25</v>
      </c>
      <c r="I105" s="5">
        <v>0.52500000000000002</v>
      </c>
      <c r="J105" s="5">
        <v>0</v>
      </c>
      <c r="K105" s="5">
        <v>0</v>
      </c>
      <c r="L105">
        <v>0</v>
      </c>
      <c r="M105" s="5">
        <v>4.9000000000000004</v>
      </c>
      <c r="N105" s="5">
        <v>0</v>
      </c>
      <c r="O105" s="5">
        <v>0</v>
      </c>
      <c r="P105" s="5">
        <v>1.6</v>
      </c>
      <c r="Q105" s="5">
        <v>1</v>
      </c>
      <c r="R105" s="5">
        <v>0.89402599999999999</v>
      </c>
      <c r="S105" s="5">
        <v>1.1602473659999999</v>
      </c>
      <c r="T105" s="5">
        <v>0.5</v>
      </c>
      <c r="U105" s="5">
        <v>1.5416160000000001</v>
      </c>
      <c r="V105" s="5">
        <v>1.4801930000000001</v>
      </c>
      <c r="W105" s="5">
        <v>0</v>
      </c>
      <c r="X105" s="5">
        <v>0</v>
      </c>
      <c r="Y105" s="5">
        <v>6.5801910000000001</v>
      </c>
      <c r="Z105">
        <v>0</v>
      </c>
      <c r="AA105" s="5">
        <v>2</v>
      </c>
      <c r="AB105" s="5">
        <v>0.4</v>
      </c>
      <c r="AC105" s="5">
        <v>0</v>
      </c>
      <c r="AD105" s="5">
        <v>10.25</v>
      </c>
      <c r="AE105" s="5">
        <v>1.3552310000000001</v>
      </c>
      <c r="AF105" s="5">
        <v>4.944</v>
      </c>
      <c r="AG105" s="5">
        <v>0</v>
      </c>
      <c r="AH105" s="42">
        <v>50.69238733200001</v>
      </c>
      <c r="AI105" s="10"/>
    </row>
    <row r="106" spans="1:149">
      <c r="A106" s="2">
        <v>46387</v>
      </c>
      <c r="B106" s="5">
        <v>0</v>
      </c>
      <c r="C106" s="5">
        <v>2.1762450000000002</v>
      </c>
      <c r="D106" s="5">
        <v>0.70931599999999995</v>
      </c>
      <c r="E106" s="5">
        <v>1.5</v>
      </c>
      <c r="F106" s="5">
        <v>1.5</v>
      </c>
      <c r="G106">
        <v>0</v>
      </c>
      <c r="H106" s="5">
        <v>1.61</v>
      </c>
      <c r="I106" s="5">
        <v>1.346944004</v>
      </c>
      <c r="J106" s="5">
        <v>1.5</v>
      </c>
      <c r="K106" s="5">
        <v>0</v>
      </c>
      <c r="L106">
        <v>0</v>
      </c>
      <c r="M106" s="5">
        <v>5.2709630000000001</v>
      </c>
      <c r="N106" s="5">
        <v>1</v>
      </c>
      <c r="O106" s="5">
        <v>0</v>
      </c>
      <c r="P106" s="5">
        <v>1.6</v>
      </c>
      <c r="Q106" s="5">
        <v>1</v>
      </c>
      <c r="R106" s="5">
        <v>2.3803009999999998</v>
      </c>
      <c r="S106" s="5">
        <v>4.1895366000000003E-2</v>
      </c>
      <c r="T106" s="5">
        <v>1.3</v>
      </c>
      <c r="U106" s="5">
        <v>1</v>
      </c>
      <c r="V106" s="5">
        <v>2.1458870000000001</v>
      </c>
      <c r="W106" s="5">
        <v>1.75</v>
      </c>
      <c r="X106" s="5">
        <v>3</v>
      </c>
      <c r="Y106" s="5">
        <v>5.2123249999999999</v>
      </c>
      <c r="Z106">
        <v>0</v>
      </c>
      <c r="AA106" s="5">
        <v>1.25</v>
      </c>
      <c r="AB106" s="5">
        <v>0</v>
      </c>
      <c r="AC106" s="5">
        <v>0</v>
      </c>
      <c r="AD106" s="5">
        <v>8.75</v>
      </c>
      <c r="AE106" s="5">
        <v>2.0890569999999999</v>
      </c>
      <c r="AF106" s="5">
        <v>4.1100000000000003</v>
      </c>
      <c r="AG106" s="5">
        <v>0</v>
      </c>
      <c r="AH106" s="42">
        <v>52.242933369999996</v>
      </c>
      <c r="AI106" s="10"/>
    </row>
    <row r="107" spans="1:149">
      <c r="A107" s="2">
        <v>46752</v>
      </c>
      <c r="B107" s="5">
        <v>0.73472020100000002</v>
      </c>
      <c r="C107" s="5">
        <v>0.76502300000000001</v>
      </c>
      <c r="D107" s="5">
        <v>1.5</v>
      </c>
      <c r="E107" s="5">
        <v>1.1000000000000001</v>
      </c>
      <c r="F107" s="5">
        <v>1.9709840000000001</v>
      </c>
      <c r="G107">
        <v>0</v>
      </c>
      <c r="H107" s="5">
        <v>3.125</v>
      </c>
      <c r="I107" s="5">
        <v>2</v>
      </c>
      <c r="J107" s="5">
        <v>1</v>
      </c>
      <c r="K107" s="5">
        <v>0</v>
      </c>
      <c r="L107">
        <v>0</v>
      </c>
      <c r="M107" s="5">
        <v>6.7750000000000004</v>
      </c>
      <c r="N107" s="5">
        <v>0</v>
      </c>
      <c r="O107" s="5">
        <v>0.9</v>
      </c>
      <c r="P107" s="5">
        <v>2.25</v>
      </c>
      <c r="Q107" s="5">
        <v>0</v>
      </c>
      <c r="R107" s="5">
        <v>2.3748499999999999</v>
      </c>
      <c r="S107" s="5">
        <v>1.5418953660000001</v>
      </c>
      <c r="T107" s="5">
        <v>1.5</v>
      </c>
      <c r="U107" s="5">
        <v>1.0131399999999999</v>
      </c>
      <c r="V107" s="5">
        <v>1</v>
      </c>
      <c r="W107" s="5">
        <v>1.5</v>
      </c>
      <c r="X107" s="5">
        <v>2.4045999999999998</v>
      </c>
      <c r="Y107" s="5">
        <v>5.75</v>
      </c>
      <c r="Z107">
        <v>0</v>
      </c>
      <c r="AA107" s="5">
        <v>1</v>
      </c>
      <c r="AB107" s="5">
        <v>1</v>
      </c>
      <c r="AC107" s="5">
        <v>0</v>
      </c>
      <c r="AD107" s="5">
        <v>8.25</v>
      </c>
      <c r="AE107" s="5">
        <v>1.3288869999999999</v>
      </c>
      <c r="AF107" s="5">
        <v>5.0999999999999996</v>
      </c>
      <c r="AG107" s="5">
        <v>0</v>
      </c>
      <c r="AH107" s="42">
        <v>55.884099567</v>
      </c>
      <c r="AI107" s="10"/>
    </row>
    <row r="108" spans="1:149">
      <c r="A108" s="2">
        <v>47118</v>
      </c>
      <c r="B108" s="5">
        <v>7.2970999999999994E-2</v>
      </c>
      <c r="C108" s="5">
        <v>3</v>
      </c>
      <c r="D108" s="5">
        <v>2</v>
      </c>
      <c r="E108" s="5">
        <v>1</v>
      </c>
      <c r="F108" s="5">
        <v>9.2099999999999994E-3</v>
      </c>
      <c r="G108">
        <v>0</v>
      </c>
      <c r="H108" s="5">
        <v>2.57</v>
      </c>
      <c r="I108" s="5">
        <v>0</v>
      </c>
      <c r="J108" s="5">
        <v>1</v>
      </c>
      <c r="K108" s="5">
        <v>1.5</v>
      </c>
      <c r="L108">
        <v>0</v>
      </c>
      <c r="M108" s="5">
        <v>5</v>
      </c>
      <c r="N108" s="5">
        <v>1.25</v>
      </c>
      <c r="O108" s="5">
        <v>1</v>
      </c>
      <c r="P108" s="5">
        <v>2.593197</v>
      </c>
      <c r="Q108" s="5">
        <v>0</v>
      </c>
      <c r="R108" s="5">
        <v>3.1284019999999999</v>
      </c>
      <c r="S108" s="5">
        <v>1.2918953660000001</v>
      </c>
      <c r="T108" s="5">
        <v>0</v>
      </c>
      <c r="U108" s="5">
        <v>0</v>
      </c>
      <c r="V108" s="5">
        <v>2.5</v>
      </c>
      <c r="W108" s="5">
        <v>0</v>
      </c>
      <c r="X108" s="5">
        <v>2.4998499999999999</v>
      </c>
      <c r="Y108" s="5">
        <v>10.75</v>
      </c>
      <c r="Z108">
        <v>0</v>
      </c>
      <c r="AA108" s="5">
        <v>2</v>
      </c>
      <c r="AB108" s="5">
        <v>0.5</v>
      </c>
      <c r="AC108" s="5">
        <v>0</v>
      </c>
      <c r="AD108" s="5">
        <v>8.25</v>
      </c>
      <c r="AE108" s="5">
        <v>1.3179399999999999</v>
      </c>
      <c r="AF108" s="5">
        <v>3.2</v>
      </c>
      <c r="AG108" s="5">
        <v>0.17671399800000001</v>
      </c>
      <c r="AH108" s="42">
        <v>56.610179363999997</v>
      </c>
      <c r="AI108" s="10"/>
    </row>
    <row r="109" spans="1:149">
      <c r="A109" s="2">
        <v>47483</v>
      </c>
      <c r="B109" s="5">
        <v>4.9547563749999997</v>
      </c>
      <c r="C109" s="5">
        <v>2</v>
      </c>
      <c r="D109" s="5">
        <v>0</v>
      </c>
      <c r="E109" s="5">
        <v>2</v>
      </c>
      <c r="F109" s="5">
        <v>2</v>
      </c>
      <c r="G109">
        <v>0</v>
      </c>
      <c r="H109" s="5">
        <v>1.75</v>
      </c>
      <c r="I109" s="5">
        <v>2</v>
      </c>
      <c r="J109" s="5">
        <v>0</v>
      </c>
      <c r="K109" s="5">
        <v>1.75</v>
      </c>
      <c r="L109">
        <v>0</v>
      </c>
      <c r="M109" s="5">
        <v>3.25</v>
      </c>
      <c r="N109" s="5">
        <v>0</v>
      </c>
      <c r="O109" s="5">
        <v>0</v>
      </c>
      <c r="P109" s="5">
        <v>2.5</v>
      </c>
      <c r="Q109" s="5">
        <v>0</v>
      </c>
      <c r="R109" s="5">
        <v>3.0856430000000001</v>
      </c>
      <c r="S109" s="5">
        <v>1.2918953660000001</v>
      </c>
      <c r="T109" s="5">
        <v>1</v>
      </c>
      <c r="U109" s="5">
        <v>0</v>
      </c>
      <c r="V109" s="5">
        <v>1.5</v>
      </c>
      <c r="W109" s="5">
        <v>0</v>
      </c>
      <c r="X109" s="5">
        <v>3</v>
      </c>
      <c r="Y109" s="5">
        <v>8.5</v>
      </c>
      <c r="Z109">
        <v>0</v>
      </c>
      <c r="AA109" s="5">
        <v>2</v>
      </c>
      <c r="AB109" s="5">
        <v>1</v>
      </c>
      <c r="AC109" s="5">
        <v>0</v>
      </c>
      <c r="AD109" s="5">
        <v>3</v>
      </c>
      <c r="AE109" s="5">
        <v>1.307161</v>
      </c>
      <c r="AF109" s="5">
        <v>5.75</v>
      </c>
      <c r="AG109" s="5">
        <v>0</v>
      </c>
      <c r="AH109" s="42">
        <v>53.639455740999999</v>
      </c>
      <c r="AI109" s="10"/>
    </row>
    <row r="110" spans="1:149" ht="18.75">
      <c r="A110" s="20" t="s">
        <v>249</v>
      </c>
      <c r="B110" s="42">
        <v>42.270368755000007</v>
      </c>
      <c r="C110" s="42">
        <v>15.794055999999999</v>
      </c>
      <c r="D110" s="42">
        <v>4.5280439999999995</v>
      </c>
      <c r="E110" s="42">
        <v>13.6</v>
      </c>
      <c r="F110" s="42">
        <v>7.6109170000000006</v>
      </c>
      <c r="G110" s="42">
        <v>0</v>
      </c>
      <c r="H110" s="42">
        <v>24.637499999999999</v>
      </c>
      <c r="I110" s="42">
        <v>6.4096087900000001</v>
      </c>
      <c r="J110" s="42">
        <v>4.5</v>
      </c>
      <c r="K110" s="42">
        <v>6.0040279999999999</v>
      </c>
      <c r="L110" s="42">
        <v>0</v>
      </c>
      <c r="M110" s="42">
        <v>32.852764000000001</v>
      </c>
      <c r="N110" s="42">
        <v>3.25</v>
      </c>
      <c r="O110" s="42">
        <v>3.9</v>
      </c>
      <c r="P110" s="42">
        <v>13.631664000000001</v>
      </c>
      <c r="Q110" s="42">
        <v>2</v>
      </c>
      <c r="R110" s="42">
        <v>11.863222</v>
      </c>
      <c r="S110" s="42">
        <v>5.9116195610000002</v>
      </c>
      <c r="T110" s="42">
        <v>5.3</v>
      </c>
      <c r="U110" s="42">
        <v>3.5547560000000002</v>
      </c>
      <c r="V110" s="42">
        <v>11.358935334</v>
      </c>
      <c r="W110" s="42">
        <v>7.25</v>
      </c>
      <c r="X110" s="42">
        <v>13.904450000000001</v>
      </c>
      <c r="Y110" s="42">
        <v>39.159973000000001</v>
      </c>
      <c r="Z110" s="42">
        <v>0</v>
      </c>
      <c r="AA110" s="42">
        <v>9.75</v>
      </c>
      <c r="AB110" s="42">
        <v>4.4000000000000004</v>
      </c>
      <c r="AC110" s="42">
        <v>0</v>
      </c>
      <c r="AD110" s="42">
        <v>61.578148999999996</v>
      </c>
      <c r="AE110" s="42">
        <v>10.393255</v>
      </c>
      <c r="AF110" s="42">
        <v>28.928999999999998</v>
      </c>
      <c r="AG110" s="42">
        <v>1.1767139980000001</v>
      </c>
      <c r="AH110" s="42">
        <v>395.51902443800003</v>
      </c>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row>
    <row r="111" spans="1:149">
      <c r="A111" s="2"/>
    </row>
    <row r="112" spans="1:149">
      <c r="A112" s="2"/>
    </row>
    <row r="113" spans="1:1">
      <c r="A113" s="2"/>
    </row>
    <row r="114" spans="1:1">
      <c r="A114" s="2"/>
    </row>
    <row r="115" spans="1:1">
      <c r="A115" s="2"/>
    </row>
    <row r="116" spans="1:1">
      <c r="A116" s="2"/>
    </row>
  </sheetData>
  <hyperlinks>
    <hyperlink ref="A1" location="'Table of contents'!A1" display="Table of contents" xr:uid="{9866164A-2454-42A9-A30B-A1EA0E06886A}"/>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V120"/>
  <sheetViews>
    <sheetView zoomScale="50" zoomScaleNormal="50" workbookViewId="0"/>
  </sheetViews>
  <sheetFormatPr defaultColWidth="9.42578125" defaultRowHeight="15"/>
  <cols>
    <col min="1" max="1" width="86.42578125" bestFit="1" customWidth="1"/>
    <col min="2" max="2" width="18.42578125" customWidth="1"/>
    <col min="3" max="3" width="14.5703125" bestFit="1" customWidth="1"/>
    <col min="4" max="4" width="15.42578125" bestFit="1" customWidth="1"/>
    <col min="5" max="5" width="16.42578125" bestFit="1" customWidth="1"/>
    <col min="6" max="7" width="14" bestFit="1" customWidth="1"/>
    <col min="8" max="9" width="13.42578125" customWidth="1"/>
    <col min="10" max="10" width="14.5703125" bestFit="1" customWidth="1"/>
    <col min="11" max="11" width="14" bestFit="1" customWidth="1"/>
    <col min="12" max="12" width="14.5703125" bestFit="1" customWidth="1"/>
    <col min="13" max="13" width="15.42578125" bestFit="1" customWidth="1"/>
    <col min="14" max="14" width="14.5703125" bestFit="1" customWidth="1"/>
    <col min="15" max="16" width="13.5703125" customWidth="1"/>
    <col min="17" max="17" width="14.5703125" bestFit="1" customWidth="1"/>
    <col min="18" max="18" width="15.42578125" bestFit="1" customWidth="1"/>
    <col min="19" max="22" width="12.5703125" customWidth="1"/>
    <col min="23" max="23" width="14" bestFit="1" customWidth="1"/>
    <col min="24" max="27" width="15.42578125" bestFit="1" customWidth="1"/>
    <col min="28" max="28" width="13.42578125" customWidth="1"/>
    <col min="29" max="33" width="11.5703125" customWidth="1"/>
    <col min="34" max="34" width="14.42578125" style="18" customWidth="1"/>
    <col min="35" max="35" width="11.42578125" bestFit="1" customWidth="1"/>
    <col min="36" max="36" width="12.42578125" customWidth="1"/>
  </cols>
  <sheetData>
    <row r="1" spans="1:37">
      <c r="A1" s="31" t="s">
        <v>23</v>
      </c>
    </row>
    <row r="2" spans="1:37" ht="32.25">
      <c r="A2" s="17" t="s">
        <v>256</v>
      </c>
      <c r="F2" s="26"/>
      <c r="G2" s="26"/>
      <c r="H2" s="26"/>
      <c r="I2" s="26"/>
      <c r="J2" s="26"/>
      <c r="K2" s="26"/>
    </row>
    <row r="3" spans="1:37">
      <c r="F3" s="26"/>
      <c r="G3" s="26"/>
      <c r="H3" s="26"/>
      <c r="I3" s="26"/>
    </row>
    <row r="4" spans="1:37" ht="26.25">
      <c r="A4" s="6" t="s">
        <v>240</v>
      </c>
      <c r="B4" s="6" t="s">
        <v>241</v>
      </c>
      <c r="F4" s="26"/>
      <c r="G4" s="26"/>
      <c r="H4" s="26"/>
      <c r="I4" s="26"/>
      <c r="J4" s="26"/>
      <c r="K4" s="26"/>
    </row>
    <row r="5" spans="1:37" ht="26.25">
      <c r="A5" s="6" t="s">
        <v>242</v>
      </c>
      <c r="B5" s="6" t="s">
        <v>243</v>
      </c>
    </row>
    <row r="6" spans="1:37" ht="18.75">
      <c r="B6" s="44" t="s">
        <v>173</v>
      </c>
      <c r="C6" s="44" t="s">
        <v>174</v>
      </c>
      <c r="D6" s="44" t="s">
        <v>175</v>
      </c>
      <c r="E6" s="44" t="s">
        <v>176</v>
      </c>
      <c r="F6" s="44" t="s">
        <v>177</v>
      </c>
      <c r="G6" s="44" t="s">
        <v>244</v>
      </c>
      <c r="H6" s="44" t="s">
        <v>179</v>
      </c>
      <c r="I6" s="44" t="s">
        <v>180</v>
      </c>
      <c r="J6" s="44" t="s">
        <v>181</v>
      </c>
      <c r="K6" s="44" t="s">
        <v>182</v>
      </c>
      <c r="L6" s="44" t="s">
        <v>183</v>
      </c>
      <c r="M6" s="44" t="s">
        <v>184</v>
      </c>
      <c r="N6" s="44" t="s">
        <v>185</v>
      </c>
      <c r="O6" s="44" t="s">
        <v>186</v>
      </c>
      <c r="P6" s="44" t="s">
        <v>188</v>
      </c>
      <c r="Q6" s="44" t="s">
        <v>189</v>
      </c>
      <c r="R6" s="44" t="s">
        <v>190</v>
      </c>
      <c r="S6" s="44" t="s">
        <v>191</v>
      </c>
      <c r="T6" s="44" t="s">
        <v>192</v>
      </c>
      <c r="U6" s="44" t="s">
        <v>206</v>
      </c>
      <c r="V6" s="44" t="s">
        <v>193</v>
      </c>
      <c r="W6" s="44" t="s">
        <v>194</v>
      </c>
      <c r="X6" s="44" t="s">
        <v>246</v>
      </c>
      <c r="Y6" s="44" t="s">
        <v>196</v>
      </c>
      <c r="Z6" s="44" t="s">
        <v>197</v>
      </c>
      <c r="AA6" s="44" t="s">
        <v>198</v>
      </c>
      <c r="AB6" s="44" t="s">
        <v>247</v>
      </c>
      <c r="AC6" s="44" t="s">
        <v>199</v>
      </c>
      <c r="AD6" s="44" t="s">
        <v>287</v>
      </c>
      <c r="AE6" s="44" t="s">
        <v>217</v>
      </c>
      <c r="AF6" s="44" t="s">
        <v>248</v>
      </c>
      <c r="AG6" s="44" t="s">
        <v>277</v>
      </c>
      <c r="AH6" s="45" t="s">
        <v>249</v>
      </c>
    </row>
    <row r="7" spans="1:37">
      <c r="A7" s="2">
        <v>45291</v>
      </c>
      <c r="B7" s="36">
        <v>1.1870000000000001</v>
      </c>
      <c r="C7" s="36">
        <v>23.661801196999999</v>
      </c>
      <c r="D7" s="36">
        <v>9.5776774950000014</v>
      </c>
      <c r="E7" s="36">
        <v>133.46586584900001</v>
      </c>
      <c r="F7" s="36">
        <v>8.3738698620000012</v>
      </c>
      <c r="G7" s="36">
        <v>8.7067545870000007</v>
      </c>
      <c r="H7" s="36">
        <v>9.8396969649999999</v>
      </c>
      <c r="I7" s="36">
        <v>2.61</v>
      </c>
      <c r="J7" s="36">
        <v>53.345912836000004</v>
      </c>
      <c r="K7" s="36">
        <v>0.72466018500000007</v>
      </c>
      <c r="L7" s="36">
        <v>66.420963275999995</v>
      </c>
      <c r="M7" s="36">
        <v>22.924234980000001</v>
      </c>
      <c r="N7" s="36">
        <v>2.2547455049999998</v>
      </c>
      <c r="O7" s="36">
        <v>1.298322886</v>
      </c>
      <c r="P7" s="36">
        <v>0.14350000000000002</v>
      </c>
      <c r="Q7" s="36">
        <v>9.9797758119999997</v>
      </c>
      <c r="R7" s="36">
        <v>19.663576332999998</v>
      </c>
      <c r="S7" s="36">
        <v>1.9709844719999998</v>
      </c>
      <c r="T7" s="36">
        <v>1.4067290180000001</v>
      </c>
      <c r="U7" s="36">
        <v>1.9697388120000001</v>
      </c>
      <c r="V7" s="36">
        <v>6.7363684799999994</v>
      </c>
      <c r="W7" s="36">
        <v>9.4008049709999995</v>
      </c>
      <c r="X7" s="36">
        <v>38.364776289999995</v>
      </c>
      <c r="Y7" s="36">
        <v>51.295606120000002</v>
      </c>
      <c r="Z7" s="36">
        <v>51.154509791999999</v>
      </c>
      <c r="AA7" s="36">
        <v>22.875477526000001</v>
      </c>
      <c r="AB7" s="36">
        <v>46.880298240000002</v>
      </c>
      <c r="AC7" s="36">
        <v>4.6429596759999994</v>
      </c>
      <c r="AD7" s="36">
        <v>27.707597576999998</v>
      </c>
      <c r="AE7" s="36">
        <v>2.0703794690000001</v>
      </c>
      <c r="AF7" s="36">
        <v>39.423108487</v>
      </c>
      <c r="AG7" s="36">
        <v>5.2535571809999997</v>
      </c>
      <c r="AH7" s="46">
        <v>685.33125387899997</v>
      </c>
      <c r="AJ7" s="10"/>
      <c r="AK7" s="5"/>
    </row>
    <row r="8" spans="1:37">
      <c r="A8" s="2">
        <v>45657</v>
      </c>
      <c r="B8" s="36">
        <v>4.1640164039999998</v>
      </c>
      <c r="C8" s="36">
        <v>23.794306661</v>
      </c>
      <c r="D8" s="36">
        <v>23.050349527000002</v>
      </c>
      <c r="E8" s="36">
        <v>174.348513129</v>
      </c>
      <c r="F8" s="36">
        <v>5.1769099729999999</v>
      </c>
      <c r="G8" s="36">
        <v>2.5050904689999998</v>
      </c>
      <c r="H8" s="36">
        <v>9.7013977550000003</v>
      </c>
      <c r="I8" s="36">
        <v>3.6262664</v>
      </c>
      <c r="J8" s="36">
        <v>62.309409307000003</v>
      </c>
      <c r="K8" s="36">
        <v>5.8094822659999998</v>
      </c>
      <c r="L8" s="36">
        <v>63.655102626999998</v>
      </c>
      <c r="M8" s="36">
        <v>23.369944724000003</v>
      </c>
      <c r="N8" s="36">
        <v>2.591260707</v>
      </c>
      <c r="O8" s="36">
        <v>1.1505389290000001</v>
      </c>
      <c r="P8" s="36">
        <v>0</v>
      </c>
      <c r="Q8" s="36">
        <v>12.527056357999999</v>
      </c>
      <c r="R8" s="36">
        <v>28.331967479000003</v>
      </c>
      <c r="S8" s="36">
        <v>4.8594532489999995</v>
      </c>
      <c r="T8" s="36">
        <v>0.16059999999999999</v>
      </c>
      <c r="U8" s="36">
        <v>7.1782759540000001</v>
      </c>
      <c r="V8" s="36">
        <v>7.6155754929999997</v>
      </c>
      <c r="W8" s="36">
        <v>14.216695578</v>
      </c>
      <c r="X8" s="36">
        <v>23.495108455</v>
      </c>
      <c r="Y8" s="36">
        <v>14.897013544</v>
      </c>
      <c r="Z8" s="36">
        <v>45.006697426999999</v>
      </c>
      <c r="AA8" s="36">
        <v>15.064394426</v>
      </c>
      <c r="AB8" s="36">
        <v>60.264574031999999</v>
      </c>
      <c r="AC8" s="36">
        <v>7.9809372559999998</v>
      </c>
      <c r="AD8" s="36">
        <v>9.4579190830000002</v>
      </c>
      <c r="AE8" s="36">
        <v>0.28456287900000005</v>
      </c>
      <c r="AF8" s="36">
        <v>38.274012236000004</v>
      </c>
      <c r="AG8" s="36">
        <v>4.1598336519999997</v>
      </c>
      <c r="AH8" s="46">
        <v>699.02726597900005</v>
      </c>
      <c r="AK8" s="5"/>
    </row>
    <row r="9" spans="1:37">
      <c r="A9" s="2">
        <v>46022</v>
      </c>
      <c r="B9" s="36">
        <v>0.151</v>
      </c>
      <c r="C9" s="36">
        <v>14.758066648</v>
      </c>
      <c r="D9" s="36">
        <v>8.0104609969999991</v>
      </c>
      <c r="E9" s="36">
        <v>122.760416596</v>
      </c>
      <c r="F9" s="36">
        <v>3.8663401390000001</v>
      </c>
      <c r="G9" s="36">
        <v>6.6438411999999998</v>
      </c>
      <c r="H9" s="36">
        <v>10.333463231</v>
      </c>
      <c r="I9" s="36">
        <v>3.7211988329999999</v>
      </c>
      <c r="J9" s="36">
        <v>48.427001106999995</v>
      </c>
      <c r="K9" s="36">
        <v>0.73703154000000004</v>
      </c>
      <c r="L9" s="36">
        <v>66.793680658</v>
      </c>
      <c r="M9" s="36">
        <v>34.801331572000002</v>
      </c>
      <c r="N9" s="36">
        <v>1.2523176</v>
      </c>
      <c r="O9" s="36">
        <v>1.4215</v>
      </c>
      <c r="P9" s="36">
        <v>2.9828081900000001</v>
      </c>
      <c r="Q9" s="36">
        <v>7.0063053820000007</v>
      </c>
      <c r="R9" s="36">
        <v>17.430566786</v>
      </c>
      <c r="S9" s="36">
        <v>4.478532725</v>
      </c>
      <c r="T9" s="36">
        <v>1.7479953749999999</v>
      </c>
      <c r="U9" s="36">
        <v>1.7719404080000001</v>
      </c>
      <c r="V9" s="36">
        <v>6.3995498299999998</v>
      </c>
      <c r="W9" s="36">
        <v>8.4415385619999999</v>
      </c>
      <c r="X9" s="36">
        <v>29.032924012999995</v>
      </c>
      <c r="Y9" s="36">
        <v>13.259797593</v>
      </c>
      <c r="Z9" s="36">
        <v>31.691401640999999</v>
      </c>
      <c r="AA9" s="36">
        <v>13.429996203999998</v>
      </c>
      <c r="AB9" s="36">
        <v>51.351372714000007</v>
      </c>
      <c r="AC9" s="36">
        <v>4.4885227960000007</v>
      </c>
      <c r="AD9" s="36">
        <v>19.687527908</v>
      </c>
      <c r="AE9" s="36">
        <v>5.5605738040000006</v>
      </c>
      <c r="AF9" s="36">
        <v>44.551920573000004</v>
      </c>
      <c r="AG9" s="36">
        <v>4.4188051699999997</v>
      </c>
      <c r="AH9" s="46">
        <v>591.40972979499998</v>
      </c>
    </row>
    <row r="10" spans="1:37">
      <c r="A10" s="2">
        <v>46387</v>
      </c>
      <c r="B10" s="36">
        <v>58.583426320000001</v>
      </c>
      <c r="C10" s="36">
        <v>27.475171109999998</v>
      </c>
      <c r="D10" s="36">
        <v>7.6970861990000001</v>
      </c>
      <c r="E10" s="36">
        <v>68.752791449</v>
      </c>
      <c r="F10" s="36">
        <v>1.8138335720000001</v>
      </c>
      <c r="G10" s="36">
        <v>4.1277060969999999</v>
      </c>
      <c r="H10" s="36">
        <v>11.527402939</v>
      </c>
      <c r="I10" s="36">
        <v>1.043636765</v>
      </c>
      <c r="J10" s="36">
        <v>29.120808826999998</v>
      </c>
      <c r="K10" s="36">
        <v>1.4909177499999999</v>
      </c>
      <c r="L10" s="36">
        <v>58.682603921999998</v>
      </c>
      <c r="M10" s="36">
        <v>16.887720246999997</v>
      </c>
      <c r="N10" s="36">
        <v>2.3981430000000001</v>
      </c>
      <c r="O10" s="36">
        <v>2.1001277700000003</v>
      </c>
      <c r="P10" s="36">
        <v>1.4999999999999999E-2</v>
      </c>
      <c r="Q10" s="36">
        <v>5.6817678329999994</v>
      </c>
      <c r="R10" s="36">
        <v>23.002155231</v>
      </c>
      <c r="S10" s="36">
        <v>2.7864522819999999</v>
      </c>
      <c r="T10" s="36">
        <v>7.954740707</v>
      </c>
      <c r="U10" s="36">
        <v>2.4681501640000003</v>
      </c>
      <c r="V10" s="36">
        <v>5.1807349479999996</v>
      </c>
      <c r="W10" s="36">
        <v>5.2775789929999997</v>
      </c>
      <c r="X10" s="36">
        <v>20.301050068999999</v>
      </c>
      <c r="Y10" s="36">
        <v>29.242025704</v>
      </c>
      <c r="Z10" s="36">
        <v>42.018745116000005</v>
      </c>
      <c r="AA10" s="36">
        <v>3.573250952</v>
      </c>
      <c r="AB10" s="36">
        <v>30.324615590999997</v>
      </c>
      <c r="AC10" s="36">
        <v>1.111000451</v>
      </c>
      <c r="AD10" s="36">
        <v>8.7887657600000004</v>
      </c>
      <c r="AE10" s="36">
        <v>5.6332333530000005</v>
      </c>
      <c r="AF10" s="36">
        <v>30.756218864999997</v>
      </c>
      <c r="AG10" s="36">
        <v>2.7333065830000001</v>
      </c>
      <c r="AH10" s="46">
        <v>518.55016856900011</v>
      </c>
    </row>
    <row r="11" spans="1:37">
      <c r="A11" s="2">
        <v>46752</v>
      </c>
      <c r="B11" s="36">
        <v>2.4448367610000004</v>
      </c>
      <c r="C11" s="36">
        <v>19.070658146</v>
      </c>
      <c r="D11" s="36">
        <v>34.091736385000004</v>
      </c>
      <c r="E11" s="36">
        <v>70.082965918999989</v>
      </c>
      <c r="F11" s="36">
        <v>24.535843362000001</v>
      </c>
      <c r="G11" s="36">
        <v>2.420584437</v>
      </c>
      <c r="H11" s="36">
        <v>8.9718164939999987</v>
      </c>
      <c r="I11" s="36">
        <v>0.58660000000000001</v>
      </c>
      <c r="J11" s="36">
        <v>23.448665045999999</v>
      </c>
      <c r="K11" s="36">
        <v>0.66444249700000002</v>
      </c>
      <c r="L11" s="36">
        <v>51.483385493999997</v>
      </c>
      <c r="M11" s="36">
        <v>17.154712764999999</v>
      </c>
      <c r="N11" s="36">
        <v>0.71148023999999999</v>
      </c>
      <c r="O11" s="36">
        <v>0.23599999999999999</v>
      </c>
      <c r="P11" s="36">
        <v>0</v>
      </c>
      <c r="Q11" s="36">
        <v>5.1954003749999993</v>
      </c>
      <c r="R11" s="36">
        <v>14.081764379999999</v>
      </c>
      <c r="S11" s="36">
        <v>0.65886232</v>
      </c>
      <c r="T11" s="36">
        <v>0.7</v>
      </c>
      <c r="U11" s="36">
        <v>3.7481848910000002</v>
      </c>
      <c r="V11" s="36">
        <v>5.2745805109999999</v>
      </c>
      <c r="W11" s="36">
        <v>4.0807182379999993</v>
      </c>
      <c r="X11" s="36">
        <v>7.8967582599999995</v>
      </c>
      <c r="Y11" s="36">
        <v>28.223497172000002</v>
      </c>
      <c r="Z11" s="36">
        <v>19.514663421999998</v>
      </c>
      <c r="AA11" s="36">
        <v>6.26744915</v>
      </c>
      <c r="AB11" s="36">
        <v>28.803849191999998</v>
      </c>
      <c r="AC11" s="36">
        <v>1.1321610660000001</v>
      </c>
      <c r="AD11" s="36">
        <v>7.8731738540000009</v>
      </c>
      <c r="AE11" s="36">
        <v>2.34094807</v>
      </c>
      <c r="AF11" s="36">
        <v>27.256768081000001</v>
      </c>
      <c r="AG11" s="36">
        <v>2.2818262489999999</v>
      </c>
      <c r="AH11" s="46">
        <v>421.23433277700002</v>
      </c>
    </row>
    <row r="12" spans="1:37">
      <c r="A12" s="2">
        <v>47118</v>
      </c>
      <c r="B12" s="36">
        <v>0.65</v>
      </c>
      <c r="C12" s="36">
        <v>9.0568324879999995</v>
      </c>
      <c r="D12" s="36">
        <v>4.313955151</v>
      </c>
      <c r="E12" s="36">
        <v>28.073867267000001</v>
      </c>
      <c r="F12" s="36">
        <v>0.75320114299999996</v>
      </c>
      <c r="G12" s="36">
        <v>1.603364735</v>
      </c>
      <c r="H12" s="36">
        <v>9.0547130619999994</v>
      </c>
      <c r="I12" s="36">
        <v>0.91852217999999997</v>
      </c>
      <c r="J12" s="36">
        <v>5.5443781330000004</v>
      </c>
      <c r="K12" s="36">
        <v>0.34342861200000002</v>
      </c>
      <c r="L12" s="36">
        <v>25.353794273999995</v>
      </c>
      <c r="M12" s="36">
        <v>8.4936443910000001</v>
      </c>
      <c r="N12" s="36">
        <v>0.53449999999999998</v>
      </c>
      <c r="O12" s="36">
        <v>0.34101225600000001</v>
      </c>
      <c r="P12" s="36">
        <v>0.15</v>
      </c>
      <c r="Q12" s="36">
        <v>4.6040339810000006</v>
      </c>
      <c r="R12" s="36">
        <v>13.889875054000001</v>
      </c>
      <c r="S12" s="36">
        <v>7.0092288000000003E-2</v>
      </c>
      <c r="T12" s="36">
        <v>6.1104150000000003E-2</v>
      </c>
      <c r="U12" s="36">
        <v>0.53422465699999999</v>
      </c>
      <c r="V12" s="36">
        <v>4.8173251300000004</v>
      </c>
      <c r="W12" s="36">
        <v>3.2644195279999999</v>
      </c>
      <c r="X12" s="36">
        <v>1.4527534240000002</v>
      </c>
      <c r="Y12" s="36">
        <v>8.3307000799999997</v>
      </c>
      <c r="Z12" s="36">
        <v>11.411936690000001</v>
      </c>
      <c r="AA12" s="36">
        <v>2.3883810350000001</v>
      </c>
      <c r="AB12" s="36">
        <v>9.078443790999998</v>
      </c>
      <c r="AC12" s="36">
        <v>1.3017814269999999</v>
      </c>
      <c r="AD12" s="36">
        <v>5.1499100200000001</v>
      </c>
      <c r="AE12" s="36">
        <v>0.75521898400000009</v>
      </c>
      <c r="AF12" s="36">
        <v>23.987324738000002</v>
      </c>
      <c r="AG12" s="36">
        <v>1.0826499999999999</v>
      </c>
      <c r="AH12" s="46">
        <v>187.36538866900003</v>
      </c>
    </row>
    <row r="13" spans="1:37">
      <c r="A13" s="2">
        <v>47483</v>
      </c>
      <c r="B13" s="36">
        <v>0.7</v>
      </c>
      <c r="C13" s="36">
        <v>31.100206403000001</v>
      </c>
      <c r="D13" s="36">
        <v>2.9077799309999999</v>
      </c>
      <c r="E13" s="36">
        <v>55.425423747000004</v>
      </c>
      <c r="F13" s="36">
        <v>1.345409624</v>
      </c>
      <c r="G13" s="36">
        <v>0.288669656</v>
      </c>
      <c r="H13" s="36">
        <v>3.3410358790000005</v>
      </c>
      <c r="I13" s="36">
        <v>0.82750400000000002</v>
      </c>
      <c r="J13" s="36">
        <v>4.0110432100000004</v>
      </c>
      <c r="K13" s="36">
        <v>0</v>
      </c>
      <c r="L13" s="36">
        <v>17.057489208</v>
      </c>
      <c r="M13" s="36">
        <v>12.090661920999999</v>
      </c>
      <c r="N13" s="36">
        <v>0.114375</v>
      </c>
      <c r="O13" s="36">
        <v>1.0694828000000001</v>
      </c>
      <c r="P13" s="36">
        <v>8.5000000000000006E-2</v>
      </c>
      <c r="Q13" s="36">
        <v>1.116678013</v>
      </c>
      <c r="R13" s="36">
        <v>7.1295869249999999</v>
      </c>
      <c r="S13" s="36">
        <v>4.5049999999999999</v>
      </c>
      <c r="T13" s="36">
        <v>0.05</v>
      </c>
      <c r="U13" s="36">
        <v>3.15628624</v>
      </c>
      <c r="V13" s="36">
        <v>2.2854345089999999</v>
      </c>
      <c r="W13" s="36">
        <v>3.079300495</v>
      </c>
      <c r="X13" s="36">
        <v>32.154855695000002</v>
      </c>
      <c r="Y13" s="36">
        <v>50.197837637999996</v>
      </c>
      <c r="Z13" s="36">
        <v>4.6801960669999998</v>
      </c>
      <c r="AA13" s="36">
        <v>3.7310509249999999</v>
      </c>
      <c r="AB13" s="36">
        <v>9.8237161779999997</v>
      </c>
      <c r="AC13" s="36">
        <v>0.82455358400000001</v>
      </c>
      <c r="AD13" s="36">
        <v>10.181099427000001</v>
      </c>
      <c r="AE13" s="36">
        <v>19.842743639999998</v>
      </c>
      <c r="AF13" s="36">
        <v>7.8480182089999992</v>
      </c>
      <c r="AG13" s="36">
        <v>5.721285</v>
      </c>
      <c r="AH13" s="46">
        <v>296.69172392400003</v>
      </c>
    </row>
    <row r="14" spans="1:37" s="18" customFormat="1" ht="18.75">
      <c r="A14" s="20" t="s">
        <v>249</v>
      </c>
      <c r="B14" s="42">
        <v>67.880279485000003</v>
      </c>
      <c r="C14" s="42">
        <v>148.91704265300001</v>
      </c>
      <c r="D14" s="42">
        <v>89.649045685000004</v>
      </c>
      <c r="E14" s="42">
        <v>652.90984395599992</v>
      </c>
      <c r="F14" s="42">
        <v>45.865407675</v>
      </c>
      <c r="G14" s="42">
        <v>26.296011181000004</v>
      </c>
      <c r="H14" s="42">
        <v>62.769526325000001</v>
      </c>
      <c r="I14" s="42">
        <v>13.333728178000001</v>
      </c>
      <c r="J14" s="42">
        <v>226.20721846600003</v>
      </c>
      <c r="K14" s="42">
        <v>9.7699628500000006</v>
      </c>
      <c r="L14" s="42">
        <v>349.44701945899999</v>
      </c>
      <c r="M14" s="42">
        <v>135.72225059999997</v>
      </c>
      <c r="N14" s="42">
        <v>9.8568220520000018</v>
      </c>
      <c r="O14" s="42">
        <v>7.6169846410000002</v>
      </c>
      <c r="P14" s="42">
        <v>3.37630819</v>
      </c>
      <c r="Q14" s="42">
        <v>46.111017753999995</v>
      </c>
      <c r="R14" s="42">
        <v>123.52949218800001</v>
      </c>
      <c r="S14" s="42">
        <v>19.329377336</v>
      </c>
      <c r="T14" s="42">
        <v>12.08116925</v>
      </c>
      <c r="U14" s="42">
        <v>20.826801125999999</v>
      </c>
      <c r="V14" s="42">
        <v>38.309568900999999</v>
      </c>
      <c r="W14" s="42">
        <v>47.761056365000002</v>
      </c>
      <c r="X14" s="42">
        <v>152.69822620599999</v>
      </c>
      <c r="Y14" s="42">
        <v>195.446477851</v>
      </c>
      <c r="Z14" s="42">
        <v>205.47815015499998</v>
      </c>
      <c r="AA14" s="42">
        <v>67.330000217999995</v>
      </c>
      <c r="AB14" s="42">
        <v>236.52686973800002</v>
      </c>
      <c r="AC14" s="42">
        <v>21.481916256000002</v>
      </c>
      <c r="AD14" s="42">
        <v>88.845993629000006</v>
      </c>
      <c r="AE14" s="42">
        <v>36.487660198999997</v>
      </c>
      <c r="AF14" s="42">
        <v>212.097371189</v>
      </c>
      <c r="AG14" s="42">
        <v>25.651263835000002</v>
      </c>
      <c r="AH14" s="46">
        <v>3399.6098635919998</v>
      </c>
    </row>
    <row r="17" spans="1:48">
      <c r="AR17" s="5"/>
      <c r="AS17" s="5"/>
      <c r="AT17" s="5"/>
      <c r="AU17" s="5"/>
      <c r="AV17" s="5"/>
    </row>
    <row r="18" spans="1:48" ht="26.25">
      <c r="A18" s="6" t="s">
        <v>240</v>
      </c>
      <c r="B18" s="6" t="s">
        <v>241</v>
      </c>
      <c r="AR18" s="5"/>
      <c r="AS18" s="5"/>
      <c r="AT18" s="5"/>
      <c r="AU18" s="5"/>
      <c r="AV18" s="5"/>
    </row>
    <row r="19" spans="1:48" ht="26.25">
      <c r="A19" s="6" t="s">
        <v>242</v>
      </c>
      <c r="B19" s="6" t="s">
        <v>250</v>
      </c>
    </row>
    <row r="20" spans="1:48" ht="18.75">
      <c r="B20" s="44" t="s">
        <v>173</v>
      </c>
      <c r="C20" s="44" t="s">
        <v>174</v>
      </c>
      <c r="D20" s="44" t="s">
        <v>175</v>
      </c>
      <c r="E20" s="44" t="s">
        <v>176</v>
      </c>
      <c r="F20" s="44" t="s">
        <v>177</v>
      </c>
      <c r="G20" s="44" t="s">
        <v>244</v>
      </c>
      <c r="H20" s="44" t="s">
        <v>179</v>
      </c>
      <c r="I20" s="44" t="s">
        <v>180</v>
      </c>
      <c r="J20" s="44" t="s">
        <v>181</v>
      </c>
      <c r="K20" s="44" t="s">
        <v>182</v>
      </c>
      <c r="L20" s="44" t="s">
        <v>183</v>
      </c>
      <c r="M20" s="44" t="s">
        <v>184</v>
      </c>
      <c r="N20" s="44" t="s">
        <v>185</v>
      </c>
      <c r="O20" s="44" t="s">
        <v>186</v>
      </c>
      <c r="P20" s="44" t="s">
        <v>188</v>
      </c>
      <c r="Q20" s="44" t="s">
        <v>189</v>
      </c>
      <c r="R20" s="44" t="s">
        <v>190</v>
      </c>
      <c r="S20" s="44" t="s">
        <v>191</v>
      </c>
      <c r="T20" s="44" t="s">
        <v>192</v>
      </c>
      <c r="U20" s="44" t="s">
        <v>206</v>
      </c>
      <c r="V20" s="44" t="s">
        <v>193</v>
      </c>
      <c r="W20" s="44" t="s">
        <v>194</v>
      </c>
      <c r="X20" s="44" t="s">
        <v>246</v>
      </c>
      <c r="Y20" s="44" t="s">
        <v>196</v>
      </c>
      <c r="Z20" s="44" t="s">
        <v>197</v>
      </c>
      <c r="AA20" s="44" t="s">
        <v>198</v>
      </c>
      <c r="AB20" s="44" t="s">
        <v>247</v>
      </c>
      <c r="AC20" s="44" t="s">
        <v>199</v>
      </c>
      <c r="AD20" s="44" t="s">
        <v>287</v>
      </c>
      <c r="AE20" s="44" t="s">
        <v>217</v>
      </c>
      <c r="AF20" s="44" t="s">
        <v>248</v>
      </c>
      <c r="AG20" s="44" t="s">
        <v>277</v>
      </c>
      <c r="AH20" s="45" t="s">
        <v>249</v>
      </c>
    </row>
    <row r="21" spans="1:48">
      <c r="A21" s="2">
        <v>45291</v>
      </c>
      <c r="B21" s="36">
        <v>1.1870000000000001</v>
      </c>
      <c r="C21" s="36">
        <v>17.519296661999999</v>
      </c>
      <c r="D21" s="36">
        <v>8.765663</v>
      </c>
      <c r="E21" s="36">
        <v>48.207738756000005</v>
      </c>
      <c r="F21" s="36">
        <v>8.1853300000000004</v>
      </c>
      <c r="G21" s="36">
        <v>0</v>
      </c>
      <c r="H21" s="36">
        <v>5.5860000000000003</v>
      </c>
      <c r="I21" s="36">
        <v>2.61</v>
      </c>
      <c r="J21" s="36">
        <v>11.956580000000001</v>
      </c>
      <c r="K21" s="36">
        <v>0</v>
      </c>
      <c r="L21" s="36">
        <v>21.538835164000002</v>
      </c>
      <c r="M21" s="36">
        <v>14.974452299999999</v>
      </c>
      <c r="N21" s="36">
        <v>0.55300000000000005</v>
      </c>
      <c r="O21" s="36">
        <v>0.15870000000000001</v>
      </c>
      <c r="P21" s="36">
        <v>0.14350000000000002</v>
      </c>
      <c r="Q21" s="36">
        <v>3.7225600000000001</v>
      </c>
      <c r="R21" s="36">
        <v>14.165453681999999</v>
      </c>
      <c r="S21" s="36">
        <v>1.9340299999999999</v>
      </c>
      <c r="T21" s="36">
        <v>1.2585</v>
      </c>
      <c r="U21" s="36">
        <v>1.8647500000000001</v>
      </c>
      <c r="V21" s="36">
        <v>4.4129999999999994</v>
      </c>
      <c r="W21" s="36">
        <v>0</v>
      </c>
      <c r="X21" s="36">
        <v>18.665480000000002</v>
      </c>
      <c r="Y21" s="36">
        <v>38.028569388999998</v>
      </c>
      <c r="Z21" s="36">
        <v>22.998225659999999</v>
      </c>
      <c r="AA21" s="36">
        <v>7.0549999999999997</v>
      </c>
      <c r="AB21" s="36">
        <v>7.4106777800000003</v>
      </c>
      <c r="AC21" s="36">
        <v>1.3052400000000002</v>
      </c>
      <c r="AD21" s="36">
        <v>10.722245430000001</v>
      </c>
      <c r="AE21" s="36">
        <v>0.73241771300000003</v>
      </c>
      <c r="AF21" s="36">
        <v>32.453699999999998</v>
      </c>
      <c r="AG21" s="36">
        <v>5.1522594929999999</v>
      </c>
      <c r="AH21" s="46">
        <v>313.268205029</v>
      </c>
      <c r="AK21" s="5"/>
    </row>
    <row r="22" spans="1:48">
      <c r="A22" s="2">
        <v>45657</v>
      </c>
      <c r="B22" s="36">
        <v>4.1640164039999998</v>
      </c>
      <c r="C22" s="36">
        <v>14.50640625</v>
      </c>
      <c r="D22" s="36">
        <v>4.6080000000000005</v>
      </c>
      <c r="E22" s="36">
        <v>76.480717546999998</v>
      </c>
      <c r="F22" s="36">
        <v>3.5703499999999999</v>
      </c>
      <c r="G22" s="36">
        <v>0</v>
      </c>
      <c r="H22" s="36">
        <v>7.2393999999999998</v>
      </c>
      <c r="I22" s="36">
        <v>3.5990000000000002</v>
      </c>
      <c r="J22" s="36">
        <v>24.64716</v>
      </c>
      <c r="K22" s="36">
        <v>0</v>
      </c>
      <c r="L22" s="36">
        <v>25.111881948000001</v>
      </c>
      <c r="M22" s="36">
        <v>14.202405274000002</v>
      </c>
      <c r="N22" s="36">
        <v>2.35</v>
      </c>
      <c r="O22" s="36">
        <v>0.38750000000000001</v>
      </c>
      <c r="P22" s="36">
        <v>0</v>
      </c>
      <c r="Q22" s="36">
        <v>4.1856800000000005</v>
      </c>
      <c r="R22" s="36">
        <v>22.459246446999998</v>
      </c>
      <c r="S22" s="36">
        <v>4.2865907239999999</v>
      </c>
      <c r="T22" s="36">
        <v>0.16059999999999999</v>
      </c>
      <c r="U22" s="36">
        <v>1.479843858</v>
      </c>
      <c r="V22" s="36">
        <v>5.9058293490000002</v>
      </c>
      <c r="W22" s="36">
        <v>2</v>
      </c>
      <c r="X22" s="36">
        <v>9.0965900000000008</v>
      </c>
      <c r="Y22" s="36">
        <v>7.2184540000000004</v>
      </c>
      <c r="Z22" s="36">
        <v>20.94992624</v>
      </c>
      <c r="AA22" s="36">
        <v>9.6980000000000004</v>
      </c>
      <c r="AB22" s="36">
        <v>10.20319235</v>
      </c>
      <c r="AC22" s="36">
        <v>4.2350000000000003</v>
      </c>
      <c r="AD22" s="36">
        <v>3.55565</v>
      </c>
      <c r="AE22" s="36">
        <v>0.131971279</v>
      </c>
      <c r="AF22" s="36">
        <v>31.698038095000001</v>
      </c>
      <c r="AG22" s="36">
        <v>3.98357092</v>
      </c>
      <c r="AH22" s="46">
        <v>322.11502068500005</v>
      </c>
      <c r="AK22" s="5"/>
    </row>
    <row r="23" spans="1:48">
      <c r="A23" s="2">
        <v>46022</v>
      </c>
      <c r="B23" s="36">
        <v>0.151</v>
      </c>
      <c r="C23" s="36">
        <v>10.401360417000001</v>
      </c>
      <c r="D23" s="36">
        <v>7.8843833959999996</v>
      </c>
      <c r="E23" s="36">
        <v>44.166525561999997</v>
      </c>
      <c r="F23" s="36">
        <v>2.8200000000000003</v>
      </c>
      <c r="G23" s="36">
        <v>0</v>
      </c>
      <c r="H23" s="36">
        <v>2.581102</v>
      </c>
      <c r="I23" s="36">
        <v>0.71261362500000003</v>
      </c>
      <c r="J23" s="36">
        <v>13.784697999999999</v>
      </c>
      <c r="K23" s="36">
        <v>1.7000000000000001E-2</v>
      </c>
      <c r="L23" s="36">
        <v>18.194739513999998</v>
      </c>
      <c r="M23" s="36">
        <v>13.464817887999999</v>
      </c>
      <c r="N23" s="36">
        <v>1.23</v>
      </c>
      <c r="O23" s="36">
        <v>1.4215</v>
      </c>
      <c r="P23" s="36">
        <v>0</v>
      </c>
      <c r="Q23" s="36">
        <v>3.23705</v>
      </c>
      <c r="R23" s="36">
        <v>10.354025595</v>
      </c>
      <c r="S23" s="36">
        <v>1</v>
      </c>
      <c r="T23" s="36">
        <v>0</v>
      </c>
      <c r="U23" s="36">
        <v>1.1624650920000001</v>
      </c>
      <c r="V23" s="36">
        <v>3.3597100000000002</v>
      </c>
      <c r="W23" s="36">
        <v>0.61199999999999999</v>
      </c>
      <c r="X23" s="36">
        <v>9.3254999999999999</v>
      </c>
      <c r="Y23" s="36">
        <v>4.3365999999999998</v>
      </c>
      <c r="Z23" s="36">
        <v>14.909551687</v>
      </c>
      <c r="AA23" s="36">
        <v>6.2649999999999997</v>
      </c>
      <c r="AB23" s="36">
        <v>6.7502455030000004</v>
      </c>
      <c r="AC23" s="36">
        <v>1.5183</v>
      </c>
      <c r="AD23" s="36">
        <v>16.308952218000002</v>
      </c>
      <c r="AE23" s="36">
        <v>1.398821409</v>
      </c>
      <c r="AF23" s="36">
        <v>34.951200000000007</v>
      </c>
      <c r="AG23" s="36">
        <v>4.375</v>
      </c>
      <c r="AH23" s="46">
        <v>236.69416190600006</v>
      </c>
    </row>
    <row r="24" spans="1:48">
      <c r="A24" s="2">
        <v>46387</v>
      </c>
      <c r="B24" s="36">
        <v>1.2629999999999999</v>
      </c>
      <c r="C24" s="36">
        <v>20.882883</v>
      </c>
      <c r="D24" s="36">
        <v>6.8145920000000002</v>
      </c>
      <c r="E24" s="36">
        <v>30.407696148000003</v>
      </c>
      <c r="F24" s="36">
        <v>1.6823999999999999</v>
      </c>
      <c r="G24" s="36">
        <v>0</v>
      </c>
      <c r="H24" s="36">
        <v>2.6687474020000002</v>
      </c>
      <c r="I24" s="36">
        <v>0.69500000000000006</v>
      </c>
      <c r="J24" s="36">
        <v>7.3516185420000006</v>
      </c>
      <c r="K24" s="36">
        <v>0</v>
      </c>
      <c r="L24" s="36">
        <v>18.949652499999999</v>
      </c>
      <c r="M24" s="36">
        <v>10.059878299999999</v>
      </c>
      <c r="N24" s="36">
        <v>2.3346</v>
      </c>
      <c r="O24" s="36">
        <v>1.266</v>
      </c>
      <c r="P24" s="36">
        <v>1.4999999999999999E-2</v>
      </c>
      <c r="Q24" s="36">
        <v>2.1540629999999998</v>
      </c>
      <c r="R24" s="36">
        <v>16.838375500000001</v>
      </c>
      <c r="S24" s="36">
        <v>2.59</v>
      </c>
      <c r="T24" s="36">
        <v>1</v>
      </c>
      <c r="U24" s="36">
        <v>2.2879930000000002</v>
      </c>
      <c r="V24" s="36">
        <v>2.79</v>
      </c>
      <c r="W24" s="36">
        <v>0.52890000000000004</v>
      </c>
      <c r="X24" s="36">
        <v>7.6150799999999998</v>
      </c>
      <c r="Y24" s="36">
        <v>14.597666667</v>
      </c>
      <c r="Z24" s="36">
        <v>15.820251825</v>
      </c>
      <c r="AA24" s="36">
        <v>0</v>
      </c>
      <c r="AB24" s="36">
        <v>3.0164789999999999</v>
      </c>
      <c r="AC24" s="36">
        <v>0.157</v>
      </c>
      <c r="AD24" s="36">
        <v>5.3786900000000006</v>
      </c>
      <c r="AE24" s="36">
        <v>0.38943735299999999</v>
      </c>
      <c r="AF24" s="36">
        <v>23.9847693</v>
      </c>
      <c r="AG24" s="36">
        <v>2.5057</v>
      </c>
      <c r="AH24" s="46">
        <v>206.04547353699999</v>
      </c>
    </row>
    <row r="25" spans="1:48">
      <c r="A25" s="2">
        <v>46752</v>
      </c>
      <c r="B25" s="36">
        <v>0</v>
      </c>
      <c r="C25" s="36">
        <v>16.271850000000001</v>
      </c>
      <c r="D25" s="36">
        <v>9.3833137000000004</v>
      </c>
      <c r="E25" s="36">
        <v>10.620221525</v>
      </c>
      <c r="F25" s="36">
        <v>7.2894999999999994</v>
      </c>
      <c r="G25" s="36">
        <v>0</v>
      </c>
      <c r="H25" s="36">
        <v>3.5036052889999998</v>
      </c>
      <c r="I25" s="36">
        <v>0.58660000000000001</v>
      </c>
      <c r="J25" s="36">
        <v>5.7549999999999999</v>
      </c>
      <c r="K25" s="36">
        <v>0</v>
      </c>
      <c r="L25" s="36">
        <v>12.57085006</v>
      </c>
      <c r="M25" s="36">
        <v>8.3634562409999997</v>
      </c>
      <c r="N25" s="36">
        <v>0.68669999999999998</v>
      </c>
      <c r="O25" s="36">
        <v>0.23599999999999999</v>
      </c>
      <c r="P25" s="36">
        <v>0</v>
      </c>
      <c r="Q25" s="36">
        <v>3.3677000000000001</v>
      </c>
      <c r="R25" s="36">
        <v>8.1179035840000004</v>
      </c>
      <c r="S25" s="36">
        <v>0.38</v>
      </c>
      <c r="T25" s="36">
        <v>0.7</v>
      </c>
      <c r="U25" s="36">
        <v>3.3997253240000003</v>
      </c>
      <c r="V25" s="36">
        <v>3.63</v>
      </c>
      <c r="W25" s="36">
        <v>0</v>
      </c>
      <c r="X25" s="36">
        <v>3.8415600009999999</v>
      </c>
      <c r="Y25" s="36">
        <v>14.553724578000001</v>
      </c>
      <c r="Z25" s="36">
        <v>5.8799100000000006</v>
      </c>
      <c r="AA25" s="36">
        <v>1.5</v>
      </c>
      <c r="AB25" s="36">
        <v>7.2328599999999996</v>
      </c>
      <c r="AC25" s="36">
        <v>0.64100000000000001</v>
      </c>
      <c r="AD25" s="36">
        <v>3.6484744</v>
      </c>
      <c r="AE25" s="36">
        <v>1.8969156520000001</v>
      </c>
      <c r="AF25" s="36">
        <v>10.698461183999999</v>
      </c>
      <c r="AG25" s="36">
        <v>2.226</v>
      </c>
      <c r="AH25" s="46">
        <v>146.98133153799995</v>
      </c>
    </row>
    <row r="26" spans="1:48">
      <c r="A26" s="2">
        <v>47118</v>
      </c>
      <c r="B26" s="36">
        <v>0.65</v>
      </c>
      <c r="C26" s="36">
        <v>3.1070250000000001</v>
      </c>
      <c r="D26" s="36">
        <v>4.313955151</v>
      </c>
      <c r="E26" s="36">
        <v>1.3162043800000001</v>
      </c>
      <c r="F26" s="36">
        <v>0.59</v>
      </c>
      <c r="G26" s="36">
        <v>0</v>
      </c>
      <c r="H26" s="36">
        <v>4.9110241480000001</v>
      </c>
      <c r="I26" s="36">
        <v>0</v>
      </c>
      <c r="J26" s="36">
        <v>3.5</v>
      </c>
      <c r="K26" s="36">
        <v>0</v>
      </c>
      <c r="L26" s="36">
        <v>6.1067499999999999</v>
      </c>
      <c r="M26" s="36">
        <v>3.7902260000000001</v>
      </c>
      <c r="N26" s="36">
        <v>0.53449999999999998</v>
      </c>
      <c r="O26" s="36">
        <v>6.0999999999999999E-2</v>
      </c>
      <c r="P26" s="36">
        <v>0.15</v>
      </c>
      <c r="Q26" s="36">
        <v>3.4656643549999999</v>
      </c>
      <c r="R26" s="36">
        <v>5.8472499999999998</v>
      </c>
      <c r="S26" s="36">
        <v>0</v>
      </c>
      <c r="T26" s="36">
        <v>0</v>
      </c>
      <c r="U26" s="36">
        <v>0.36916000699999996</v>
      </c>
      <c r="V26" s="36">
        <v>2.6710500000000001</v>
      </c>
      <c r="W26" s="36">
        <v>0</v>
      </c>
      <c r="X26" s="36">
        <v>0.98302500000000004</v>
      </c>
      <c r="Y26" s="36">
        <v>2.71</v>
      </c>
      <c r="Z26" s="36">
        <v>5.89445</v>
      </c>
      <c r="AA26" s="36">
        <v>1.35</v>
      </c>
      <c r="AB26" s="36">
        <v>1.6612674999999999</v>
      </c>
      <c r="AC26" s="36">
        <v>0.53200000000000003</v>
      </c>
      <c r="AD26" s="36">
        <v>3.4769999999999999</v>
      </c>
      <c r="AE26" s="36">
        <v>0.25945680500000001</v>
      </c>
      <c r="AF26" s="36">
        <v>15.315259999999999</v>
      </c>
      <c r="AG26" s="36">
        <v>1.0826499999999999</v>
      </c>
      <c r="AH26" s="46">
        <v>74.648918346000016</v>
      </c>
    </row>
    <row r="27" spans="1:48">
      <c r="A27" s="2">
        <v>47483</v>
      </c>
      <c r="B27" s="36">
        <v>0.7</v>
      </c>
      <c r="C27" s="36">
        <v>2.6477541269999998</v>
      </c>
      <c r="D27" s="36">
        <v>2.7813661359999999</v>
      </c>
      <c r="E27" s="36">
        <v>1.3716999999999999</v>
      </c>
      <c r="F27" s="36">
        <v>0.97650000000000003</v>
      </c>
      <c r="G27" s="36">
        <v>0</v>
      </c>
      <c r="H27" s="36">
        <v>1.0338000000000001</v>
      </c>
      <c r="I27" s="36">
        <v>0.65439999999999998</v>
      </c>
      <c r="J27" s="36">
        <v>2.82</v>
      </c>
      <c r="K27" s="36">
        <v>0</v>
      </c>
      <c r="L27" s="36">
        <v>3.9111500000000001</v>
      </c>
      <c r="M27" s="36">
        <v>7.7751254400000001</v>
      </c>
      <c r="N27" s="36">
        <v>0</v>
      </c>
      <c r="O27" s="36">
        <v>1.0143</v>
      </c>
      <c r="P27" s="36">
        <v>8.5000000000000006E-2</v>
      </c>
      <c r="Q27" s="36">
        <v>0.16839999999999999</v>
      </c>
      <c r="R27" s="36">
        <v>5.3287839769999996</v>
      </c>
      <c r="S27" s="36">
        <v>4.5049999999999999</v>
      </c>
      <c r="T27" s="36">
        <v>0.05</v>
      </c>
      <c r="U27" s="36">
        <v>2.956</v>
      </c>
      <c r="V27" s="36">
        <v>0.98761600000000005</v>
      </c>
      <c r="W27" s="36">
        <v>0</v>
      </c>
      <c r="X27" s="36">
        <v>28.12</v>
      </c>
      <c r="Y27" s="36">
        <v>42.875813749999999</v>
      </c>
      <c r="Z27" s="36">
        <v>1.1964218500000001</v>
      </c>
      <c r="AA27" s="36">
        <v>0</v>
      </c>
      <c r="AB27" s="36">
        <v>3.187948</v>
      </c>
      <c r="AC27" s="36">
        <v>0.25686425600000001</v>
      </c>
      <c r="AD27" s="36">
        <v>7.5189000000000004</v>
      </c>
      <c r="AE27" s="36">
        <v>0.45</v>
      </c>
      <c r="AF27" s="36">
        <v>5.5400815359999998</v>
      </c>
      <c r="AG27" s="36">
        <v>5.721285</v>
      </c>
      <c r="AH27" s="46">
        <v>134.634210072</v>
      </c>
    </row>
    <row r="28" spans="1:48" s="18" customFormat="1" ht="18.75">
      <c r="A28" s="20" t="s">
        <v>249</v>
      </c>
      <c r="B28" s="42">
        <v>8.1150164039999986</v>
      </c>
      <c r="C28" s="42">
        <v>85.33657545600002</v>
      </c>
      <c r="D28" s="42">
        <v>44.551273383000002</v>
      </c>
      <c r="E28" s="42">
        <v>212.570803918</v>
      </c>
      <c r="F28" s="42">
        <v>25.114080000000001</v>
      </c>
      <c r="G28" s="42">
        <v>0</v>
      </c>
      <c r="H28" s="42">
        <v>27.523678839000002</v>
      </c>
      <c r="I28" s="42">
        <v>8.8576136250000008</v>
      </c>
      <c r="J28" s="42">
        <v>69.815056542000008</v>
      </c>
      <c r="K28" s="42">
        <v>1.7000000000000001E-2</v>
      </c>
      <c r="L28" s="42">
        <v>106.383859186</v>
      </c>
      <c r="M28" s="42">
        <v>72.630361442999984</v>
      </c>
      <c r="N28" s="42">
        <v>7.6888000000000005</v>
      </c>
      <c r="O28" s="42">
        <v>4.5449999999999999</v>
      </c>
      <c r="P28" s="42">
        <v>0.39350000000000002</v>
      </c>
      <c r="Q28" s="42">
        <v>20.301117354999999</v>
      </c>
      <c r="R28" s="42">
        <v>83.111038785000005</v>
      </c>
      <c r="S28" s="42">
        <v>14.695620723999999</v>
      </c>
      <c r="T28" s="42">
        <v>3.1690999999999994</v>
      </c>
      <c r="U28" s="42">
        <v>13.519937281000001</v>
      </c>
      <c r="V28" s="42">
        <v>23.757205348999996</v>
      </c>
      <c r="W28" s="42">
        <v>3.1409000000000002</v>
      </c>
      <c r="X28" s="42">
        <v>77.647235000999984</v>
      </c>
      <c r="Y28" s="42">
        <v>124.320828384</v>
      </c>
      <c r="Z28" s="42">
        <v>87.648737261999997</v>
      </c>
      <c r="AA28" s="42">
        <v>25.867999999999999</v>
      </c>
      <c r="AB28" s="42">
        <v>39.462670133000003</v>
      </c>
      <c r="AC28" s="42">
        <v>8.6454042560000008</v>
      </c>
      <c r="AD28" s="42">
        <v>50.609912048000005</v>
      </c>
      <c r="AE28" s="42">
        <v>5.2590202110000002</v>
      </c>
      <c r="AF28" s="42">
        <v>154.64151011500002</v>
      </c>
      <c r="AG28" s="42">
        <v>25.046465413</v>
      </c>
      <c r="AH28" s="46">
        <v>1434.3873211130001</v>
      </c>
    </row>
    <row r="31" spans="1:48" ht="26.25">
      <c r="A31" s="6" t="s">
        <v>240</v>
      </c>
      <c r="B31" s="6" t="s">
        <v>241</v>
      </c>
    </row>
    <row r="32" spans="1:48" ht="26.25">
      <c r="A32" s="6" t="s">
        <v>251</v>
      </c>
      <c r="B32" s="6" t="s">
        <v>243</v>
      </c>
    </row>
    <row r="33" spans="1:37" ht="18.75">
      <c r="B33" s="44" t="s">
        <v>173</v>
      </c>
      <c r="C33" s="44" t="s">
        <v>174</v>
      </c>
      <c r="D33" s="44" t="s">
        <v>175</v>
      </c>
      <c r="E33" s="44" t="s">
        <v>176</v>
      </c>
      <c r="F33" s="44" t="s">
        <v>177</v>
      </c>
      <c r="G33" s="44" t="s">
        <v>244</v>
      </c>
      <c r="H33" s="44" t="s">
        <v>179</v>
      </c>
      <c r="I33" s="44" t="s">
        <v>180</v>
      </c>
      <c r="J33" s="44" t="s">
        <v>181</v>
      </c>
      <c r="K33" s="44" t="s">
        <v>182</v>
      </c>
      <c r="L33" s="44" t="s">
        <v>183</v>
      </c>
      <c r="M33" s="44" t="s">
        <v>184</v>
      </c>
      <c r="N33" s="44" t="s">
        <v>185</v>
      </c>
      <c r="O33" s="44" t="s">
        <v>186</v>
      </c>
      <c r="P33" s="44" t="s">
        <v>188</v>
      </c>
      <c r="Q33" s="44" t="s">
        <v>189</v>
      </c>
      <c r="R33" s="44" t="s">
        <v>190</v>
      </c>
      <c r="S33" s="44" t="s">
        <v>191</v>
      </c>
      <c r="T33" s="44" t="s">
        <v>192</v>
      </c>
      <c r="U33" s="44" t="s">
        <v>206</v>
      </c>
      <c r="V33" s="44" t="s">
        <v>193</v>
      </c>
      <c r="W33" s="44" t="s">
        <v>194</v>
      </c>
      <c r="X33" s="44" t="s">
        <v>246</v>
      </c>
      <c r="Y33" s="44" t="s">
        <v>196</v>
      </c>
      <c r="Z33" s="44" t="s">
        <v>197</v>
      </c>
      <c r="AA33" s="44" t="s">
        <v>198</v>
      </c>
      <c r="AB33" s="44" t="s">
        <v>247</v>
      </c>
      <c r="AC33" s="44" t="s">
        <v>199</v>
      </c>
      <c r="AD33" s="44" t="s">
        <v>287</v>
      </c>
      <c r="AE33" s="44" t="s">
        <v>217</v>
      </c>
      <c r="AF33" s="44" t="s">
        <v>248</v>
      </c>
      <c r="AG33" s="44" t="s">
        <v>277</v>
      </c>
      <c r="AH33" s="45" t="s">
        <v>249</v>
      </c>
    </row>
    <row r="34" spans="1:37">
      <c r="A34" s="2">
        <v>45291</v>
      </c>
      <c r="B34" s="5">
        <v>0.88700000000000001</v>
      </c>
      <c r="C34" s="5">
        <v>23.437001197000001</v>
      </c>
      <c r="D34" s="5">
        <v>8.9675452950000007</v>
      </c>
      <c r="E34" s="5">
        <v>59.931808939999996</v>
      </c>
      <c r="F34" s="5">
        <v>8.2737931180000004</v>
      </c>
      <c r="G34" s="5">
        <v>2.0086062070000001</v>
      </c>
      <c r="H34" s="5">
        <v>9.6590036930000007</v>
      </c>
      <c r="I34" s="5">
        <v>2.61</v>
      </c>
      <c r="J34" s="5">
        <v>16.918960147</v>
      </c>
      <c r="K34" s="5">
        <v>0.72466018500000007</v>
      </c>
      <c r="L34" s="5">
        <v>55.466071049999996</v>
      </c>
      <c r="M34" s="5">
        <v>18.965201256</v>
      </c>
      <c r="N34" s="5">
        <v>1.969012105</v>
      </c>
      <c r="O34" s="5">
        <v>0.229851951</v>
      </c>
      <c r="P34" s="5">
        <v>0.11650000000000001</v>
      </c>
      <c r="Q34" s="5">
        <v>6.2493295169999996</v>
      </c>
      <c r="R34" s="5">
        <v>16.899034038</v>
      </c>
      <c r="S34" s="5">
        <v>1.4284844719999998</v>
      </c>
      <c r="T34" s="5">
        <v>0.64322901799999999</v>
      </c>
      <c r="U34" s="5">
        <v>1.9297388120000001</v>
      </c>
      <c r="V34" s="5">
        <v>6.0203460799999995</v>
      </c>
      <c r="W34" s="5">
        <v>7.8898588029999992</v>
      </c>
      <c r="X34" s="5">
        <v>34.163530408</v>
      </c>
      <c r="Y34" s="5">
        <v>22.095630119999999</v>
      </c>
      <c r="Z34" s="5">
        <v>28.062272136999997</v>
      </c>
      <c r="AA34" s="5">
        <v>18.729183361</v>
      </c>
      <c r="AB34" s="5">
        <v>23.3011382</v>
      </c>
      <c r="AC34" s="5">
        <v>4.3372957759999995</v>
      </c>
      <c r="AD34" s="5">
        <v>9.9346203790000001</v>
      </c>
      <c r="AE34" s="5">
        <v>0.69181915599999999</v>
      </c>
      <c r="AF34" s="5">
        <v>26.375554985000001</v>
      </c>
      <c r="AG34" s="5">
        <v>2.2270571809999997</v>
      </c>
      <c r="AH34" s="46">
        <v>421.14313758699996</v>
      </c>
      <c r="AJ34" s="2"/>
    </row>
    <row r="35" spans="1:37">
      <c r="A35" s="2">
        <v>45657</v>
      </c>
      <c r="B35" s="5">
        <v>3.2640164039999999</v>
      </c>
      <c r="C35" s="5">
        <v>22.848519160999999</v>
      </c>
      <c r="D35" s="5">
        <v>4.3550787670000002</v>
      </c>
      <c r="E35" s="5">
        <v>96.159366949999992</v>
      </c>
      <c r="F35" s="5">
        <v>5.1449099729999999</v>
      </c>
      <c r="G35" s="5">
        <v>2.125726469</v>
      </c>
      <c r="H35" s="5">
        <v>4.2469388500000003</v>
      </c>
      <c r="I35" s="5">
        <v>3.5990000000000002</v>
      </c>
      <c r="J35" s="5">
        <v>16.230676477999999</v>
      </c>
      <c r="K35" s="5">
        <v>5.8094822659999998</v>
      </c>
      <c r="L35" s="5">
        <v>59.199959512</v>
      </c>
      <c r="M35" s="5">
        <v>19.732688498000002</v>
      </c>
      <c r="N35" s="5">
        <v>2.591260707</v>
      </c>
      <c r="O35" s="5">
        <v>0</v>
      </c>
      <c r="P35" s="5">
        <v>0</v>
      </c>
      <c r="Q35" s="5">
        <v>7.4514075160000006</v>
      </c>
      <c r="R35" s="5">
        <v>23.728250985000003</v>
      </c>
      <c r="S35" s="5">
        <v>4.5960597299999995</v>
      </c>
      <c r="T35" s="5">
        <v>0.16059999999999999</v>
      </c>
      <c r="U35" s="5">
        <v>1.6632759539999999</v>
      </c>
      <c r="V35" s="5">
        <v>5.9204777530000001</v>
      </c>
      <c r="W35" s="5">
        <v>12.783251068</v>
      </c>
      <c r="X35" s="5">
        <v>20.014749106</v>
      </c>
      <c r="Y35" s="5">
        <v>13.390605144</v>
      </c>
      <c r="Z35" s="5">
        <v>26.209261266999999</v>
      </c>
      <c r="AA35" s="5">
        <v>12.169918701</v>
      </c>
      <c r="AB35" s="5">
        <v>22.907601645</v>
      </c>
      <c r="AC35" s="5">
        <v>6.3862912559999998</v>
      </c>
      <c r="AD35" s="5">
        <v>5.7233363129999999</v>
      </c>
      <c r="AE35" s="5">
        <v>0.17309135</v>
      </c>
      <c r="AF35" s="5">
        <v>25.751335942000001</v>
      </c>
      <c r="AG35" s="5">
        <v>1.5875685220000002</v>
      </c>
      <c r="AH35" s="46">
        <v>435.92470628700005</v>
      </c>
      <c r="AI35" s="2"/>
      <c r="AJ35" s="2"/>
    </row>
    <row r="36" spans="1:37">
      <c r="A36" s="2">
        <v>46022</v>
      </c>
      <c r="B36" s="5">
        <v>0.1</v>
      </c>
      <c r="C36" s="5">
        <v>14.007312804</v>
      </c>
      <c r="D36" s="5">
        <v>7.830960997</v>
      </c>
      <c r="E36" s="5">
        <v>63.382801192999999</v>
      </c>
      <c r="F36" s="5">
        <v>3.4473851990000002</v>
      </c>
      <c r="G36" s="5">
        <v>6.2282970439999996</v>
      </c>
      <c r="H36" s="5">
        <v>6.5031459850000006</v>
      </c>
      <c r="I36" s="5">
        <v>0.55000000000000004</v>
      </c>
      <c r="J36" s="5">
        <v>17.957303391</v>
      </c>
      <c r="K36" s="5">
        <v>0.72003154000000003</v>
      </c>
      <c r="L36" s="5">
        <v>60.210945762000001</v>
      </c>
      <c r="M36" s="5">
        <v>14.615196513000001</v>
      </c>
      <c r="N36" s="5">
        <v>1.2523176</v>
      </c>
      <c r="O36" s="5">
        <v>0</v>
      </c>
      <c r="P36" s="5">
        <v>0</v>
      </c>
      <c r="Q36" s="5">
        <v>5.1510432670000004</v>
      </c>
      <c r="R36" s="5">
        <v>15.120791988000001</v>
      </c>
      <c r="S36" s="5">
        <v>0.95</v>
      </c>
      <c r="T36" s="5">
        <v>0.36199019999999998</v>
      </c>
      <c r="U36" s="5">
        <v>1.502640408</v>
      </c>
      <c r="V36" s="5">
        <v>5.6298398299999999</v>
      </c>
      <c r="W36" s="5">
        <v>4.8514151329999997</v>
      </c>
      <c r="X36" s="5">
        <v>27.984826825999995</v>
      </c>
      <c r="Y36" s="5">
        <v>10.328743589</v>
      </c>
      <c r="Z36" s="5">
        <v>19.7877829</v>
      </c>
      <c r="AA36" s="5">
        <v>8.6080350819999989</v>
      </c>
      <c r="AB36" s="5">
        <v>25.056611106000002</v>
      </c>
      <c r="AC36" s="5">
        <v>1.7568802960000003</v>
      </c>
      <c r="AD36" s="5">
        <v>17.586580598000001</v>
      </c>
      <c r="AE36" s="5">
        <v>0.9564283950000001</v>
      </c>
      <c r="AF36" s="5">
        <v>39.035873629000001</v>
      </c>
      <c r="AG36" s="5">
        <v>1.01880517</v>
      </c>
      <c r="AH36" s="46">
        <v>382.49398644500002</v>
      </c>
      <c r="AI36" s="2"/>
      <c r="AJ36" s="2"/>
    </row>
    <row r="37" spans="1:37">
      <c r="A37" s="2">
        <v>46387</v>
      </c>
      <c r="B37" s="5">
        <v>0.39</v>
      </c>
      <c r="C37" s="5">
        <v>26.886016618999999</v>
      </c>
      <c r="D37" s="5">
        <v>7.288586199</v>
      </c>
      <c r="E37" s="5">
        <v>33.317331723999999</v>
      </c>
      <c r="F37" s="5">
        <v>1.397463517</v>
      </c>
      <c r="G37" s="5">
        <v>0.69216624999999998</v>
      </c>
      <c r="H37" s="5">
        <v>5.611760404</v>
      </c>
      <c r="I37" s="5">
        <v>0.90582814</v>
      </c>
      <c r="J37" s="5">
        <v>9.2618094979999999</v>
      </c>
      <c r="K37" s="5">
        <v>1.4909177499999999</v>
      </c>
      <c r="L37" s="5">
        <v>54.820716472000001</v>
      </c>
      <c r="M37" s="5">
        <v>14.795708161</v>
      </c>
      <c r="N37" s="5">
        <v>2.3346</v>
      </c>
      <c r="O37" s="5">
        <v>0.59199999999999997</v>
      </c>
      <c r="P37" s="5">
        <v>0</v>
      </c>
      <c r="Q37" s="5">
        <v>4.9082216379999997</v>
      </c>
      <c r="R37" s="5">
        <v>18.480567161</v>
      </c>
      <c r="S37" s="5">
        <v>2.607655168</v>
      </c>
      <c r="T37" s="5">
        <v>0.31024034700000003</v>
      </c>
      <c r="U37" s="5">
        <v>2.2431501640000002</v>
      </c>
      <c r="V37" s="5">
        <v>4.2064304699999999</v>
      </c>
      <c r="W37" s="5">
        <v>5.0058753929999993</v>
      </c>
      <c r="X37" s="5">
        <v>19.389339589999999</v>
      </c>
      <c r="Y37" s="5">
        <v>25.870139804000001</v>
      </c>
      <c r="Z37" s="5">
        <v>23.360320577</v>
      </c>
      <c r="AA37" s="5">
        <v>3.4294335120000001</v>
      </c>
      <c r="AB37" s="5">
        <v>14.450822341999999</v>
      </c>
      <c r="AC37" s="5">
        <v>1.111000451</v>
      </c>
      <c r="AD37" s="5">
        <v>8.1694603000000008</v>
      </c>
      <c r="AE37" s="5">
        <v>0.27172800000000003</v>
      </c>
      <c r="AF37" s="5">
        <v>19.679147190999998</v>
      </c>
      <c r="AG37" s="5">
        <v>1.098606583</v>
      </c>
      <c r="AH37" s="46">
        <v>314.37704342500001</v>
      </c>
      <c r="AI37" s="2"/>
      <c r="AJ37" s="2"/>
    </row>
    <row r="38" spans="1:37">
      <c r="A38" s="2">
        <v>46752</v>
      </c>
      <c r="B38" s="5">
        <v>0.34008326100000003</v>
      </c>
      <c r="C38" s="5">
        <v>16.606808145999999</v>
      </c>
      <c r="D38" s="5">
        <v>9.828601299999999</v>
      </c>
      <c r="E38" s="5">
        <v>29.6718987</v>
      </c>
      <c r="F38" s="5">
        <v>7.7288856020000001</v>
      </c>
      <c r="G38" s="5">
        <v>1.502736528</v>
      </c>
      <c r="H38" s="5">
        <v>5.7861822859999998</v>
      </c>
      <c r="I38" s="5">
        <v>0.58660000000000001</v>
      </c>
      <c r="J38" s="5">
        <v>9.8089060729999993</v>
      </c>
      <c r="K38" s="5">
        <v>0.623821921</v>
      </c>
      <c r="L38" s="5">
        <v>48.792023270999998</v>
      </c>
      <c r="M38" s="5">
        <v>15.008225940999999</v>
      </c>
      <c r="N38" s="5">
        <v>0.71148023999999999</v>
      </c>
      <c r="O38" s="5">
        <v>0</v>
      </c>
      <c r="P38" s="5">
        <v>0</v>
      </c>
      <c r="Q38" s="5">
        <v>4.3599644249999994</v>
      </c>
      <c r="R38" s="5">
        <v>9.5729260899999993</v>
      </c>
      <c r="S38" s="5">
        <v>0.38</v>
      </c>
      <c r="T38" s="5">
        <v>0</v>
      </c>
      <c r="U38" s="5">
        <v>3.1481848910000001</v>
      </c>
      <c r="V38" s="5">
        <v>3.8757174280000002</v>
      </c>
      <c r="W38" s="5">
        <v>1.9862757379999998</v>
      </c>
      <c r="X38" s="5">
        <v>7.4053125399999997</v>
      </c>
      <c r="Y38" s="5">
        <v>24.27025171</v>
      </c>
      <c r="Z38" s="5">
        <v>5.6590310859999997</v>
      </c>
      <c r="AA38" s="5">
        <v>5.8266441819999999</v>
      </c>
      <c r="AB38" s="5">
        <v>17.788812018999998</v>
      </c>
      <c r="AC38" s="5">
        <v>0.85197600000000007</v>
      </c>
      <c r="AD38" s="5">
        <v>5.3903232810000006</v>
      </c>
      <c r="AE38" s="5">
        <v>1.5710164180000001</v>
      </c>
      <c r="AF38" s="5">
        <v>16.3909859</v>
      </c>
      <c r="AG38" s="5">
        <v>2.006826249</v>
      </c>
      <c r="AH38" s="46">
        <v>257.480501226</v>
      </c>
      <c r="AI38" s="2"/>
      <c r="AJ38" s="2"/>
    </row>
    <row r="39" spans="1:37">
      <c r="A39" s="2">
        <v>47118</v>
      </c>
      <c r="B39" s="5">
        <v>0.05</v>
      </c>
      <c r="C39" s="5">
        <v>6.7716831879999999</v>
      </c>
      <c r="D39" s="5">
        <v>4.0638291510000002</v>
      </c>
      <c r="E39" s="5">
        <v>18.659416171</v>
      </c>
      <c r="F39" s="5">
        <v>0.75320114299999996</v>
      </c>
      <c r="G39" s="5">
        <v>1.0783744580000001</v>
      </c>
      <c r="H39" s="5">
        <v>7.703779216</v>
      </c>
      <c r="I39" s="5">
        <v>0</v>
      </c>
      <c r="J39" s="5">
        <v>1.3162603000000002</v>
      </c>
      <c r="K39" s="5">
        <v>0</v>
      </c>
      <c r="L39" s="5">
        <v>22.271336329999997</v>
      </c>
      <c r="M39" s="5">
        <v>7.6508299260000001</v>
      </c>
      <c r="N39" s="5">
        <v>0.53449999999999998</v>
      </c>
      <c r="O39" s="5">
        <v>0.28001225600000001</v>
      </c>
      <c r="P39" s="5">
        <v>0.15</v>
      </c>
      <c r="Q39" s="5">
        <v>3.3712312340000001</v>
      </c>
      <c r="R39" s="5">
        <v>6.6333537220000007</v>
      </c>
      <c r="S39" s="5">
        <v>0</v>
      </c>
      <c r="T39" s="5">
        <v>6.1104150000000003E-2</v>
      </c>
      <c r="U39" s="5">
        <v>0.234224657</v>
      </c>
      <c r="V39" s="5">
        <v>4.8173251300000004</v>
      </c>
      <c r="W39" s="5">
        <v>1.9828264279999999</v>
      </c>
      <c r="X39" s="5">
        <v>1.2782284240000001</v>
      </c>
      <c r="Y39" s="5">
        <v>7.0267522399999995</v>
      </c>
      <c r="Z39" s="5">
        <v>10.290085380000001</v>
      </c>
      <c r="AA39" s="5">
        <v>2.288381035</v>
      </c>
      <c r="AB39" s="5">
        <v>8.0001292079999988</v>
      </c>
      <c r="AC39" s="5">
        <v>0.69740111500000002</v>
      </c>
      <c r="AD39" s="5">
        <v>2.3949100199999998</v>
      </c>
      <c r="AE39" s="5">
        <v>0.40714221900000003</v>
      </c>
      <c r="AF39" s="5">
        <v>14.157910808</v>
      </c>
      <c r="AG39" s="5">
        <v>1.044025</v>
      </c>
      <c r="AH39" s="46">
        <v>135.968252909</v>
      </c>
      <c r="AI39" s="2"/>
      <c r="AJ39" s="2"/>
    </row>
    <row r="40" spans="1:37">
      <c r="A40" s="2">
        <v>47483</v>
      </c>
      <c r="B40" s="5">
        <v>0</v>
      </c>
      <c r="C40" s="5">
        <v>24.424704276</v>
      </c>
      <c r="D40" s="5">
        <v>2.9077799309999999</v>
      </c>
      <c r="E40" s="5">
        <v>45.268838150000001</v>
      </c>
      <c r="F40" s="5">
        <v>1.288409624</v>
      </c>
      <c r="G40" s="5">
        <v>0.288669656</v>
      </c>
      <c r="H40" s="5">
        <v>1.52526293</v>
      </c>
      <c r="I40" s="5">
        <v>0.82750400000000002</v>
      </c>
      <c r="J40" s="5">
        <v>3.242488533</v>
      </c>
      <c r="K40" s="5">
        <v>0</v>
      </c>
      <c r="L40" s="5">
        <v>15.062604963</v>
      </c>
      <c r="M40" s="5">
        <v>11.564818804</v>
      </c>
      <c r="N40" s="5">
        <v>0.114375</v>
      </c>
      <c r="O40" s="5">
        <v>0.49068279999999997</v>
      </c>
      <c r="P40" s="5">
        <v>0</v>
      </c>
      <c r="Q40" s="5">
        <v>0.95837407299999999</v>
      </c>
      <c r="R40" s="5">
        <v>5.3243738919999997</v>
      </c>
      <c r="S40" s="5">
        <v>3.105</v>
      </c>
      <c r="T40" s="5">
        <v>0</v>
      </c>
      <c r="U40" s="5">
        <v>1.4862862400000001</v>
      </c>
      <c r="V40" s="5">
        <v>2.1153947999999998</v>
      </c>
      <c r="W40" s="5">
        <v>2.6056841749999999</v>
      </c>
      <c r="X40" s="5">
        <v>32.154855695000002</v>
      </c>
      <c r="Y40" s="5">
        <v>31.066319638</v>
      </c>
      <c r="Z40" s="5">
        <v>1.7904593390000001</v>
      </c>
      <c r="AA40" s="5">
        <v>3.7310509249999999</v>
      </c>
      <c r="AB40" s="5">
        <v>9.2971540560000001</v>
      </c>
      <c r="AC40" s="5">
        <v>0.54711658400000007</v>
      </c>
      <c r="AD40" s="5">
        <v>5.9339394920000004</v>
      </c>
      <c r="AE40" s="5">
        <v>0.3841714</v>
      </c>
      <c r="AF40" s="5">
        <v>3.9404813229999998</v>
      </c>
      <c r="AG40" s="5">
        <v>5.5212849999999998</v>
      </c>
      <c r="AH40" s="46">
        <v>216.96808529900002</v>
      </c>
      <c r="AI40" s="2"/>
      <c r="AJ40" s="2"/>
    </row>
    <row r="41" spans="1:37" s="18" customFormat="1" ht="18.75">
      <c r="A41" s="20" t="s">
        <v>249</v>
      </c>
      <c r="B41" s="42">
        <v>5.0310996649999993</v>
      </c>
      <c r="C41" s="42">
        <v>134.98204539100001</v>
      </c>
      <c r="D41" s="42">
        <v>45.242381639999998</v>
      </c>
      <c r="E41" s="42">
        <v>346.39146182799999</v>
      </c>
      <c r="F41" s="42">
        <v>28.034048175999999</v>
      </c>
      <c r="G41" s="42">
        <v>13.924576612000003</v>
      </c>
      <c r="H41" s="42">
        <v>41.036073364000003</v>
      </c>
      <c r="I41" s="42">
        <v>9.0789321400000009</v>
      </c>
      <c r="J41" s="42">
        <v>74.736404420000014</v>
      </c>
      <c r="K41" s="42">
        <v>9.3689136620000006</v>
      </c>
      <c r="L41" s="42">
        <v>315.82365735999997</v>
      </c>
      <c r="M41" s="42">
        <v>102.33266909899999</v>
      </c>
      <c r="N41" s="42">
        <v>9.507545652000001</v>
      </c>
      <c r="O41" s="42">
        <v>1.5925470070000001</v>
      </c>
      <c r="P41" s="42">
        <v>0.26650000000000001</v>
      </c>
      <c r="Q41" s="42">
        <v>32.449571669999997</v>
      </c>
      <c r="R41" s="42">
        <v>95.759297876000005</v>
      </c>
      <c r="S41" s="42">
        <v>13.067199369999999</v>
      </c>
      <c r="T41" s="42">
        <v>1.5371637150000002</v>
      </c>
      <c r="U41" s="42">
        <v>12.207501126000002</v>
      </c>
      <c r="V41" s="42">
        <v>32.585531490999998</v>
      </c>
      <c r="W41" s="42">
        <v>37.105186738</v>
      </c>
      <c r="X41" s="42">
        <v>142.39084258899999</v>
      </c>
      <c r="Y41" s="42">
        <v>134.04844224499999</v>
      </c>
      <c r="Z41" s="42">
        <v>115.159212686</v>
      </c>
      <c r="AA41" s="42">
        <v>54.782646798000002</v>
      </c>
      <c r="AB41" s="42">
        <v>120.80226857600002</v>
      </c>
      <c r="AC41" s="42">
        <v>15.687961478000002</v>
      </c>
      <c r="AD41" s="42">
        <v>55.133170383000007</v>
      </c>
      <c r="AE41" s="42">
        <v>4.4553969379999998</v>
      </c>
      <c r="AF41" s="42">
        <v>145.33128977800001</v>
      </c>
      <c r="AG41" s="42">
        <v>14.504173705000001</v>
      </c>
      <c r="AH41" s="46">
        <v>2164.3557131779999</v>
      </c>
    </row>
    <row r="42" spans="1:37">
      <c r="AI42" s="2"/>
    </row>
    <row r="43" spans="1:37">
      <c r="AI43" s="2"/>
      <c r="AJ43" s="10"/>
      <c r="AK43" s="10"/>
    </row>
    <row r="44" spans="1:37">
      <c r="AI44" s="2"/>
    </row>
    <row r="45" spans="1:37">
      <c r="AI45" s="10"/>
    </row>
    <row r="46" spans="1:37" ht="24" customHeight="1">
      <c r="A46" s="6" t="s">
        <v>240</v>
      </c>
      <c r="B46" s="6" t="s">
        <v>241</v>
      </c>
      <c r="AI46" s="10"/>
    </row>
    <row r="47" spans="1:37" ht="26.25">
      <c r="A47" s="6" t="s">
        <v>251</v>
      </c>
      <c r="B47" s="6" t="s">
        <v>250</v>
      </c>
    </row>
    <row r="48" spans="1:37" ht="18.75">
      <c r="B48" s="44" t="s">
        <v>173</v>
      </c>
      <c r="C48" s="44" t="s">
        <v>174</v>
      </c>
      <c r="D48" s="44" t="s">
        <v>175</v>
      </c>
      <c r="E48" s="44" t="s">
        <v>176</v>
      </c>
      <c r="F48" s="44" t="s">
        <v>177</v>
      </c>
      <c r="G48" s="44" t="s">
        <v>244</v>
      </c>
      <c r="H48" s="44" t="s">
        <v>179</v>
      </c>
      <c r="I48" s="44" t="s">
        <v>180</v>
      </c>
      <c r="J48" s="44" t="s">
        <v>181</v>
      </c>
      <c r="K48" s="44" t="s">
        <v>182</v>
      </c>
      <c r="L48" s="44" t="s">
        <v>183</v>
      </c>
      <c r="M48" s="44" t="s">
        <v>184</v>
      </c>
      <c r="N48" s="44" t="s">
        <v>185</v>
      </c>
      <c r="O48" s="44" t="s">
        <v>186</v>
      </c>
      <c r="P48" s="44" t="s">
        <v>188</v>
      </c>
      <c r="Q48" s="44" t="s">
        <v>189</v>
      </c>
      <c r="R48" s="44" t="s">
        <v>190</v>
      </c>
      <c r="S48" s="44" t="s">
        <v>191</v>
      </c>
      <c r="T48" s="44" t="s">
        <v>192</v>
      </c>
      <c r="U48" s="44" t="s">
        <v>206</v>
      </c>
      <c r="V48" s="44" t="s">
        <v>193</v>
      </c>
      <c r="W48" s="44" t="s">
        <v>194</v>
      </c>
      <c r="X48" s="44" t="s">
        <v>246</v>
      </c>
      <c r="Y48" s="44" t="s">
        <v>196</v>
      </c>
      <c r="Z48" s="44" t="s">
        <v>197</v>
      </c>
      <c r="AA48" s="44" t="s">
        <v>198</v>
      </c>
      <c r="AB48" s="44" t="s">
        <v>247</v>
      </c>
      <c r="AC48" s="44" t="s">
        <v>199</v>
      </c>
      <c r="AD48" s="44" t="s">
        <v>287</v>
      </c>
      <c r="AE48" s="44" t="s">
        <v>217</v>
      </c>
      <c r="AF48" s="44" t="s">
        <v>248</v>
      </c>
      <c r="AG48" s="44" t="s">
        <v>277</v>
      </c>
      <c r="AH48" s="45" t="s">
        <v>249</v>
      </c>
    </row>
    <row r="49" spans="1:38">
      <c r="A49" s="2">
        <v>45291</v>
      </c>
      <c r="B49" s="5">
        <v>0.88700000000000001</v>
      </c>
      <c r="C49" s="5">
        <v>17.294496662</v>
      </c>
      <c r="D49" s="5">
        <v>8.2585329999999999</v>
      </c>
      <c r="E49" s="5">
        <v>25.801349522999999</v>
      </c>
      <c r="F49" s="5">
        <v>8.0853300000000008</v>
      </c>
      <c r="G49" s="5">
        <v>0</v>
      </c>
      <c r="H49" s="5">
        <v>5.5860000000000003</v>
      </c>
      <c r="I49" s="5">
        <v>2.61</v>
      </c>
      <c r="J49" s="5">
        <v>6.4193100000000003</v>
      </c>
      <c r="K49" s="5">
        <v>0</v>
      </c>
      <c r="L49" s="5">
        <v>14.050835164</v>
      </c>
      <c r="M49" s="5">
        <v>11.724452299999999</v>
      </c>
      <c r="N49" s="5">
        <v>0.55300000000000005</v>
      </c>
      <c r="O49" s="5">
        <v>0.08</v>
      </c>
      <c r="P49" s="5">
        <v>0.11650000000000001</v>
      </c>
      <c r="Q49" s="5">
        <v>3.0565600000000002</v>
      </c>
      <c r="R49" s="5">
        <v>11.553198043</v>
      </c>
      <c r="S49" s="5">
        <v>1.3915299999999999</v>
      </c>
      <c r="T49" s="5">
        <v>0.495</v>
      </c>
      <c r="U49" s="5">
        <v>1.8247500000000001</v>
      </c>
      <c r="V49" s="5">
        <v>4.0629999999999997</v>
      </c>
      <c r="W49" s="5">
        <v>0</v>
      </c>
      <c r="X49" s="5">
        <v>16.690480000000001</v>
      </c>
      <c r="Y49" s="5">
        <v>9.4285693889999997</v>
      </c>
      <c r="Z49" s="5">
        <v>18.101835439999999</v>
      </c>
      <c r="AA49" s="5">
        <v>4.9649999999999999</v>
      </c>
      <c r="AB49" s="5">
        <v>6.7166777800000004</v>
      </c>
      <c r="AC49" s="5">
        <v>1.2052400000000001</v>
      </c>
      <c r="AD49" s="5">
        <v>5.1584979300000002</v>
      </c>
      <c r="AE49" s="5">
        <v>0.20380000000000001</v>
      </c>
      <c r="AF49" s="5">
        <v>24.690249999999999</v>
      </c>
      <c r="AG49" s="5">
        <v>2.1257594929999999</v>
      </c>
      <c r="AH49" s="46">
        <v>213.13695472399999</v>
      </c>
      <c r="AJ49" s="2"/>
    </row>
    <row r="50" spans="1:38">
      <c r="A50" s="2">
        <v>45657</v>
      </c>
      <c r="B50" s="5">
        <v>3.2640164039999999</v>
      </c>
      <c r="C50" s="5">
        <v>14.14040625</v>
      </c>
      <c r="D50" s="5">
        <v>4.08</v>
      </c>
      <c r="E50" s="5">
        <v>55.284329999999997</v>
      </c>
      <c r="F50" s="5">
        <v>3.5383499999999999</v>
      </c>
      <c r="G50" s="5">
        <v>0</v>
      </c>
      <c r="H50" s="5">
        <v>2.0470000000000002</v>
      </c>
      <c r="I50" s="5">
        <v>3.5990000000000002</v>
      </c>
      <c r="J50" s="5">
        <v>12.429639999999999</v>
      </c>
      <c r="K50" s="5">
        <v>0</v>
      </c>
      <c r="L50" s="5">
        <v>23.286881948000001</v>
      </c>
      <c r="M50" s="5">
        <v>11.137405703000001</v>
      </c>
      <c r="N50" s="5">
        <v>2.35</v>
      </c>
      <c r="O50" s="5">
        <v>0</v>
      </c>
      <c r="P50" s="5">
        <v>0</v>
      </c>
      <c r="Q50" s="5">
        <v>3.4106800000000002</v>
      </c>
      <c r="R50" s="5">
        <v>19.532980781999999</v>
      </c>
      <c r="S50" s="5">
        <v>4.1265907239999997</v>
      </c>
      <c r="T50" s="5">
        <v>0.16059999999999999</v>
      </c>
      <c r="U50" s="5">
        <v>1.364843858</v>
      </c>
      <c r="V50" s="5">
        <v>4.3558293490000004</v>
      </c>
      <c r="W50" s="5">
        <v>2</v>
      </c>
      <c r="X50" s="5">
        <v>8.9715900000000008</v>
      </c>
      <c r="Y50" s="5">
        <v>7.2184540000000004</v>
      </c>
      <c r="Z50" s="5">
        <v>14.32502624</v>
      </c>
      <c r="AA50" s="5">
        <v>7.6680000000000001</v>
      </c>
      <c r="AB50" s="5">
        <v>8.6688030000000005</v>
      </c>
      <c r="AC50" s="5">
        <v>3.0350000000000001</v>
      </c>
      <c r="AD50" s="5">
        <v>1.6046499999999999</v>
      </c>
      <c r="AE50" s="5">
        <v>0.05</v>
      </c>
      <c r="AF50" s="5">
        <v>21.944520000000001</v>
      </c>
      <c r="AG50" s="5">
        <v>1.4827709200000001</v>
      </c>
      <c r="AH50" s="46">
        <v>245.07736917800005</v>
      </c>
      <c r="AI50" s="2"/>
      <c r="AJ50" s="2"/>
    </row>
    <row r="51" spans="1:38">
      <c r="A51" s="2">
        <v>46022</v>
      </c>
      <c r="B51" s="5">
        <v>0.1</v>
      </c>
      <c r="C51" s="5">
        <v>9.7127604170000001</v>
      </c>
      <c r="D51" s="5">
        <v>7.7048833959999996</v>
      </c>
      <c r="E51" s="5">
        <v>27.210728799999998</v>
      </c>
      <c r="F51" s="5">
        <v>2.4700000000000002</v>
      </c>
      <c r="G51" s="5">
        <v>0</v>
      </c>
      <c r="H51" s="5">
        <v>1.8647020000000001</v>
      </c>
      <c r="I51" s="5">
        <v>0.55000000000000004</v>
      </c>
      <c r="J51" s="5">
        <v>7.5130999999999997</v>
      </c>
      <c r="K51" s="5">
        <v>0</v>
      </c>
      <c r="L51" s="5">
        <v>13.702608</v>
      </c>
      <c r="M51" s="5">
        <v>9.1388178880000002</v>
      </c>
      <c r="N51" s="5">
        <v>1.23</v>
      </c>
      <c r="O51" s="5">
        <v>0</v>
      </c>
      <c r="P51" s="5">
        <v>0</v>
      </c>
      <c r="Q51" s="5">
        <v>3.23705</v>
      </c>
      <c r="R51" s="5">
        <v>8.1292631970000002</v>
      </c>
      <c r="S51" s="5">
        <v>0.95</v>
      </c>
      <c r="T51" s="5">
        <v>0</v>
      </c>
      <c r="U51" s="5">
        <v>0.89316509200000005</v>
      </c>
      <c r="V51" s="5">
        <v>2.59</v>
      </c>
      <c r="W51" s="5">
        <v>0.61199999999999999</v>
      </c>
      <c r="X51" s="5">
        <v>9.3254999999999999</v>
      </c>
      <c r="Y51" s="5">
        <v>1.9216</v>
      </c>
      <c r="Z51" s="5">
        <v>12.920221687</v>
      </c>
      <c r="AA51" s="5">
        <v>6.0149999999999997</v>
      </c>
      <c r="AB51" s="5">
        <v>5.6618375030000001</v>
      </c>
      <c r="AC51" s="5">
        <v>1.044</v>
      </c>
      <c r="AD51" s="5">
        <v>15.128952218</v>
      </c>
      <c r="AE51" s="5">
        <v>0.67500000000000004</v>
      </c>
      <c r="AF51" s="5">
        <v>30.368200000000002</v>
      </c>
      <c r="AG51" s="5">
        <v>0.97499999999999998</v>
      </c>
      <c r="AH51" s="46">
        <v>181.64439019800002</v>
      </c>
      <c r="AI51" s="2"/>
      <c r="AJ51" s="2"/>
    </row>
    <row r="52" spans="1:38">
      <c r="A52" s="2">
        <v>46387</v>
      </c>
      <c r="B52" s="5">
        <v>0.39</v>
      </c>
      <c r="C52" s="5">
        <v>20.789883</v>
      </c>
      <c r="D52" s="5">
        <v>6.4060920000000001</v>
      </c>
      <c r="E52" s="5">
        <v>19.6092975</v>
      </c>
      <c r="F52" s="5">
        <v>1.2824</v>
      </c>
      <c r="G52" s="5">
        <v>0</v>
      </c>
      <c r="H52" s="5">
        <v>1.9677474020000001</v>
      </c>
      <c r="I52" s="5">
        <v>0.65</v>
      </c>
      <c r="J52" s="5">
        <v>2.8645999999999998</v>
      </c>
      <c r="K52" s="5">
        <v>0</v>
      </c>
      <c r="L52" s="5">
        <v>15.629652500000001</v>
      </c>
      <c r="M52" s="5">
        <v>8.8548782999999993</v>
      </c>
      <c r="N52" s="5">
        <v>2.3346</v>
      </c>
      <c r="O52" s="5">
        <v>0.59199999999999997</v>
      </c>
      <c r="P52" s="5">
        <v>0</v>
      </c>
      <c r="Q52" s="5">
        <v>2.1540629999999998</v>
      </c>
      <c r="R52" s="5">
        <v>12.5752325</v>
      </c>
      <c r="S52" s="5">
        <v>2.59</v>
      </c>
      <c r="T52" s="5">
        <v>0</v>
      </c>
      <c r="U52" s="5">
        <v>2.0629930000000001</v>
      </c>
      <c r="V52" s="5">
        <v>2.02</v>
      </c>
      <c r="W52" s="5">
        <v>0.52890000000000004</v>
      </c>
      <c r="X52" s="5">
        <v>7.1150799999999998</v>
      </c>
      <c r="Y52" s="5">
        <v>14.597666667</v>
      </c>
      <c r="Z52" s="5">
        <v>9.8973518249999994</v>
      </c>
      <c r="AA52" s="5">
        <v>0</v>
      </c>
      <c r="AB52" s="5">
        <v>2.6557789999999999</v>
      </c>
      <c r="AC52" s="5">
        <v>0.157</v>
      </c>
      <c r="AD52" s="5">
        <v>5.1538000000000004</v>
      </c>
      <c r="AE52" s="5">
        <v>0</v>
      </c>
      <c r="AF52" s="5">
        <v>14.8953893</v>
      </c>
      <c r="AG52" s="5">
        <v>0.871</v>
      </c>
      <c r="AH52" s="46">
        <v>158.64540599399999</v>
      </c>
      <c r="AI52" s="2"/>
      <c r="AJ52" s="2"/>
    </row>
    <row r="53" spans="1:38">
      <c r="A53" s="2">
        <v>46752</v>
      </c>
      <c r="B53" s="5">
        <v>0</v>
      </c>
      <c r="C53" s="5">
        <v>13.808</v>
      </c>
      <c r="D53" s="5">
        <v>9.3233136999999999</v>
      </c>
      <c r="E53" s="5">
        <v>7.8846999999999996</v>
      </c>
      <c r="F53" s="5">
        <v>7.2794999999999996</v>
      </c>
      <c r="G53" s="5">
        <v>0</v>
      </c>
      <c r="H53" s="5">
        <v>2.9844452889999999</v>
      </c>
      <c r="I53" s="5">
        <v>0.58660000000000001</v>
      </c>
      <c r="J53" s="5">
        <v>5.6349999999999998</v>
      </c>
      <c r="K53" s="5">
        <v>0</v>
      </c>
      <c r="L53" s="5">
        <v>10.514180059999999</v>
      </c>
      <c r="M53" s="5">
        <v>7.9134562409999996</v>
      </c>
      <c r="N53" s="5">
        <v>0.68669999999999998</v>
      </c>
      <c r="O53" s="5">
        <v>0</v>
      </c>
      <c r="P53" s="5">
        <v>0</v>
      </c>
      <c r="Q53" s="5">
        <v>2.9977</v>
      </c>
      <c r="R53" s="5">
        <v>4.4519035840000001</v>
      </c>
      <c r="S53" s="5">
        <v>0.38</v>
      </c>
      <c r="T53" s="5">
        <v>0</v>
      </c>
      <c r="U53" s="5">
        <v>2.7997253240000002</v>
      </c>
      <c r="V53" s="5">
        <v>2.69</v>
      </c>
      <c r="W53" s="5">
        <v>0</v>
      </c>
      <c r="X53" s="5">
        <v>3.7415600009999999</v>
      </c>
      <c r="Y53" s="5">
        <v>13.16507</v>
      </c>
      <c r="Z53" s="5">
        <v>1.9979100000000001</v>
      </c>
      <c r="AA53" s="5">
        <v>1.5</v>
      </c>
      <c r="AB53" s="5">
        <v>6.5095599999999996</v>
      </c>
      <c r="AC53" s="5">
        <v>0.64100000000000001</v>
      </c>
      <c r="AD53" s="5">
        <v>2.6714744000000001</v>
      </c>
      <c r="AE53" s="5">
        <v>1.5660000000000001</v>
      </c>
      <c r="AF53" s="5">
        <v>8.0697799999999997</v>
      </c>
      <c r="AG53" s="5">
        <v>1.9510000000000001</v>
      </c>
      <c r="AH53" s="46">
        <v>121.74857859899996</v>
      </c>
      <c r="AI53" s="2"/>
      <c r="AJ53" s="2"/>
    </row>
    <row r="54" spans="1:38">
      <c r="A54" s="2">
        <v>47118</v>
      </c>
      <c r="B54" s="5">
        <v>0.05</v>
      </c>
      <c r="C54" s="5">
        <v>3.070125</v>
      </c>
      <c r="D54" s="5">
        <v>4.0638291510000002</v>
      </c>
      <c r="E54" s="5">
        <v>0.4884</v>
      </c>
      <c r="F54" s="5">
        <v>0.59</v>
      </c>
      <c r="G54" s="5">
        <v>0</v>
      </c>
      <c r="H54" s="5">
        <v>4.908024148</v>
      </c>
      <c r="I54" s="5">
        <v>0</v>
      </c>
      <c r="J54" s="5">
        <v>0.5</v>
      </c>
      <c r="K54" s="5">
        <v>0</v>
      </c>
      <c r="L54" s="5">
        <v>4.3067500000000001</v>
      </c>
      <c r="M54" s="5">
        <v>3.1602260000000002</v>
      </c>
      <c r="N54" s="5">
        <v>0.53449999999999998</v>
      </c>
      <c r="O54" s="5">
        <v>0</v>
      </c>
      <c r="P54" s="5">
        <v>0.15</v>
      </c>
      <c r="Q54" s="5">
        <v>2.730664355</v>
      </c>
      <c r="R54" s="5">
        <v>4.0022500000000001</v>
      </c>
      <c r="S54" s="5">
        <v>0</v>
      </c>
      <c r="T54" s="5">
        <v>0</v>
      </c>
      <c r="U54" s="5">
        <v>6.9160006999999996E-2</v>
      </c>
      <c r="V54" s="5">
        <v>2.6710500000000001</v>
      </c>
      <c r="W54" s="5">
        <v>0</v>
      </c>
      <c r="X54" s="5">
        <v>0.8085</v>
      </c>
      <c r="Y54" s="5">
        <v>2.71</v>
      </c>
      <c r="Z54" s="5">
        <v>5.6044499999999999</v>
      </c>
      <c r="AA54" s="5">
        <v>1.25</v>
      </c>
      <c r="AB54" s="5">
        <v>1.6612674999999999</v>
      </c>
      <c r="AC54" s="5">
        <v>0.53200000000000003</v>
      </c>
      <c r="AD54" s="5">
        <v>0.96</v>
      </c>
      <c r="AE54" s="5">
        <v>0.25</v>
      </c>
      <c r="AF54" s="5">
        <v>11.299759999999999</v>
      </c>
      <c r="AG54" s="5">
        <v>1.044025</v>
      </c>
      <c r="AH54" s="46">
        <v>57.414981161000007</v>
      </c>
      <c r="AI54" s="2"/>
      <c r="AJ54" s="2"/>
    </row>
    <row r="55" spans="1:38">
      <c r="A55" s="2">
        <v>47483</v>
      </c>
      <c r="B55" s="5">
        <v>0</v>
      </c>
      <c r="C55" s="5">
        <v>2.4409999999999998</v>
      </c>
      <c r="D55" s="5">
        <v>2.7813661359999999</v>
      </c>
      <c r="E55" s="5">
        <v>0.66700000000000004</v>
      </c>
      <c r="F55" s="5">
        <v>0.91949999999999998</v>
      </c>
      <c r="G55" s="5">
        <v>0</v>
      </c>
      <c r="H55" s="5">
        <v>0.309</v>
      </c>
      <c r="I55" s="5">
        <v>0.65439999999999998</v>
      </c>
      <c r="J55" s="5">
        <v>2.17</v>
      </c>
      <c r="K55" s="5">
        <v>0</v>
      </c>
      <c r="L55" s="5">
        <v>2.8451499999999998</v>
      </c>
      <c r="M55" s="5">
        <v>7.6851254400000002</v>
      </c>
      <c r="N55" s="5">
        <v>0</v>
      </c>
      <c r="O55" s="5">
        <v>0.4355</v>
      </c>
      <c r="P55" s="5">
        <v>0</v>
      </c>
      <c r="Q55" s="5">
        <v>0.16839999999999999</v>
      </c>
      <c r="R55" s="5">
        <v>3.5235709439999998</v>
      </c>
      <c r="S55" s="5">
        <v>3.105</v>
      </c>
      <c r="T55" s="5">
        <v>0</v>
      </c>
      <c r="U55" s="5">
        <v>1.286</v>
      </c>
      <c r="V55" s="5">
        <v>0.98761600000000005</v>
      </c>
      <c r="W55" s="5">
        <v>0</v>
      </c>
      <c r="X55" s="5">
        <v>28.12</v>
      </c>
      <c r="Y55" s="5">
        <v>25.875813749999999</v>
      </c>
      <c r="Z55" s="5">
        <v>0.96142185000000002</v>
      </c>
      <c r="AA55" s="5">
        <v>0</v>
      </c>
      <c r="AB55" s="5">
        <v>3.187948</v>
      </c>
      <c r="AC55" s="5">
        <v>0.25686425600000001</v>
      </c>
      <c r="AD55" s="5">
        <v>5.2201000000000004</v>
      </c>
      <c r="AE55" s="5">
        <v>0</v>
      </c>
      <c r="AF55" s="5">
        <v>3.8534815359999999</v>
      </c>
      <c r="AG55" s="5">
        <v>5.5212849999999998</v>
      </c>
      <c r="AH55" s="46">
        <v>102.97554291200001</v>
      </c>
      <c r="AI55" s="2"/>
      <c r="AJ55" s="2"/>
    </row>
    <row r="56" spans="1:38" s="18" customFormat="1" ht="18.75">
      <c r="A56" s="20" t="s">
        <v>249</v>
      </c>
      <c r="B56" s="42">
        <v>4.6910164039999991</v>
      </c>
      <c r="C56" s="42">
        <v>81.256671329000014</v>
      </c>
      <c r="D56" s="42">
        <v>42.618017383000002</v>
      </c>
      <c r="E56" s="42">
        <v>136.945805823</v>
      </c>
      <c r="F56" s="42">
        <v>24.16508</v>
      </c>
      <c r="G56" s="42">
        <v>0</v>
      </c>
      <c r="H56" s="42">
        <v>19.666918839000001</v>
      </c>
      <c r="I56" s="42">
        <v>8.65</v>
      </c>
      <c r="J56" s="42">
        <v>37.531649999999999</v>
      </c>
      <c r="K56" s="42">
        <v>0</v>
      </c>
      <c r="L56" s="42">
        <v>84.336057671999995</v>
      </c>
      <c r="M56" s="42">
        <v>59.614361871999996</v>
      </c>
      <c r="N56" s="42">
        <v>7.6888000000000005</v>
      </c>
      <c r="O56" s="42">
        <v>1.1074999999999999</v>
      </c>
      <c r="P56" s="42">
        <v>0.26650000000000001</v>
      </c>
      <c r="Q56" s="42">
        <v>17.755117354999999</v>
      </c>
      <c r="R56" s="42">
        <v>63.768399049999999</v>
      </c>
      <c r="S56" s="42">
        <v>12.543120724</v>
      </c>
      <c r="T56" s="42">
        <v>0.65559999999999996</v>
      </c>
      <c r="U56" s="42">
        <v>10.300637281000002</v>
      </c>
      <c r="V56" s="42">
        <v>19.377495348999997</v>
      </c>
      <c r="W56" s="42">
        <v>3.1409000000000002</v>
      </c>
      <c r="X56" s="42">
        <v>74.772710000999993</v>
      </c>
      <c r="Y56" s="42">
        <v>74.917173805999994</v>
      </c>
      <c r="Z56" s="42">
        <v>63.808217042000003</v>
      </c>
      <c r="AA56" s="42">
        <v>21.398</v>
      </c>
      <c r="AB56" s="42">
        <v>35.061872783000005</v>
      </c>
      <c r="AC56" s="42">
        <v>6.8711042560000006</v>
      </c>
      <c r="AD56" s="42">
        <v>35.897474548000005</v>
      </c>
      <c r="AE56" s="42">
        <v>2.7448000000000001</v>
      </c>
      <c r="AF56" s="42">
        <v>115.12138083600001</v>
      </c>
      <c r="AG56" s="42">
        <v>13.970840413000001</v>
      </c>
      <c r="AH56" s="46">
        <v>1080.643222766</v>
      </c>
    </row>
    <row r="57" spans="1:38">
      <c r="AI57" s="2"/>
    </row>
    <row r="58" spans="1:38" ht="16.5" customHeight="1">
      <c r="AI58" s="2"/>
      <c r="AJ58" s="10"/>
      <c r="AK58" s="10"/>
      <c r="AL58" s="10"/>
    </row>
    <row r="59" spans="1:38" ht="26.25">
      <c r="A59" s="6" t="s">
        <v>240</v>
      </c>
      <c r="B59" s="6" t="s">
        <v>241</v>
      </c>
      <c r="AI59" s="2"/>
      <c r="AJ59" s="10"/>
      <c r="AK59" s="10"/>
      <c r="AL59" s="10"/>
    </row>
    <row r="60" spans="1:38" ht="26.25">
      <c r="A60" s="6" t="s">
        <v>252</v>
      </c>
      <c r="B60" s="6" t="s">
        <v>243</v>
      </c>
      <c r="AI60" s="10"/>
      <c r="AJ60" s="10"/>
      <c r="AK60" s="10"/>
      <c r="AL60" s="10"/>
    </row>
    <row r="61" spans="1:38" ht="18.75">
      <c r="B61" s="44" t="s">
        <v>173</v>
      </c>
      <c r="C61" s="44" t="s">
        <v>174</v>
      </c>
      <c r="D61" s="44" t="s">
        <v>175</v>
      </c>
      <c r="E61" s="44" t="s">
        <v>176</v>
      </c>
      <c r="F61" s="44" t="s">
        <v>177</v>
      </c>
      <c r="G61" s="44" t="s">
        <v>244</v>
      </c>
      <c r="H61" s="44" t="s">
        <v>179</v>
      </c>
      <c r="I61" s="44" t="s">
        <v>180</v>
      </c>
      <c r="J61" s="44" t="s">
        <v>181</v>
      </c>
      <c r="K61" s="44" t="s">
        <v>182</v>
      </c>
      <c r="L61" s="44" t="s">
        <v>183</v>
      </c>
      <c r="M61" s="44" t="s">
        <v>184</v>
      </c>
      <c r="N61" s="44" t="s">
        <v>185</v>
      </c>
      <c r="O61" s="44" t="s">
        <v>186</v>
      </c>
      <c r="P61" s="44" t="s">
        <v>188</v>
      </c>
      <c r="Q61" s="44" t="s">
        <v>189</v>
      </c>
      <c r="R61" s="44" t="s">
        <v>190</v>
      </c>
      <c r="S61" s="44" t="s">
        <v>191</v>
      </c>
      <c r="T61" s="44" t="s">
        <v>192</v>
      </c>
      <c r="U61" s="44" t="s">
        <v>206</v>
      </c>
      <c r="V61" s="44" t="s">
        <v>193</v>
      </c>
      <c r="W61" s="44" t="s">
        <v>194</v>
      </c>
      <c r="X61" s="44" t="s">
        <v>246</v>
      </c>
      <c r="Y61" s="44" t="s">
        <v>196</v>
      </c>
      <c r="Z61" s="44" t="s">
        <v>197</v>
      </c>
      <c r="AA61" s="44" t="s">
        <v>198</v>
      </c>
      <c r="AB61" s="44" t="s">
        <v>247</v>
      </c>
      <c r="AC61" s="44" t="s">
        <v>199</v>
      </c>
      <c r="AD61" s="44" t="s">
        <v>287</v>
      </c>
      <c r="AE61" s="44" t="s">
        <v>217</v>
      </c>
      <c r="AF61" s="44" t="s">
        <v>248</v>
      </c>
      <c r="AG61" s="44" t="s">
        <v>277</v>
      </c>
      <c r="AH61" s="45" t="s">
        <v>249</v>
      </c>
      <c r="AI61" s="10"/>
      <c r="AJ61" s="10"/>
      <c r="AK61" s="10"/>
      <c r="AL61" s="10"/>
    </row>
    <row r="62" spans="1:38">
      <c r="A62" s="2">
        <v>45291</v>
      </c>
      <c r="B62" s="36">
        <v>0</v>
      </c>
      <c r="C62" s="36">
        <v>0.2198</v>
      </c>
      <c r="D62" s="36">
        <v>0.58500220000000003</v>
      </c>
      <c r="E62" s="36">
        <v>72.645277676000006</v>
      </c>
      <c r="F62" s="36">
        <v>0.10007674400000001</v>
      </c>
      <c r="G62" s="36">
        <v>6.5331135800000002</v>
      </c>
      <c r="H62" s="36">
        <v>0.18069327199999999</v>
      </c>
      <c r="I62" s="36">
        <v>0</v>
      </c>
      <c r="J62" s="36">
        <v>36.426952689000004</v>
      </c>
      <c r="K62" s="36">
        <v>0</v>
      </c>
      <c r="L62" s="36">
        <v>9.5698922260000003</v>
      </c>
      <c r="M62" s="36">
        <v>3.9590337240000002</v>
      </c>
      <c r="N62" s="36">
        <v>0.28573340000000003</v>
      </c>
      <c r="O62" s="36">
        <v>5.0000000000000001E-3</v>
      </c>
      <c r="P62" s="36">
        <v>0</v>
      </c>
      <c r="Q62" s="36">
        <v>3.7304462950000001</v>
      </c>
      <c r="R62" s="36">
        <v>1.412286656</v>
      </c>
      <c r="S62" s="36">
        <v>0.54249999999999998</v>
      </c>
      <c r="T62" s="36">
        <v>0</v>
      </c>
      <c r="U62" s="36">
        <v>0</v>
      </c>
      <c r="V62" s="36">
        <v>0.71602239999999995</v>
      </c>
      <c r="W62" s="36">
        <v>1.5109461679999998</v>
      </c>
      <c r="X62" s="36">
        <v>4.1512458819999996</v>
      </c>
      <c r="Y62" s="36">
        <v>13.199975999999999</v>
      </c>
      <c r="Z62" s="36">
        <v>23.092237655000002</v>
      </c>
      <c r="AA62" s="36">
        <v>4.1462941649999996</v>
      </c>
      <c r="AB62" s="36">
        <v>23.579160039999998</v>
      </c>
      <c r="AC62" s="36">
        <v>0.30566389999999999</v>
      </c>
      <c r="AD62" s="36">
        <v>14.978408087999998</v>
      </c>
      <c r="AE62" s="36">
        <v>0.31960660000000002</v>
      </c>
      <c r="AF62" s="36">
        <v>13.047553501999998</v>
      </c>
      <c r="AG62" s="36">
        <v>3.0265</v>
      </c>
      <c r="AH62" s="46">
        <v>238.269422862</v>
      </c>
      <c r="AI62" s="10"/>
      <c r="AJ62" s="2"/>
    </row>
    <row r="63" spans="1:38">
      <c r="A63" s="2">
        <v>45657</v>
      </c>
      <c r="B63" s="36">
        <v>0.15</v>
      </c>
      <c r="C63" s="36">
        <v>0.9457875</v>
      </c>
      <c r="D63" s="36">
        <v>0.52800000000000002</v>
      </c>
      <c r="E63" s="36">
        <v>76.619623632</v>
      </c>
      <c r="F63" s="36">
        <v>3.2000000000000001E-2</v>
      </c>
      <c r="G63" s="36">
        <v>0.37936399999999998</v>
      </c>
      <c r="H63" s="36">
        <v>2.4544589050000001</v>
      </c>
      <c r="I63" s="36">
        <v>2.72664E-2</v>
      </c>
      <c r="J63" s="36">
        <v>46.078732829000003</v>
      </c>
      <c r="K63" s="36">
        <v>0</v>
      </c>
      <c r="L63" s="36">
        <v>4.4551431150000003</v>
      </c>
      <c r="M63" s="36">
        <v>2.2055366709999999</v>
      </c>
      <c r="N63" s="36">
        <v>0</v>
      </c>
      <c r="O63" s="36">
        <v>0.25</v>
      </c>
      <c r="P63" s="36">
        <v>0</v>
      </c>
      <c r="Q63" s="36">
        <v>5.0756488419999997</v>
      </c>
      <c r="R63" s="36">
        <v>2.9274508290000001</v>
      </c>
      <c r="S63" s="36">
        <v>0.168025019</v>
      </c>
      <c r="T63" s="5">
        <v>0</v>
      </c>
      <c r="U63" s="5">
        <v>0</v>
      </c>
      <c r="V63" s="36">
        <v>1.39509774</v>
      </c>
      <c r="W63" s="36">
        <v>1.4334445099999999</v>
      </c>
      <c r="X63" s="36">
        <v>3.4553593490000001</v>
      </c>
      <c r="Y63" s="36">
        <v>1.5064084</v>
      </c>
      <c r="Z63" s="36">
        <v>18.79743616</v>
      </c>
      <c r="AA63" s="36">
        <v>2.8944757249999999</v>
      </c>
      <c r="AB63" s="36">
        <v>37.356972386999999</v>
      </c>
      <c r="AC63" s="36">
        <v>1.594646</v>
      </c>
      <c r="AD63" s="36">
        <v>3.7345827699999998</v>
      </c>
      <c r="AE63" s="36">
        <v>7.9500249999999995E-2</v>
      </c>
      <c r="AF63" s="36">
        <v>12.522676294</v>
      </c>
      <c r="AG63" s="36">
        <v>2.5007999999999999</v>
      </c>
      <c r="AH63" s="46">
        <v>229.56843732699997</v>
      </c>
      <c r="AI63" s="2"/>
      <c r="AJ63" s="2"/>
    </row>
    <row r="64" spans="1:38">
      <c r="A64" s="2">
        <v>46022</v>
      </c>
      <c r="B64" s="36">
        <v>0</v>
      </c>
      <c r="C64" s="36">
        <v>0.71215384400000004</v>
      </c>
      <c r="D64" s="36">
        <v>0.17949999999999999</v>
      </c>
      <c r="E64" s="36">
        <v>57.715878641000003</v>
      </c>
      <c r="F64" s="36">
        <v>0.16895494</v>
      </c>
      <c r="G64" s="36">
        <v>0.16785341000000001</v>
      </c>
      <c r="H64" s="36">
        <v>1.058170453</v>
      </c>
      <c r="I64" s="36">
        <v>0</v>
      </c>
      <c r="J64" s="36">
        <v>30.469697715999999</v>
      </c>
      <c r="K64" s="36">
        <v>1.7000000000000001E-2</v>
      </c>
      <c r="L64" s="36">
        <v>5.0827348959999998</v>
      </c>
      <c r="M64" s="36">
        <v>5.6761983850000002</v>
      </c>
      <c r="N64" s="36">
        <v>0</v>
      </c>
      <c r="O64" s="36">
        <v>0</v>
      </c>
      <c r="P64" s="36">
        <v>0</v>
      </c>
      <c r="Q64" s="36">
        <v>1.8552621150000002</v>
      </c>
      <c r="R64" s="36">
        <v>0.40501239999999999</v>
      </c>
      <c r="S64" s="36">
        <v>0.05</v>
      </c>
      <c r="T64" s="5">
        <v>0</v>
      </c>
      <c r="U64" s="5">
        <v>0.23930000000000001</v>
      </c>
      <c r="V64" s="36">
        <v>0.56971000000000005</v>
      </c>
      <c r="W64" s="36">
        <v>0.57501592899999998</v>
      </c>
      <c r="X64" s="36">
        <v>1.048097187</v>
      </c>
      <c r="Y64" s="36">
        <v>2.9310540039999999</v>
      </c>
      <c r="Z64" s="36">
        <v>11.903618741000001</v>
      </c>
      <c r="AA64" s="36">
        <v>0.53545229000000005</v>
      </c>
      <c r="AB64" s="36">
        <v>26.294761608000002</v>
      </c>
      <c r="AC64" s="36">
        <v>2.3523425000000002</v>
      </c>
      <c r="AD64" s="36">
        <v>1.7740973099999999</v>
      </c>
      <c r="AE64" s="36">
        <v>0</v>
      </c>
      <c r="AF64" s="36">
        <v>5.1150469440000004</v>
      </c>
      <c r="AG64" s="36">
        <v>3.4</v>
      </c>
      <c r="AH64" s="46">
        <v>160.296913313</v>
      </c>
      <c r="AI64" s="2"/>
      <c r="AJ64" s="2"/>
    </row>
    <row r="65" spans="1:38">
      <c r="A65" s="2">
        <v>46387</v>
      </c>
      <c r="B65" s="36">
        <v>0</v>
      </c>
      <c r="C65" s="36">
        <v>0.49615449099999998</v>
      </c>
      <c r="D65" s="36">
        <v>0.40849999999999997</v>
      </c>
      <c r="E65" s="36">
        <v>34.038066076999996</v>
      </c>
      <c r="F65" s="36">
        <v>0.41637005500000002</v>
      </c>
      <c r="G65" s="36">
        <v>3.3536987250000001</v>
      </c>
      <c r="H65" s="36">
        <v>0.728066977</v>
      </c>
      <c r="I65" s="36">
        <v>0</v>
      </c>
      <c r="J65" s="36">
        <v>19.858999329</v>
      </c>
      <c r="K65" s="36">
        <v>0</v>
      </c>
      <c r="L65" s="36">
        <v>3.7368874499999998</v>
      </c>
      <c r="M65" s="36">
        <v>2.0120120859999999</v>
      </c>
      <c r="N65" s="36">
        <v>6.3543000000000002E-2</v>
      </c>
      <c r="O65" s="36">
        <v>0</v>
      </c>
      <c r="P65" s="36">
        <v>0</v>
      </c>
      <c r="Q65" s="36">
        <v>0.77354619499999999</v>
      </c>
      <c r="R65" s="36">
        <v>2.9505950699999999</v>
      </c>
      <c r="S65" s="36">
        <v>0</v>
      </c>
      <c r="T65" s="5">
        <v>0</v>
      </c>
      <c r="U65" s="5">
        <v>0.2</v>
      </c>
      <c r="V65" s="36">
        <v>0.97430447799999997</v>
      </c>
      <c r="W65" s="36">
        <v>0.19398360000000001</v>
      </c>
      <c r="X65" s="36">
        <v>0.41171047900000002</v>
      </c>
      <c r="Y65" s="36">
        <v>3.3718859000000001</v>
      </c>
      <c r="Z65" s="36">
        <v>18.658424539000002</v>
      </c>
      <c r="AA65" s="36">
        <v>0.14381743999999999</v>
      </c>
      <c r="AB65" s="36">
        <v>15.873793249</v>
      </c>
      <c r="AC65" s="36">
        <v>0</v>
      </c>
      <c r="AD65" s="36">
        <v>0.39441546</v>
      </c>
      <c r="AE65" s="36">
        <v>0</v>
      </c>
      <c r="AF65" s="36">
        <v>11.077071673999999</v>
      </c>
      <c r="AG65" s="36">
        <v>1.6347</v>
      </c>
      <c r="AH65" s="46">
        <v>121.770546274</v>
      </c>
      <c r="AI65" s="2"/>
      <c r="AJ65" s="2"/>
    </row>
    <row r="66" spans="1:38">
      <c r="A66" s="2">
        <v>46752</v>
      </c>
      <c r="B66" s="36">
        <v>0</v>
      </c>
      <c r="C66" s="36">
        <v>2.4500000000000002</v>
      </c>
      <c r="D66" s="36">
        <v>0.33099022499999997</v>
      </c>
      <c r="E66" s="36">
        <v>39.279545693999999</v>
      </c>
      <c r="F66" s="36">
        <v>0</v>
      </c>
      <c r="G66" s="36">
        <v>0.53133947999999998</v>
      </c>
      <c r="H66" s="36">
        <v>0.75827812799999994</v>
      </c>
      <c r="I66" s="36">
        <v>0</v>
      </c>
      <c r="J66" s="36">
        <v>13.639758972999999</v>
      </c>
      <c r="K66" s="36">
        <v>4.0620575999999999E-2</v>
      </c>
      <c r="L66" s="36">
        <v>1.9096922229999997</v>
      </c>
      <c r="M66" s="36">
        <v>0.87588770199999999</v>
      </c>
      <c r="N66" s="36">
        <v>0</v>
      </c>
      <c r="O66" s="36">
        <v>0</v>
      </c>
      <c r="P66" s="36">
        <v>0</v>
      </c>
      <c r="Q66" s="36">
        <v>0.83543594999999993</v>
      </c>
      <c r="R66" s="36">
        <v>1.74783829</v>
      </c>
      <c r="S66" s="36">
        <v>0</v>
      </c>
      <c r="T66" s="5">
        <v>0</v>
      </c>
      <c r="U66" s="5">
        <v>0</v>
      </c>
      <c r="V66" s="36">
        <v>0.78000899999999995</v>
      </c>
      <c r="W66" s="36">
        <v>0</v>
      </c>
      <c r="X66" s="36">
        <v>0.39144572</v>
      </c>
      <c r="Y66" s="36">
        <v>3.9532454619999999</v>
      </c>
      <c r="Z66" s="36">
        <v>13.855632335999999</v>
      </c>
      <c r="AA66" s="36">
        <v>0.44080496800000002</v>
      </c>
      <c r="AB66" s="36">
        <v>11.015037173</v>
      </c>
      <c r="AC66" s="36">
        <v>0.28018506599999998</v>
      </c>
      <c r="AD66" s="36">
        <v>0.86625980000000002</v>
      </c>
      <c r="AE66" s="36">
        <v>0</v>
      </c>
      <c r="AF66" s="36">
        <v>10.365786238</v>
      </c>
      <c r="AG66" s="36">
        <v>0.27500000000000002</v>
      </c>
      <c r="AH66" s="46">
        <v>104.622793004</v>
      </c>
      <c r="AI66" s="2"/>
      <c r="AJ66" s="2"/>
    </row>
    <row r="67" spans="1:38">
      <c r="A67" s="2">
        <v>47118</v>
      </c>
      <c r="B67" s="36">
        <v>0</v>
      </c>
      <c r="C67" s="36">
        <v>2.2482492999999999</v>
      </c>
      <c r="D67" s="36">
        <v>0</v>
      </c>
      <c r="E67" s="36">
        <v>8.7946467160000008</v>
      </c>
      <c r="F67" s="36">
        <v>0</v>
      </c>
      <c r="G67" s="36">
        <v>0.113926</v>
      </c>
      <c r="H67" s="36">
        <v>0.90141560200000004</v>
      </c>
      <c r="I67" s="36">
        <v>0</v>
      </c>
      <c r="J67" s="36">
        <v>4.2281178329999998</v>
      </c>
      <c r="K67" s="36">
        <v>0.34342861200000002</v>
      </c>
      <c r="L67" s="36">
        <v>1.9324579439999998</v>
      </c>
      <c r="M67" s="36">
        <v>0.21281446500000001</v>
      </c>
      <c r="N67" s="36">
        <v>0</v>
      </c>
      <c r="O67" s="36">
        <v>0</v>
      </c>
      <c r="P67" s="36">
        <v>0</v>
      </c>
      <c r="Q67" s="36">
        <v>1.232802747</v>
      </c>
      <c r="R67" s="36">
        <v>0.47068565000000001</v>
      </c>
      <c r="S67" s="36">
        <v>0</v>
      </c>
      <c r="T67" s="5">
        <v>0</v>
      </c>
      <c r="U67" s="5">
        <v>0</v>
      </c>
      <c r="V67" s="36">
        <v>0</v>
      </c>
      <c r="W67" s="36">
        <v>0</v>
      </c>
      <c r="X67" s="36">
        <v>0.17452500000000001</v>
      </c>
      <c r="Y67" s="36">
        <v>1.30394784</v>
      </c>
      <c r="Z67" s="36">
        <v>1.1218513099999998</v>
      </c>
      <c r="AA67" s="36">
        <v>0.1</v>
      </c>
      <c r="AB67" s="36">
        <v>1.078314583</v>
      </c>
      <c r="AC67" s="36">
        <v>0.60438031199999998</v>
      </c>
      <c r="AD67" s="36">
        <v>2.355</v>
      </c>
      <c r="AE67" s="36">
        <v>0</v>
      </c>
      <c r="AF67" s="36">
        <v>9.8294139300000012</v>
      </c>
      <c r="AG67" s="36">
        <v>3.8625E-2</v>
      </c>
      <c r="AH67" s="46">
        <v>37.084602844000003</v>
      </c>
      <c r="AI67" s="2"/>
      <c r="AJ67" s="2"/>
    </row>
    <row r="68" spans="1:38">
      <c r="A68" s="2">
        <v>47483</v>
      </c>
      <c r="B68" s="36">
        <v>0</v>
      </c>
      <c r="C68" s="36">
        <v>0</v>
      </c>
      <c r="D68" s="36">
        <v>0</v>
      </c>
      <c r="E68" s="36">
        <v>9.9765855969999997</v>
      </c>
      <c r="F68" s="36">
        <v>0</v>
      </c>
      <c r="G68" s="36">
        <v>0</v>
      </c>
      <c r="H68" s="36">
        <v>1.187814189</v>
      </c>
      <c r="I68" s="36">
        <v>0</v>
      </c>
      <c r="J68" s="36">
        <v>0.76855467700000002</v>
      </c>
      <c r="K68" s="36">
        <v>0</v>
      </c>
      <c r="L68" s="36">
        <v>0.96388424500000003</v>
      </c>
      <c r="M68" s="36">
        <v>0.27778759600000003</v>
      </c>
      <c r="N68" s="36">
        <v>0</v>
      </c>
      <c r="O68" s="36">
        <v>0.15</v>
      </c>
      <c r="P68" s="36">
        <v>0</v>
      </c>
      <c r="Q68" s="36">
        <v>0.15830394</v>
      </c>
      <c r="R68" s="36">
        <v>1.0533333330000001</v>
      </c>
      <c r="S68" s="36">
        <v>1.2</v>
      </c>
      <c r="T68" s="5">
        <v>0</v>
      </c>
      <c r="U68" s="5">
        <v>0</v>
      </c>
      <c r="V68" s="36">
        <v>0</v>
      </c>
      <c r="W68" s="36">
        <v>0.47361631999999998</v>
      </c>
      <c r="X68" s="36">
        <v>0</v>
      </c>
      <c r="Y68" s="36">
        <v>19.131518</v>
      </c>
      <c r="Z68" s="36">
        <v>2.8897367279999999</v>
      </c>
      <c r="AA68" s="36">
        <v>0</v>
      </c>
      <c r="AB68" s="36">
        <v>0.52656212199999997</v>
      </c>
      <c r="AC68" s="36">
        <v>0.27743699999999999</v>
      </c>
      <c r="AD68" s="36">
        <v>1.1907009550000001</v>
      </c>
      <c r="AE68" s="36">
        <v>0</v>
      </c>
      <c r="AF68" s="36">
        <v>3.9075368859999999</v>
      </c>
      <c r="AG68" s="36">
        <v>0.2</v>
      </c>
      <c r="AH68" s="46">
        <v>44.333371587999999</v>
      </c>
      <c r="AI68" s="2"/>
      <c r="AJ68" s="2"/>
    </row>
    <row r="69" spans="1:38" s="18" customFormat="1" ht="18.75">
      <c r="A69" s="20" t="s">
        <v>249</v>
      </c>
      <c r="B69" s="42">
        <v>0.15</v>
      </c>
      <c r="C69" s="42">
        <v>7.0721451350000004</v>
      </c>
      <c r="D69" s="42">
        <v>2.0319924249999999</v>
      </c>
      <c r="E69" s="42">
        <v>299.06962403299997</v>
      </c>
      <c r="F69" s="42">
        <v>0.71740173900000004</v>
      </c>
      <c r="G69" s="42">
        <v>11.079295195</v>
      </c>
      <c r="H69" s="42">
        <v>7.2688975259999999</v>
      </c>
      <c r="I69" s="42">
        <v>2.72664E-2</v>
      </c>
      <c r="J69" s="42">
        <v>151.47081404600002</v>
      </c>
      <c r="K69" s="42">
        <v>0.40104918800000006</v>
      </c>
      <c r="L69" s="42">
        <v>27.650692098999997</v>
      </c>
      <c r="M69" s="42">
        <v>15.219270628999999</v>
      </c>
      <c r="N69" s="42">
        <v>0.34927640000000004</v>
      </c>
      <c r="O69" s="42">
        <v>0.40500000000000003</v>
      </c>
      <c r="P69" s="42">
        <v>0</v>
      </c>
      <c r="Q69" s="42">
        <v>13.661446084</v>
      </c>
      <c r="R69" s="42">
        <v>10.967202228000001</v>
      </c>
      <c r="S69" s="42">
        <v>1.9605250190000001</v>
      </c>
      <c r="T69" s="42">
        <v>0</v>
      </c>
      <c r="U69" s="42">
        <v>0.43930000000000002</v>
      </c>
      <c r="V69" s="42">
        <v>4.4351436180000006</v>
      </c>
      <c r="W69" s="42">
        <v>4.1870065269999994</v>
      </c>
      <c r="X69" s="42">
        <v>9.6323836170000003</v>
      </c>
      <c r="Y69" s="42">
        <v>45.398035606000001</v>
      </c>
      <c r="Z69" s="42">
        <v>90.318937468999991</v>
      </c>
      <c r="AA69" s="42">
        <v>8.2608445879999977</v>
      </c>
      <c r="AB69" s="42">
        <v>115.724601162</v>
      </c>
      <c r="AC69" s="42">
        <v>5.4146547780000001</v>
      </c>
      <c r="AD69" s="42">
        <v>25.293464382999996</v>
      </c>
      <c r="AE69" s="42">
        <v>0.39910685000000001</v>
      </c>
      <c r="AF69" s="42">
        <v>65.86508546799999</v>
      </c>
      <c r="AG69" s="42">
        <v>11.075625</v>
      </c>
      <c r="AH69" s="46">
        <v>935.94608721200007</v>
      </c>
    </row>
    <row r="70" spans="1:38">
      <c r="AI70" s="2"/>
      <c r="AJ70" s="10"/>
    </row>
    <row r="71" spans="1:38">
      <c r="AI71" s="2"/>
      <c r="AJ71" s="10"/>
      <c r="AK71" s="10"/>
      <c r="AL71" s="10"/>
    </row>
    <row r="72" spans="1:38">
      <c r="AI72" s="2"/>
      <c r="AJ72" s="10"/>
      <c r="AK72" s="10"/>
      <c r="AL72" s="10"/>
    </row>
    <row r="73" spans="1:38" ht="26.25">
      <c r="A73" s="6" t="s">
        <v>240</v>
      </c>
      <c r="B73" s="6" t="s">
        <v>241</v>
      </c>
      <c r="AI73" s="10"/>
      <c r="AJ73" s="10"/>
      <c r="AK73" s="10"/>
      <c r="AL73" s="10"/>
    </row>
    <row r="74" spans="1:38" ht="26.25">
      <c r="A74" s="6" t="s">
        <v>252</v>
      </c>
      <c r="B74" s="6" t="s">
        <v>253</v>
      </c>
      <c r="AI74" s="10"/>
      <c r="AJ74" s="10"/>
      <c r="AK74" s="10"/>
      <c r="AL74" s="10"/>
    </row>
    <row r="75" spans="1:38" ht="18.75">
      <c r="B75" s="44" t="s">
        <v>173</v>
      </c>
      <c r="C75" s="44" t="s">
        <v>174</v>
      </c>
      <c r="D75" s="44" t="s">
        <v>175</v>
      </c>
      <c r="E75" s="44" t="s">
        <v>176</v>
      </c>
      <c r="F75" s="44" t="s">
        <v>177</v>
      </c>
      <c r="G75" s="44" t="s">
        <v>244</v>
      </c>
      <c r="H75" s="44" t="s">
        <v>179</v>
      </c>
      <c r="I75" s="44" t="s">
        <v>180</v>
      </c>
      <c r="J75" s="44" t="s">
        <v>181</v>
      </c>
      <c r="K75" s="44" t="s">
        <v>182</v>
      </c>
      <c r="L75" s="44" t="s">
        <v>183</v>
      </c>
      <c r="M75" s="44" t="s">
        <v>184</v>
      </c>
      <c r="N75" s="44" t="s">
        <v>185</v>
      </c>
      <c r="O75" s="44" t="s">
        <v>186</v>
      </c>
      <c r="P75" s="44" t="s">
        <v>188</v>
      </c>
      <c r="Q75" s="44" t="s">
        <v>189</v>
      </c>
      <c r="R75" s="44" t="s">
        <v>190</v>
      </c>
      <c r="S75" s="44" t="s">
        <v>191</v>
      </c>
      <c r="T75" s="44" t="s">
        <v>192</v>
      </c>
      <c r="U75" s="44" t="s">
        <v>206</v>
      </c>
      <c r="V75" s="44" t="s">
        <v>193</v>
      </c>
      <c r="W75" s="44" t="s">
        <v>194</v>
      </c>
      <c r="X75" s="44" t="s">
        <v>246</v>
      </c>
      <c r="Y75" s="44" t="s">
        <v>196</v>
      </c>
      <c r="Z75" s="44" t="s">
        <v>197</v>
      </c>
      <c r="AA75" s="44" t="s">
        <v>198</v>
      </c>
      <c r="AB75" s="44" t="s">
        <v>247</v>
      </c>
      <c r="AC75" s="44" t="s">
        <v>199</v>
      </c>
      <c r="AD75" s="44" t="s">
        <v>287</v>
      </c>
      <c r="AE75" s="44" t="s">
        <v>217</v>
      </c>
      <c r="AF75" s="44" t="s">
        <v>248</v>
      </c>
      <c r="AG75" s="44" t="s">
        <v>277</v>
      </c>
      <c r="AH75" s="45" t="s">
        <v>249</v>
      </c>
      <c r="AI75" s="10"/>
      <c r="AJ75" s="10"/>
      <c r="AK75" s="10"/>
      <c r="AL75" s="10"/>
    </row>
    <row r="76" spans="1:38">
      <c r="A76" s="2">
        <v>45291</v>
      </c>
      <c r="B76" s="5">
        <v>0</v>
      </c>
      <c r="C76" s="5">
        <v>0.2198</v>
      </c>
      <c r="D76" s="5">
        <v>0.48199999999999998</v>
      </c>
      <c r="E76" s="5">
        <v>21.517610000000001</v>
      </c>
      <c r="F76" s="5">
        <v>0.1</v>
      </c>
      <c r="G76" s="5">
        <v>0</v>
      </c>
      <c r="H76" s="5">
        <v>0</v>
      </c>
      <c r="I76" s="5">
        <v>0</v>
      </c>
      <c r="J76" s="5">
        <v>5.5372700000000004</v>
      </c>
      <c r="K76" s="5">
        <v>0</v>
      </c>
      <c r="L76" s="5">
        <v>6.1029999999999998</v>
      </c>
      <c r="M76" s="5">
        <v>3.25</v>
      </c>
      <c r="N76" s="5">
        <v>0</v>
      </c>
      <c r="O76" s="5">
        <v>5.0000000000000001E-3</v>
      </c>
      <c r="P76" s="5">
        <v>0</v>
      </c>
      <c r="Q76" s="5">
        <v>0.66600000000000004</v>
      </c>
      <c r="R76" s="5">
        <v>1.26</v>
      </c>
      <c r="S76" s="5">
        <v>0.54249999999999998</v>
      </c>
      <c r="T76" s="5">
        <v>0</v>
      </c>
      <c r="U76" s="5">
        <v>0</v>
      </c>
      <c r="V76" s="5">
        <v>0.35</v>
      </c>
      <c r="W76" s="5">
        <v>0</v>
      </c>
      <c r="X76" s="5">
        <v>1.925</v>
      </c>
      <c r="Y76" s="5">
        <v>12.6</v>
      </c>
      <c r="Z76" s="5">
        <v>4.8963902199999998</v>
      </c>
      <c r="AA76" s="5">
        <v>2.09</v>
      </c>
      <c r="AB76" s="5">
        <v>0.69399999999999995</v>
      </c>
      <c r="AC76" s="5">
        <v>0.1</v>
      </c>
      <c r="AD76" s="5">
        <v>5.3137474999999998</v>
      </c>
      <c r="AE76" s="5">
        <v>1.6E-2</v>
      </c>
      <c r="AF76" s="5">
        <v>7.7634499999999997</v>
      </c>
      <c r="AG76" s="5">
        <v>3.0265</v>
      </c>
      <c r="AH76" s="46">
        <v>78.458267720000009</v>
      </c>
      <c r="AJ76" s="2"/>
    </row>
    <row r="77" spans="1:38">
      <c r="A77" s="2">
        <v>45657</v>
      </c>
      <c r="B77" s="5">
        <v>0.15</v>
      </c>
      <c r="C77" s="5">
        <v>0.36599999999999999</v>
      </c>
      <c r="D77" s="5">
        <v>0.52800000000000002</v>
      </c>
      <c r="E77" s="5">
        <v>19.626864999999999</v>
      </c>
      <c r="F77" s="5">
        <v>3.2000000000000001E-2</v>
      </c>
      <c r="G77" s="5">
        <v>0</v>
      </c>
      <c r="H77" s="5">
        <v>2.1924000000000001</v>
      </c>
      <c r="I77" s="5">
        <v>0</v>
      </c>
      <c r="J77" s="5">
        <v>12.21752</v>
      </c>
      <c r="K77" s="5">
        <v>0</v>
      </c>
      <c r="L77" s="5">
        <v>1.825</v>
      </c>
      <c r="M77" s="5">
        <v>1.7649995709999999</v>
      </c>
      <c r="N77" s="5">
        <v>0</v>
      </c>
      <c r="O77" s="5">
        <v>0.25</v>
      </c>
      <c r="P77" s="5">
        <v>0</v>
      </c>
      <c r="Q77" s="5">
        <v>0.77500000000000002</v>
      </c>
      <c r="R77" s="5">
        <v>1.25</v>
      </c>
      <c r="S77" s="5">
        <v>0.16</v>
      </c>
      <c r="T77" s="5">
        <v>0</v>
      </c>
      <c r="U77" s="5">
        <v>0</v>
      </c>
      <c r="V77" s="5">
        <v>1.25</v>
      </c>
      <c r="W77" s="5">
        <v>0</v>
      </c>
      <c r="X77" s="5">
        <v>0.1</v>
      </c>
      <c r="Y77" s="5">
        <v>0</v>
      </c>
      <c r="Z77" s="5">
        <v>6.6249000000000002</v>
      </c>
      <c r="AA77" s="5">
        <v>2.0299999999999998</v>
      </c>
      <c r="AB77" s="5">
        <v>1.5343893500000001</v>
      </c>
      <c r="AC77" s="5">
        <v>1.2</v>
      </c>
      <c r="AD77" s="5">
        <v>1.9510000000000001</v>
      </c>
      <c r="AE77" s="5">
        <v>0.05</v>
      </c>
      <c r="AF77" s="5">
        <v>9.7535180950000004</v>
      </c>
      <c r="AG77" s="5">
        <v>2.5007999999999999</v>
      </c>
      <c r="AH77" s="46">
        <v>68.132392015999997</v>
      </c>
      <c r="AI77" s="2"/>
      <c r="AJ77" s="2"/>
    </row>
    <row r="78" spans="1:38">
      <c r="A78" s="2">
        <v>46022</v>
      </c>
      <c r="B78" s="5">
        <v>0</v>
      </c>
      <c r="C78" s="5">
        <v>0.65</v>
      </c>
      <c r="D78" s="5">
        <v>0.17949999999999999</v>
      </c>
      <c r="E78" s="5">
        <v>15.29406</v>
      </c>
      <c r="F78" s="5">
        <v>0.1</v>
      </c>
      <c r="G78" s="5">
        <v>0</v>
      </c>
      <c r="H78" s="5">
        <v>0.71640000000000004</v>
      </c>
      <c r="I78" s="5">
        <v>0</v>
      </c>
      <c r="J78" s="5">
        <v>6.271598</v>
      </c>
      <c r="K78" s="5">
        <v>1.7000000000000001E-2</v>
      </c>
      <c r="L78" s="5">
        <v>2.992131514</v>
      </c>
      <c r="M78" s="5">
        <v>4.1260000000000003</v>
      </c>
      <c r="N78" s="5">
        <v>0</v>
      </c>
      <c r="O78" s="5">
        <v>0</v>
      </c>
      <c r="P78" s="5">
        <v>0</v>
      </c>
      <c r="Q78" s="5">
        <v>0</v>
      </c>
      <c r="R78" s="5">
        <v>0.32</v>
      </c>
      <c r="S78" s="5">
        <v>0.05</v>
      </c>
      <c r="T78" s="5">
        <v>0</v>
      </c>
      <c r="U78" s="5">
        <v>0.23930000000000001</v>
      </c>
      <c r="V78" s="5">
        <v>0.56971000000000005</v>
      </c>
      <c r="W78" s="5">
        <v>0</v>
      </c>
      <c r="X78" s="5">
        <v>0</v>
      </c>
      <c r="Y78" s="5">
        <v>2.415</v>
      </c>
      <c r="Z78" s="5">
        <v>1.98933</v>
      </c>
      <c r="AA78" s="5">
        <v>0.25</v>
      </c>
      <c r="AB78" s="5">
        <v>1.088408</v>
      </c>
      <c r="AC78" s="5">
        <v>9.5000000000000001E-2</v>
      </c>
      <c r="AD78" s="5">
        <v>1.18</v>
      </c>
      <c r="AE78" s="5">
        <v>0</v>
      </c>
      <c r="AF78" s="5">
        <v>4.1820000000000004</v>
      </c>
      <c r="AG78" s="5">
        <v>3.4</v>
      </c>
      <c r="AH78" s="46">
        <v>46.125437514000012</v>
      </c>
      <c r="AI78" s="2"/>
      <c r="AJ78" s="2"/>
    </row>
    <row r="79" spans="1:38">
      <c r="A79" s="2">
        <v>46387</v>
      </c>
      <c r="B79" s="5">
        <v>0</v>
      </c>
      <c r="C79" s="5">
        <v>0</v>
      </c>
      <c r="D79" s="5">
        <v>0.40849999999999997</v>
      </c>
      <c r="E79" s="5">
        <v>9.4010049999999996</v>
      </c>
      <c r="F79" s="5">
        <v>0.4</v>
      </c>
      <c r="G79" s="5">
        <v>0</v>
      </c>
      <c r="H79" s="5">
        <v>0.70099999999999996</v>
      </c>
      <c r="I79" s="5">
        <v>0</v>
      </c>
      <c r="J79" s="5">
        <v>4.4870185420000004</v>
      </c>
      <c r="K79" s="5">
        <v>0</v>
      </c>
      <c r="L79" s="5">
        <v>3.1949999999999998</v>
      </c>
      <c r="M79" s="5">
        <v>1.125</v>
      </c>
      <c r="N79" s="5">
        <v>0</v>
      </c>
      <c r="O79" s="5">
        <v>0</v>
      </c>
      <c r="P79" s="5">
        <v>0</v>
      </c>
      <c r="Q79" s="5">
        <v>0</v>
      </c>
      <c r="R79" s="5">
        <v>2.6921499999999998</v>
      </c>
      <c r="S79" s="5">
        <v>0</v>
      </c>
      <c r="T79" s="5">
        <v>0</v>
      </c>
      <c r="U79" s="5">
        <v>0.2</v>
      </c>
      <c r="V79" s="5">
        <v>0.77</v>
      </c>
      <c r="W79" s="5">
        <v>0</v>
      </c>
      <c r="X79" s="5">
        <v>0</v>
      </c>
      <c r="Y79" s="5">
        <v>0</v>
      </c>
      <c r="Z79" s="5">
        <v>5.9229000000000003</v>
      </c>
      <c r="AA79" s="5">
        <v>0</v>
      </c>
      <c r="AB79" s="5">
        <v>0.36070000000000002</v>
      </c>
      <c r="AC79" s="5">
        <v>0</v>
      </c>
      <c r="AD79" s="5">
        <v>0</v>
      </c>
      <c r="AE79" s="5">
        <v>0</v>
      </c>
      <c r="AF79" s="5">
        <v>9.0893800000000002</v>
      </c>
      <c r="AG79" s="5">
        <v>1.6347</v>
      </c>
      <c r="AH79" s="46">
        <v>40.387353542</v>
      </c>
      <c r="AI79" s="2"/>
      <c r="AJ79" s="2"/>
    </row>
    <row r="80" spans="1:38">
      <c r="A80" s="2">
        <v>46752</v>
      </c>
      <c r="B80" s="5">
        <v>0</v>
      </c>
      <c r="C80" s="5">
        <v>2.4500000000000002</v>
      </c>
      <c r="D80" s="5">
        <v>0.06</v>
      </c>
      <c r="E80" s="5">
        <v>1.6040000000000001</v>
      </c>
      <c r="F80" s="5">
        <v>0</v>
      </c>
      <c r="G80" s="5">
        <v>0</v>
      </c>
      <c r="H80" s="5">
        <v>0.37415999999999999</v>
      </c>
      <c r="I80" s="5">
        <v>0</v>
      </c>
      <c r="J80" s="5">
        <v>0.12</v>
      </c>
      <c r="K80" s="5">
        <v>0</v>
      </c>
      <c r="L80" s="5">
        <v>1.2749999999999999</v>
      </c>
      <c r="M80" s="5">
        <v>0.45</v>
      </c>
      <c r="N80" s="5">
        <v>0</v>
      </c>
      <c r="O80" s="5">
        <v>0</v>
      </c>
      <c r="P80" s="5">
        <v>0</v>
      </c>
      <c r="Q80" s="5">
        <v>0.37</v>
      </c>
      <c r="R80" s="5">
        <v>0.90500000000000003</v>
      </c>
      <c r="S80" s="5">
        <v>0</v>
      </c>
      <c r="T80" s="5">
        <v>0</v>
      </c>
      <c r="U80" s="5">
        <v>0</v>
      </c>
      <c r="V80" s="5">
        <v>0.69</v>
      </c>
      <c r="W80" s="5">
        <v>0</v>
      </c>
      <c r="X80" s="5">
        <v>0</v>
      </c>
      <c r="Y80" s="5">
        <v>1.3886545779999999</v>
      </c>
      <c r="Z80" s="5">
        <v>3.8820000000000001</v>
      </c>
      <c r="AA80" s="5">
        <v>0</v>
      </c>
      <c r="AB80" s="5">
        <v>0.72330000000000005</v>
      </c>
      <c r="AC80" s="5">
        <v>0</v>
      </c>
      <c r="AD80" s="5">
        <v>0.377</v>
      </c>
      <c r="AE80" s="5">
        <v>0</v>
      </c>
      <c r="AF80" s="5">
        <v>2.2536811839999999</v>
      </c>
      <c r="AG80" s="5">
        <v>0.27500000000000002</v>
      </c>
      <c r="AH80" s="46">
        <v>17.197795762000002</v>
      </c>
      <c r="AI80" s="2"/>
      <c r="AJ80" s="2"/>
    </row>
    <row r="81" spans="1:38">
      <c r="A81" s="2">
        <v>47118</v>
      </c>
      <c r="B81" s="5">
        <v>0</v>
      </c>
      <c r="C81" s="5">
        <v>0</v>
      </c>
      <c r="D81" s="5">
        <v>0</v>
      </c>
      <c r="E81" s="5">
        <v>0.20799999999999999</v>
      </c>
      <c r="F81" s="5">
        <v>0</v>
      </c>
      <c r="G81" s="5">
        <v>0</v>
      </c>
      <c r="H81" s="5">
        <v>3.0000000000000001E-3</v>
      </c>
      <c r="I81" s="5">
        <v>0</v>
      </c>
      <c r="J81" s="5">
        <v>3</v>
      </c>
      <c r="K81" s="5">
        <v>0</v>
      </c>
      <c r="L81" s="5">
        <v>0.65</v>
      </c>
      <c r="M81" s="5">
        <v>0</v>
      </c>
      <c r="N81" s="5">
        <v>0</v>
      </c>
      <c r="O81" s="5">
        <v>0</v>
      </c>
      <c r="P81" s="5">
        <v>0</v>
      </c>
      <c r="Q81" s="5">
        <v>0.73499999999999999</v>
      </c>
      <c r="R81" s="5">
        <v>4.4999999999999998E-2</v>
      </c>
      <c r="S81" s="5">
        <v>0</v>
      </c>
      <c r="T81" s="5">
        <v>0</v>
      </c>
      <c r="U81" s="5">
        <v>0</v>
      </c>
      <c r="V81" s="5">
        <v>0</v>
      </c>
      <c r="W81" s="5">
        <v>0</v>
      </c>
      <c r="X81" s="5">
        <v>0.17452500000000001</v>
      </c>
      <c r="Y81" s="5">
        <v>0</v>
      </c>
      <c r="Z81" s="5">
        <v>0.28999999999999998</v>
      </c>
      <c r="AA81" s="5">
        <v>0.1</v>
      </c>
      <c r="AB81" s="5">
        <v>0</v>
      </c>
      <c r="AC81" s="5">
        <v>0</v>
      </c>
      <c r="AD81" s="5">
        <v>2.117</v>
      </c>
      <c r="AE81" s="5">
        <v>0</v>
      </c>
      <c r="AF81" s="5">
        <v>4.0155000000000003</v>
      </c>
      <c r="AG81" s="5">
        <v>3.8625E-2</v>
      </c>
      <c r="AH81" s="46">
        <v>11.37665</v>
      </c>
      <c r="AI81" s="2"/>
      <c r="AJ81" s="2"/>
    </row>
    <row r="82" spans="1:38">
      <c r="A82" s="2">
        <v>47483</v>
      </c>
      <c r="B82" s="5">
        <v>0</v>
      </c>
      <c r="C82" s="5">
        <v>0</v>
      </c>
      <c r="D82" s="5">
        <v>0</v>
      </c>
      <c r="E82" s="5">
        <v>0.52470000000000006</v>
      </c>
      <c r="F82" s="5">
        <v>0</v>
      </c>
      <c r="G82" s="5">
        <v>0</v>
      </c>
      <c r="H82" s="5">
        <v>0.3</v>
      </c>
      <c r="I82" s="5">
        <v>0</v>
      </c>
      <c r="J82" s="5">
        <v>0.65</v>
      </c>
      <c r="K82" s="5">
        <v>0</v>
      </c>
      <c r="L82" s="5">
        <v>3.5000000000000003E-2</v>
      </c>
      <c r="M82" s="5">
        <v>0.09</v>
      </c>
      <c r="N82" s="5">
        <v>0</v>
      </c>
      <c r="O82" s="5">
        <v>0.15</v>
      </c>
      <c r="P82" s="5">
        <v>0</v>
      </c>
      <c r="Q82" s="5">
        <v>0</v>
      </c>
      <c r="R82" s="5">
        <v>1.0533333330000001</v>
      </c>
      <c r="S82" s="5">
        <v>1.2</v>
      </c>
      <c r="T82" s="5">
        <v>0</v>
      </c>
      <c r="U82" s="5">
        <v>0</v>
      </c>
      <c r="V82" s="5">
        <v>0</v>
      </c>
      <c r="W82" s="5">
        <v>0</v>
      </c>
      <c r="X82" s="5">
        <v>0</v>
      </c>
      <c r="Y82" s="5">
        <v>17</v>
      </c>
      <c r="Z82" s="5">
        <v>0.23499999999999999</v>
      </c>
      <c r="AA82" s="5">
        <v>0</v>
      </c>
      <c r="AB82" s="5">
        <v>0</v>
      </c>
      <c r="AC82" s="5">
        <v>0</v>
      </c>
      <c r="AD82" s="5">
        <v>0.49880000000000002</v>
      </c>
      <c r="AE82" s="5">
        <v>0</v>
      </c>
      <c r="AF82" s="5">
        <v>1.6866000000000001</v>
      </c>
      <c r="AG82" s="5">
        <v>0.2</v>
      </c>
      <c r="AH82" s="46">
        <v>23.623433332999998</v>
      </c>
      <c r="AI82" s="2"/>
      <c r="AJ82" s="2"/>
    </row>
    <row r="83" spans="1:38" s="18" customFormat="1" ht="18.75">
      <c r="A83" s="20" t="s">
        <v>249</v>
      </c>
      <c r="B83" s="42">
        <v>0.15</v>
      </c>
      <c r="C83" s="42">
        <v>3.6858000000000004</v>
      </c>
      <c r="D83" s="42">
        <v>1.6579999999999999</v>
      </c>
      <c r="E83" s="42">
        <v>68.176239999999993</v>
      </c>
      <c r="F83" s="42">
        <v>0.63200000000000001</v>
      </c>
      <c r="G83" s="42">
        <v>0</v>
      </c>
      <c r="H83" s="42">
        <v>4.2869600000000005</v>
      </c>
      <c r="I83" s="42">
        <v>0</v>
      </c>
      <c r="J83" s="42">
        <v>32.283406542000002</v>
      </c>
      <c r="K83" s="42">
        <v>1.7000000000000001E-2</v>
      </c>
      <c r="L83" s="42">
        <v>16.075131513999999</v>
      </c>
      <c r="M83" s="42">
        <v>10.805999570999999</v>
      </c>
      <c r="N83" s="42">
        <v>0</v>
      </c>
      <c r="O83" s="42">
        <v>0.40500000000000003</v>
      </c>
      <c r="P83" s="42">
        <v>0</v>
      </c>
      <c r="Q83" s="42">
        <v>2.5459999999999998</v>
      </c>
      <c r="R83" s="42">
        <v>7.5254833330000004</v>
      </c>
      <c r="S83" s="42">
        <v>1.9525000000000001</v>
      </c>
      <c r="T83" s="42">
        <v>0</v>
      </c>
      <c r="U83" s="42">
        <v>0.43930000000000002</v>
      </c>
      <c r="V83" s="42">
        <v>3.6297100000000002</v>
      </c>
      <c r="W83" s="42">
        <v>0</v>
      </c>
      <c r="X83" s="42">
        <v>2.199525</v>
      </c>
      <c r="Y83" s="42">
        <v>33.403654578000001</v>
      </c>
      <c r="Z83" s="42">
        <v>23.840520220000002</v>
      </c>
      <c r="AA83" s="42">
        <v>4.4699999999999989</v>
      </c>
      <c r="AB83" s="42">
        <v>4.4007973499999995</v>
      </c>
      <c r="AC83" s="42">
        <v>1.395</v>
      </c>
      <c r="AD83" s="42">
        <v>11.437547500000001</v>
      </c>
      <c r="AE83" s="42">
        <v>6.6000000000000003E-2</v>
      </c>
      <c r="AF83" s="42">
        <v>38.744129278999999</v>
      </c>
      <c r="AG83" s="42">
        <v>11.075625</v>
      </c>
      <c r="AH83" s="46">
        <v>285.30132988700001</v>
      </c>
    </row>
    <row r="84" spans="1:38">
      <c r="AI84" s="2"/>
    </row>
    <row r="85" spans="1:38">
      <c r="AI85" s="2"/>
    </row>
    <row r="86" spans="1:38" ht="26.25">
      <c r="A86" s="6" t="s">
        <v>240</v>
      </c>
      <c r="B86" s="6" t="s">
        <v>241</v>
      </c>
      <c r="AI86" s="2"/>
    </row>
    <row r="87" spans="1:38" ht="26.25">
      <c r="A87" s="6" t="s">
        <v>254</v>
      </c>
      <c r="B87" s="6" t="s">
        <v>243</v>
      </c>
      <c r="AI87" s="2"/>
    </row>
    <row r="88" spans="1:38" ht="18.75">
      <c r="B88" s="44" t="s">
        <v>173</v>
      </c>
      <c r="C88" s="44" t="s">
        <v>174</v>
      </c>
      <c r="D88" s="44" t="s">
        <v>175</v>
      </c>
      <c r="E88" s="44" t="s">
        <v>176</v>
      </c>
      <c r="F88" s="44" t="s">
        <v>177</v>
      </c>
      <c r="G88" s="44" t="s">
        <v>244</v>
      </c>
      <c r="H88" s="44" t="s">
        <v>179</v>
      </c>
      <c r="I88" s="44" t="s">
        <v>180</v>
      </c>
      <c r="J88" s="44" t="s">
        <v>181</v>
      </c>
      <c r="K88" s="44" t="s">
        <v>182</v>
      </c>
      <c r="L88" s="44" t="s">
        <v>183</v>
      </c>
      <c r="M88" s="44" t="s">
        <v>184</v>
      </c>
      <c r="N88" s="44" t="s">
        <v>185</v>
      </c>
      <c r="O88" s="44" t="s">
        <v>186</v>
      </c>
      <c r="P88" s="44" t="s">
        <v>188</v>
      </c>
      <c r="Q88" s="44" t="s">
        <v>189</v>
      </c>
      <c r="R88" s="44" t="s">
        <v>190</v>
      </c>
      <c r="S88" s="44" t="s">
        <v>191</v>
      </c>
      <c r="T88" s="44" t="s">
        <v>192</v>
      </c>
      <c r="U88" s="44" t="s">
        <v>206</v>
      </c>
      <c r="V88" s="44" t="s">
        <v>193</v>
      </c>
      <c r="W88" s="44" t="s">
        <v>194</v>
      </c>
      <c r="X88" s="44" t="s">
        <v>246</v>
      </c>
      <c r="Y88" s="44" t="s">
        <v>196</v>
      </c>
      <c r="Z88" s="44" t="s">
        <v>197</v>
      </c>
      <c r="AA88" s="44" t="s">
        <v>198</v>
      </c>
      <c r="AB88" s="44" t="s">
        <v>247</v>
      </c>
      <c r="AC88" s="44" t="s">
        <v>199</v>
      </c>
      <c r="AD88" s="44" t="s">
        <v>287</v>
      </c>
      <c r="AE88" s="44" t="s">
        <v>217</v>
      </c>
      <c r="AF88" s="44" t="s">
        <v>248</v>
      </c>
      <c r="AG88" s="44" t="s">
        <v>277</v>
      </c>
      <c r="AH88" s="45" t="s">
        <v>249</v>
      </c>
    </row>
    <row r="89" spans="1:38">
      <c r="A89" s="2">
        <v>45291</v>
      </c>
      <c r="B89" s="10">
        <v>0.3</v>
      </c>
      <c r="C89" s="10">
        <v>5.0000000000000001E-3</v>
      </c>
      <c r="D89" s="10">
        <v>2.513E-2</v>
      </c>
      <c r="E89" s="23">
        <v>0.88877923299999995</v>
      </c>
      <c r="F89" s="10">
        <v>0</v>
      </c>
      <c r="G89" s="10">
        <v>0.16503480000000001</v>
      </c>
      <c r="H89" s="10">
        <v>0</v>
      </c>
      <c r="I89" s="10">
        <v>0</v>
      </c>
      <c r="J89" s="10">
        <v>0</v>
      </c>
      <c r="K89" s="10">
        <v>0</v>
      </c>
      <c r="L89" s="23">
        <v>1.385</v>
      </c>
      <c r="M89" s="23">
        <v>0</v>
      </c>
      <c r="N89" s="10">
        <v>0</v>
      </c>
      <c r="O89" s="10">
        <v>1.063470935</v>
      </c>
      <c r="P89" s="10">
        <v>2.7E-2</v>
      </c>
      <c r="Q89" s="10">
        <v>0</v>
      </c>
      <c r="R89" s="10">
        <v>1.352255639</v>
      </c>
      <c r="S89" s="10">
        <v>0</v>
      </c>
      <c r="T89" s="10">
        <v>0.76349999999999996</v>
      </c>
      <c r="U89" s="10">
        <v>0.04</v>
      </c>
      <c r="V89" s="10">
        <v>0</v>
      </c>
      <c r="W89" s="10">
        <v>0</v>
      </c>
      <c r="X89" s="10">
        <v>0.05</v>
      </c>
      <c r="Y89" s="10">
        <v>16</v>
      </c>
      <c r="Z89" s="10">
        <v>0</v>
      </c>
      <c r="AA89" s="23">
        <v>0</v>
      </c>
      <c r="AB89" s="23">
        <v>0</v>
      </c>
      <c r="AC89" s="10">
        <v>0</v>
      </c>
      <c r="AD89" s="23">
        <v>2.7945691099999999</v>
      </c>
      <c r="AE89" s="23">
        <v>1.0589537130000002</v>
      </c>
      <c r="AF89" s="23">
        <v>0</v>
      </c>
      <c r="AG89" s="23">
        <v>0</v>
      </c>
      <c r="AH89" s="47">
        <v>25.918693430000001</v>
      </c>
      <c r="AI89" s="10"/>
      <c r="AJ89" s="2"/>
      <c r="AK89" s="10"/>
      <c r="AL89" s="10"/>
    </row>
    <row r="90" spans="1:38">
      <c r="A90" s="2">
        <v>45657</v>
      </c>
      <c r="B90" s="10">
        <v>0.75</v>
      </c>
      <c r="C90" s="10">
        <v>0</v>
      </c>
      <c r="D90" s="10">
        <v>18.167270760000001</v>
      </c>
      <c r="E90" s="23">
        <v>1.569522547</v>
      </c>
      <c r="F90" s="10">
        <v>0</v>
      </c>
      <c r="G90" s="10">
        <v>0</v>
      </c>
      <c r="H90" s="10">
        <v>3</v>
      </c>
      <c r="I90" s="10">
        <v>0</v>
      </c>
      <c r="J90" s="10">
        <v>0</v>
      </c>
      <c r="K90" s="10">
        <v>0</v>
      </c>
      <c r="L90" s="23">
        <v>0</v>
      </c>
      <c r="M90" s="23">
        <v>1.4317195549999999</v>
      </c>
      <c r="N90" s="10">
        <v>0</v>
      </c>
      <c r="O90" s="10">
        <v>0.9005389290000001</v>
      </c>
      <c r="P90" s="10">
        <v>0</v>
      </c>
      <c r="Q90" s="10">
        <v>0</v>
      </c>
      <c r="R90" s="10">
        <v>1.6762656650000001</v>
      </c>
      <c r="S90" s="10">
        <v>9.5368499999999995E-2</v>
      </c>
      <c r="T90" s="10">
        <v>0</v>
      </c>
      <c r="U90" s="10">
        <v>5.5150000000000006</v>
      </c>
      <c r="V90" s="10">
        <v>0.3</v>
      </c>
      <c r="W90" s="10">
        <v>0</v>
      </c>
      <c r="X90" s="10">
        <v>2.5000000000000001E-2</v>
      </c>
      <c r="Y90" s="10">
        <v>0</v>
      </c>
      <c r="Z90" s="10">
        <v>0</v>
      </c>
      <c r="AA90" s="23">
        <v>0</v>
      </c>
      <c r="AB90" s="23">
        <v>0</v>
      </c>
      <c r="AC90" s="10">
        <v>0</v>
      </c>
      <c r="AD90" s="23">
        <v>0</v>
      </c>
      <c r="AE90" s="23">
        <v>3.1971278999999998E-2</v>
      </c>
      <c r="AF90" s="23">
        <v>0</v>
      </c>
      <c r="AG90" s="23">
        <v>7.1465130000000002E-2</v>
      </c>
      <c r="AH90" s="47">
        <v>33.534122365000002</v>
      </c>
      <c r="AI90" s="10"/>
      <c r="AJ90" s="2"/>
      <c r="AK90" s="10"/>
      <c r="AL90" s="10"/>
    </row>
    <row r="91" spans="1:38">
      <c r="A91" s="2">
        <v>46022</v>
      </c>
      <c r="B91" s="10">
        <v>5.0999999999999997E-2</v>
      </c>
      <c r="C91" s="10">
        <v>3.8600000000000002E-2</v>
      </c>
      <c r="D91" s="10">
        <v>0</v>
      </c>
      <c r="E91" s="23">
        <v>1.6617367620000001</v>
      </c>
      <c r="F91" s="10">
        <v>0.25</v>
      </c>
      <c r="G91" s="10">
        <v>0.24769074599999999</v>
      </c>
      <c r="H91" s="10">
        <v>2.7721467930000001</v>
      </c>
      <c r="I91" s="10">
        <v>3.1711988330000001</v>
      </c>
      <c r="J91" s="10">
        <v>0</v>
      </c>
      <c r="K91" s="10">
        <v>0</v>
      </c>
      <c r="L91" s="23">
        <v>1.5</v>
      </c>
      <c r="M91" s="23">
        <v>14.509936674</v>
      </c>
      <c r="N91" s="10">
        <v>0</v>
      </c>
      <c r="O91" s="10">
        <v>1.4215</v>
      </c>
      <c r="P91" s="10">
        <v>2.9828081900000001</v>
      </c>
      <c r="Q91" s="10">
        <v>0</v>
      </c>
      <c r="R91" s="10">
        <v>1.9047623979999999</v>
      </c>
      <c r="S91" s="10">
        <v>3.478532725</v>
      </c>
      <c r="T91" s="10">
        <v>1.386005175</v>
      </c>
      <c r="U91" s="10">
        <v>0.03</v>
      </c>
      <c r="V91" s="10">
        <v>0.2</v>
      </c>
      <c r="W91" s="10">
        <v>3.0151075000000001</v>
      </c>
      <c r="X91" s="10">
        <v>0</v>
      </c>
      <c r="Y91" s="10">
        <v>0</v>
      </c>
      <c r="Z91" s="10">
        <v>0</v>
      </c>
      <c r="AA91" s="23">
        <v>4.286508832</v>
      </c>
      <c r="AB91" s="23">
        <v>0</v>
      </c>
      <c r="AC91" s="10">
        <v>0.37930000000000003</v>
      </c>
      <c r="AD91" s="23">
        <v>0.32684999999999997</v>
      </c>
      <c r="AE91" s="23">
        <v>4.604145409</v>
      </c>
      <c r="AF91" s="23">
        <v>0.40100000000000002</v>
      </c>
      <c r="AG91" s="23">
        <v>0</v>
      </c>
      <c r="AH91" s="47">
        <v>48.618830036999995</v>
      </c>
      <c r="AI91" s="10"/>
      <c r="AJ91" s="2"/>
      <c r="AK91" s="10"/>
      <c r="AL91" s="10"/>
    </row>
    <row r="92" spans="1:38">
      <c r="A92" s="2">
        <v>46387</v>
      </c>
      <c r="B92" s="10">
        <v>58.19342632</v>
      </c>
      <c r="C92" s="10">
        <v>9.2999999999999999E-2</v>
      </c>
      <c r="D92" s="10">
        <v>0</v>
      </c>
      <c r="E92" s="23">
        <v>1.397393648</v>
      </c>
      <c r="F92" s="10">
        <v>0</v>
      </c>
      <c r="G92" s="10">
        <v>8.1841122000000002E-2</v>
      </c>
      <c r="H92" s="10">
        <v>5.1875755579999998</v>
      </c>
      <c r="I92" s="10">
        <v>0.13780862500000002</v>
      </c>
      <c r="J92" s="10">
        <v>0</v>
      </c>
      <c r="K92" s="10">
        <v>0</v>
      </c>
      <c r="L92" s="23">
        <v>0.125</v>
      </c>
      <c r="M92" s="23">
        <v>0.08</v>
      </c>
      <c r="N92" s="10">
        <v>0</v>
      </c>
      <c r="O92" s="10">
        <v>1.5081277700000002</v>
      </c>
      <c r="P92" s="10">
        <v>1.4999999999999999E-2</v>
      </c>
      <c r="Q92" s="10">
        <v>0</v>
      </c>
      <c r="R92" s="10">
        <v>1.5709930000000001</v>
      </c>
      <c r="S92" s="10">
        <v>0.17879711400000001</v>
      </c>
      <c r="T92" s="10">
        <v>7.6445003600000003</v>
      </c>
      <c r="U92" s="10">
        <v>2.5000000000000001E-2</v>
      </c>
      <c r="V92" s="10">
        <v>0</v>
      </c>
      <c r="W92" s="10">
        <v>7.7719999999999997E-2</v>
      </c>
      <c r="X92" s="10">
        <v>0.5</v>
      </c>
      <c r="Y92" s="10">
        <v>0</v>
      </c>
      <c r="Z92" s="10">
        <v>0</v>
      </c>
      <c r="AA92" s="23">
        <v>0</v>
      </c>
      <c r="AB92" s="23">
        <v>0</v>
      </c>
      <c r="AC92" s="10">
        <v>0</v>
      </c>
      <c r="AD92" s="23">
        <v>0.22489000000000001</v>
      </c>
      <c r="AE92" s="23">
        <v>5.3615053530000001</v>
      </c>
      <c r="AF92" s="23">
        <v>0</v>
      </c>
      <c r="AG92" s="23">
        <v>0</v>
      </c>
      <c r="AH92" s="47">
        <v>82.402578870000013</v>
      </c>
      <c r="AI92" s="10"/>
      <c r="AJ92" s="2"/>
      <c r="AK92" s="10"/>
      <c r="AL92" s="10"/>
    </row>
    <row r="93" spans="1:38">
      <c r="A93" s="2">
        <v>46752</v>
      </c>
      <c r="B93" s="10">
        <v>2.1047535000000002</v>
      </c>
      <c r="C93" s="10">
        <v>1.3849999999999999E-2</v>
      </c>
      <c r="D93" s="10">
        <v>23.932144860000001</v>
      </c>
      <c r="E93" s="23">
        <v>1.1315215249999999</v>
      </c>
      <c r="F93" s="10">
        <v>16.806957760000003</v>
      </c>
      <c r="G93" s="10">
        <v>0.38650842899999999</v>
      </c>
      <c r="H93" s="10">
        <v>2.42735608</v>
      </c>
      <c r="I93" s="10">
        <v>0</v>
      </c>
      <c r="J93" s="10">
        <v>0</v>
      </c>
      <c r="K93" s="10">
        <v>0</v>
      </c>
      <c r="L93" s="23">
        <v>0.78166999999999998</v>
      </c>
      <c r="M93" s="23">
        <v>1.2705991219999999</v>
      </c>
      <c r="N93" s="10">
        <v>0</v>
      </c>
      <c r="O93" s="10">
        <v>0.23599999999999999</v>
      </c>
      <c r="P93" s="10">
        <v>0</v>
      </c>
      <c r="Q93" s="10">
        <v>0</v>
      </c>
      <c r="R93" s="10">
        <v>2.7610000000000001</v>
      </c>
      <c r="S93" s="10">
        <v>0.27886232</v>
      </c>
      <c r="T93" s="10">
        <v>0.7</v>
      </c>
      <c r="U93" s="10">
        <v>0.6</v>
      </c>
      <c r="V93" s="10">
        <v>0.618854083</v>
      </c>
      <c r="W93" s="10">
        <v>2.0944425</v>
      </c>
      <c r="X93" s="10">
        <v>0.1</v>
      </c>
      <c r="Y93" s="10">
        <v>0</v>
      </c>
      <c r="Z93" s="10">
        <v>0</v>
      </c>
      <c r="AA93" s="23">
        <v>0</v>
      </c>
      <c r="AB93" s="23">
        <v>0</v>
      </c>
      <c r="AC93" s="10">
        <v>0</v>
      </c>
      <c r="AD93" s="23">
        <v>1.616590773</v>
      </c>
      <c r="AE93" s="23">
        <v>0.76993165200000002</v>
      </c>
      <c r="AF93" s="23">
        <v>0.499995943</v>
      </c>
      <c r="AG93" s="23">
        <v>0</v>
      </c>
      <c r="AH93" s="47">
        <v>59.131038547000017</v>
      </c>
      <c r="AI93" s="10"/>
      <c r="AJ93" s="2"/>
    </row>
    <row r="94" spans="1:38">
      <c r="A94" s="2">
        <v>47118</v>
      </c>
      <c r="B94" s="10">
        <v>0.6</v>
      </c>
      <c r="C94" s="10">
        <v>3.6900000000000002E-2</v>
      </c>
      <c r="D94" s="10">
        <v>0.25012600000000001</v>
      </c>
      <c r="E94" s="23">
        <v>0.61980438000000004</v>
      </c>
      <c r="F94" s="10">
        <v>0</v>
      </c>
      <c r="G94" s="10">
        <v>0.41106427699999998</v>
      </c>
      <c r="H94" s="10">
        <v>0.44951824400000001</v>
      </c>
      <c r="I94" s="10">
        <v>0.91852217999999997</v>
      </c>
      <c r="J94" s="10">
        <v>0</v>
      </c>
      <c r="K94" s="10">
        <v>0</v>
      </c>
      <c r="L94" s="23">
        <v>1.1499999999999999</v>
      </c>
      <c r="M94" s="23">
        <v>0.63</v>
      </c>
      <c r="N94" s="10">
        <v>0</v>
      </c>
      <c r="O94" s="10">
        <v>6.0999999999999999E-2</v>
      </c>
      <c r="P94" s="10">
        <v>0</v>
      </c>
      <c r="Q94" s="10">
        <v>0</v>
      </c>
      <c r="R94" s="10">
        <v>6.7858356820000001</v>
      </c>
      <c r="S94" s="10">
        <v>7.0092288000000003E-2</v>
      </c>
      <c r="T94" s="10">
        <v>0</v>
      </c>
      <c r="U94" s="10">
        <v>0.3</v>
      </c>
      <c r="V94" s="10">
        <v>0</v>
      </c>
      <c r="W94" s="10">
        <v>1.2815931</v>
      </c>
      <c r="X94" s="10">
        <v>0</v>
      </c>
      <c r="Y94" s="10">
        <v>0</v>
      </c>
      <c r="Z94" s="10">
        <v>0</v>
      </c>
      <c r="AA94" s="23">
        <v>0</v>
      </c>
      <c r="AB94" s="23">
        <v>0</v>
      </c>
      <c r="AC94" s="10">
        <v>0</v>
      </c>
      <c r="AD94" s="23">
        <v>0.4</v>
      </c>
      <c r="AE94" s="23">
        <v>0.34807676500000001</v>
      </c>
      <c r="AF94" s="23">
        <v>0</v>
      </c>
      <c r="AG94" s="23">
        <v>0</v>
      </c>
      <c r="AH94" s="47">
        <v>14.312532916000002</v>
      </c>
      <c r="AI94" s="10"/>
      <c r="AJ94" s="2"/>
    </row>
    <row r="95" spans="1:38">
      <c r="A95" s="2">
        <v>47483</v>
      </c>
      <c r="B95" s="10">
        <v>0.7</v>
      </c>
      <c r="C95" s="10">
        <v>6.6755021269999997</v>
      </c>
      <c r="D95" s="10">
        <v>0</v>
      </c>
      <c r="E95" s="23">
        <v>0.18</v>
      </c>
      <c r="F95" s="10">
        <v>5.7000000000000002E-2</v>
      </c>
      <c r="G95" s="10">
        <v>0</v>
      </c>
      <c r="H95" s="10">
        <v>0.62795876000000006</v>
      </c>
      <c r="I95" s="10">
        <v>0</v>
      </c>
      <c r="J95" s="10">
        <v>0</v>
      </c>
      <c r="K95" s="10">
        <v>0</v>
      </c>
      <c r="L95" s="23">
        <v>1.0309999999999999</v>
      </c>
      <c r="M95" s="23">
        <v>0.248055521</v>
      </c>
      <c r="N95" s="10">
        <v>0</v>
      </c>
      <c r="O95" s="10">
        <v>0.42880000000000001</v>
      </c>
      <c r="P95" s="10">
        <v>8.5000000000000006E-2</v>
      </c>
      <c r="Q95" s="10">
        <v>0</v>
      </c>
      <c r="R95" s="10">
        <v>0.75187970000000004</v>
      </c>
      <c r="S95" s="10">
        <v>0.2</v>
      </c>
      <c r="T95" s="10">
        <v>0.05</v>
      </c>
      <c r="U95" s="10">
        <v>1.67</v>
      </c>
      <c r="V95" s="10">
        <v>0.17003970900000001</v>
      </c>
      <c r="W95" s="10">
        <v>0</v>
      </c>
      <c r="X95" s="10">
        <v>0</v>
      </c>
      <c r="Y95" s="10">
        <v>0</v>
      </c>
      <c r="Z95" s="10">
        <v>0</v>
      </c>
      <c r="AA95" s="23">
        <v>0</v>
      </c>
      <c r="AB95" s="23">
        <v>0</v>
      </c>
      <c r="AC95" s="10">
        <v>0</v>
      </c>
      <c r="AD95" s="23">
        <v>3.0564589799999999</v>
      </c>
      <c r="AE95" s="23">
        <v>19.458572239999999</v>
      </c>
      <c r="AF95" s="23">
        <v>0</v>
      </c>
      <c r="AG95" s="23">
        <v>0</v>
      </c>
      <c r="AH95" s="47">
        <v>35.390267037000001</v>
      </c>
      <c r="AI95" s="10"/>
      <c r="AJ95" s="2"/>
    </row>
    <row r="96" spans="1:38" s="18" customFormat="1" ht="18.75">
      <c r="A96" s="20" t="s">
        <v>249</v>
      </c>
      <c r="B96" s="19">
        <v>62.699179820000005</v>
      </c>
      <c r="C96" s="19">
        <v>6.862852127</v>
      </c>
      <c r="D96" s="19">
        <v>42.374671620000001</v>
      </c>
      <c r="E96" s="19">
        <v>7.4487580950000005</v>
      </c>
      <c r="F96" s="19">
        <v>17.113957760000002</v>
      </c>
      <c r="G96" s="19">
        <v>1.292139374</v>
      </c>
      <c r="H96" s="19">
        <v>14.464555434999998</v>
      </c>
      <c r="I96" s="19">
        <v>4.227529638</v>
      </c>
      <c r="J96" s="19">
        <v>0</v>
      </c>
      <c r="K96" s="19">
        <v>0</v>
      </c>
      <c r="L96" s="19">
        <v>5.9726699999999999</v>
      </c>
      <c r="M96" s="19">
        <v>18.170310871999998</v>
      </c>
      <c r="N96" s="19">
        <v>0</v>
      </c>
      <c r="O96" s="19">
        <v>5.6194376340000005</v>
      </c>
      <c r="P96" s="19">
        <v>3.1098081899999999</v>
      </c>
      <c r="Q96" s="19">
        <v>0</v>
      </c>
      <c r="R96" s="19">
        <v>16.802992084000003</v>
      </c>
      <c r="S96" s="19">
        <v>4.301652947</v>
      </c>
      <c r="T96" s="19">
        <v>10.544005535</v>
      </c>
      <c r="U96" s="19">
        <v>8.18</v>
      </c>
      <c r="V96" s="19">
        <v>1.2888937920000001</v>
      </c>
      <c r="W96" s="19">
        <v>6.4688631000000001</v>
      </c>
      <c r="X96" s="19">
        <v>0.67499999999999993</v>
      </c>
      <c r="Y96" s="19">
        <v>16</v>
      </c>
      <c r="Z96" s="19">
        <v>0</v>
      </c>
      <c r="AA96" s="19">
        <v>4.286508832</v>
      </c>
      <c r="AB96" s="19">
        <v>0</v>
      </c>
      <c r="AC96" s="19">
        <v>0.37930000000000003</v>
      </c>
      <c r="AD96" s="19">
        <v>8.4193588629999994</v>
      </c>
      <c r="AE96" s="19">
        <v>31.633156410999998</v>
      </c>
      <c r="AF96" s="19">
        <v>0.90099594300000008</v>
      </c>
      <c r="AG96" s="19">
        <v>7.1465130000000002E-2</v>
      </c>
      <c r="AH96" s="47">
        <v>299.30806320199997</v>
      </c>
    </row>
    <row r="97" spans="1:38">
      <c r="AI97" s="10"/>
      <c r="AJ97" s="10"/>
    </row>
    <row r="98" spans="1:38">
      <c r="AI98" s="10"/>
      <c r="AJ98" s="10"/>
    </row>
    <row r="99" spans="1:38" ht="26.25">
      <c r="A99" s="6" t="s">
        <v>240</v>
      </c>
      <c r="B99" s="6" t="s">
        <v>241</v>
      </c>
      <c r="AI99" s="2"/>
      <c r="AJ99" s="10"/>
      <c r="AK99" s="10"/>
      <c r="AL99" s="10"/>
    </row>
    <row r="100" spans="1:38" ht="26.25">
      <c r="A100" s="6" t="s">
        <v>254</v>
      </c>
      <c r="B100" s="6" t="s">
        <v>255</v>
      </c>
      <c r="AI100" s="10"/>
      <c r="AJ100" s="10"/>
      <c r="AK100" s="10"/>
      <c r="AL100" s="10"/>
    </row>
    <row r="101" spans="1:38" ht="18.75">
      <c r="B101" s="44" t="s">
        <v>173</v>
      </c>
      <c r="C101" s="44" t="s">
        <v>174</v>
      </c>
      <c r="D101" s="44" t="s">
        <v>175</v>
      </c>
      <c r="E101" s="44" t="s">
        <v>176</v>
      </c>
      <c r="F101" s="44" t="s">
        <v>177</v>
      </c>
      <c r="G101" s="44" t="s">
        <v>244</v>
      </c>
      <c r="H101" s="44" t="s">
        <v>179</v>
      </c>
      <c r="I101" s="44" t="s">
        <v>180</v>
      </c>
      <c r="J101" s="44" t="s">
        <v>181</v>
      </c>
      <c r="K101" s="44" t="s">
        <v>182</v>
      </c>
      <c r="L101" s="44" t="s">
        <v>183</v>
      </c>
      <c r="M101" s="44" t="s">
        <v>184</v>
      </c>
      <c r="N101" s="44" t="s">
        <v>185</v>
      </c>
      <c r="O101" s="44" t="s">
        <v>186</v>
      </c>
      <c r="P101" s="44" t="s">
        <v>188</v>
      </c>
      <c r="Q101" s="44" t="s">
        <v>189</v>
      </c>
      <c r="R101" s="44" t="s">
        <v>190</v>
      </c>
      <c r="S101" s="44" t="s">
        <v>191</v>
      </c>
      <c r="T101" s="44" t="s">
        <v>192</v>
      </c>
      <c r="U101" s="44" t="s">
        <v>206</v>
      </c>
      <c r="V101" s="44" t="s">
        <v>193</v>
      </c>
      <c r="W101" s="44" t="s">
        <v>194</v>
      </c>
      <c r="X101" s="44" t="s">
        <v>246</v>
      </c>
      <c r="Y101" s="44" t="s">
        <v>196</v>
      </c>
      <c r="Z101" s="44" t="s">
        <v>197</v>
      </c>
      <c r="AA101" s="44" t="s">
        <v>198</v>
      </c>
      <c r="AB101" s="44" t="s">
        <v>247</v>
      </c>
      <c r="AC101" s="44" t="s">
        <v>199</v>
      </c>
      <c r="AD101" s="44" t="s">
        <v>287</v>
      </c>
      <c r="AE101" s="44" t="s">
        <v>217</v>
      </c>
      <c r="AF101" s="44" t="s">
        <v>248</v>
      </c>
      <c r="AG101" s="44" t="s">
        <v>277</v>
      </c>
      <c r="AH101" s="45" t="s">
        <v>249</v>
      </c>
      <c r="AI101" s="10"/>
      <c r="AJ101" s="10"/>
      <c r="AK101" s="10"/>
      <c r="AL101" s="10"/>
    </row>
    <row r="102" spans="1:38">
      <c r="A102" s="2">
        <v>45291</v>
      </c>
      <c r="B102" s="5">
        <v>0.3</v>
      </c>
      <c r="C102" s="5">
        <v>5.0000000000000001E-3</v>
      </c>
      <c r="D102" s="5">
        <v>2.513E-2</v>
      </c>
      <c r="E102" s="5">
        <v>0.88877923299999995</v>
      </c>
      <c r="F102" s="5">
        <v>0</v>
      </c>
      <c r="G102" s="10">
        <v>0</v>
      </c>
      <c r="H102" s="10">
        <v>0</v>
      </c>
      <c r="I102" s="10">
        <v>0</v>
      </c>
      <c r="J102" s="10">
        <v>0</v>
      </c>
      <c r="K102" s="5">
        <v>0</v>
      </c>
      <c r="L102" s="36">
        <v>1.385</v>
      </c>
      <c r="M102" s="36">
        <v>0</v>
      </c>
      <c r="N102" s="5">
        <v>0</v>
      </c>
      <c r="O102" s="5">
        <v>7.3700000000000002E-2</v>
      </c>
      <c r="P102" s="5">
        <v>2.7E-2</v>
      </c>
      <c r="Q102" s="5">
        <v>0</v>
      </c>
      <c r="R102" s="5">
        <v>1.352255639</v>
      </c>
      <c r="S102" s="5">
        <v>0</v>
      </c>
      <c r="T102" s="5">
        <v>0.76349999999999996</v>
      </c>
      <c r="U102" s="5">
        <v>0.04</v>
      </c>
      <c r="V102" s="5">
        <v>0</v>
      </c>
      <c r="W102" s="5">
        <v>0</v>
      </c>
      <c r="X102" s="5">
        <v>0.05</v>
      </c>
      <c r="Y102" s="5">
        <v>16</v>
      </c>
      <c r="Z102" s="10">
        <v>0</v>
      </c>
      <c r="AA102" s="5">
        <v>0</v>
      </c>
      <c r="AB102" s="36">
        <v>0</v>
      </c>
      <c r="AC102" s="5">
        <v>0</v>
      </c>
      <c r="AD102" s="36">
        <v>0.25</v>
      </c>
      <c r="AE102" s="36">
        <v>0.51261771300000003</v>
      </c>
      <c r="AF102" s="36">
        <v>0</v>
      </c>
      <c r="AG102" s="36">
        <v>0</v>
      </c>
      <c r="AH102" s="46">
        <v>21.672982585</v>
      </c>
      <c r="AI102" s="10"/>
      <c r="AJ102" s="10"/>
      <c r="AK102" s="10"/>
      <c r="AL102" s="10"/>
    </row>
    <row r="103" spans="1:38">
      <c r="A103" s="2">
        <v>45657</v>
      </c>
      <c r="B103" s="5">
        <v>0.75</v>
      </c>
      <c r="C103" s="5">
        <v>0</v>
      </c>
      <c r="D103" s="5">
        <v>0</v>
      </c>
      <c r="E103" s="5">
        <v>1.569522547</v>
      </c>
      <c r="F103" s="5">
        <v>0</v>
      </c>
      <c r="G103" s="10">
        <v>0</v>
      </c>
      <c r="H103" s="10">
        <v>3</v>
      </c>
      <c r="I103" s="10">
        <v>0</v>
      </c>
      <c r="J103" s="10">
        <v>0</v>
      </c>
      <c r="K103" s="5">
        <v>0</v>
      </c>
      <c r="L103" s="36">
        <v>0</v>
      </c>
      <c r="M103" s="36">
        <v>1.3</v>
      </c>
      <c r="N103" s="5">
        <v>0</v>
      </c>
      <c r="O103" s="5">
        <v>0.13750000000000001</v>
      </c>
      <c r="P103" s="5">
        <v>0</v>
      </c>
      <c r="Q103" s="5">
        <v>0</v>
      </c>
      <c r="R103" s="5">
        <v>1.6762656650000001</v>
      </c>
      <c r="S103" s="5">
        <v>0</v>
      </c>
      <c r="T103" s="5">
        <v>0</v>
      </c>
      <c r="U103" s="5">
        <v>0.115</v>
      </c>
      <c r="V103" s="5">
        <v>0.3</v>
      </c>
      <c r="W103" s="5">
        <v>0</v>
      </c>
      <c r="X103" s="5">
        <v>2.5000000000000001E-2</v>
      </c>
      <c r="Y103" s="5">
        <v>0</v>
      </c>
      <c r="Z103" s="10">
        <v>0</v>
      </c>
      <c r="AA103" s="5">
        <v>0</v>
      </c>
      <c r="AB103" s="36">
        <v>0</v>
      </c>
      <c r="AC103" s="5">
        <v>0</v>
      </c>
      <c r="AD103" s="36">
        <v>0</v>
      </c>
      <c r="AE103" s="36">
        <v>3.1971278999999998E-2</v>
      </c>
      <c r="AF103" s="36">
        <v>0</v>
      </c>
      <c r="AG103" s="36">
        <v>0</v>
      </c>
      <c r="AH103" s="46">
        <v>8.9052594910000025</v>
      </c>
      <c r="AI103" s="10"/>
      <c r="AJ103" s="10"/>
      <c r="AK103" s="10"/>
      <c r="AL103" s="10"/>
    </row>
    <row r="104" spans="1:38">
      <c r="A104" s="2">
        <v>46022</v>
      </c>
      <c r="B104" s="5">
        <v>5.0999999999999997E-2</v>
      </c>
      <c r="C104" s="5">
        <v>3.8600000000000002E-2</v>
      </c>
      <c r="D104" s="5">
        <v>0</v>
      </c>
      <c r="E104" s="5">
        <v>1.6617367620000001</v>
      </c>
      <c r="F104" s="5">
        <v>0.25</v>
      </c>
      <c r="G104" s="10">
        <v>0</v>
      </c>
      <c r="H104" s="10">
        <v>0</v>
      </c>
      <c r="I104" s="10">
        <v>0.16261362500000001</v>
      </c>
      <c r="J104" s="10">
        <v>0</v>
      </c>
      <c r="K104" s="5">
        <v>0</v>
      </c>
      <c r="L104" s="36">
        <v>1.5</v>
      </c>
      <c r="M104" s="36">
        <v>0.2</v>
      </c>
      <c r="N104" s="5">
        <v>0</v>
      </c>
      <c r="O104" s="5">
        <v>1.4215</v>
      </c>
      <c r="P104" s="5">
        <v>0</v>
      </c>
      <c r="Q104" s="5">
        <v>0</v>
      </c>
      <c r="R104" s="5">
        <v>1.9047623979999999</v>
      </c>
      <c r="S104" s="5">
        <v>0</v>
      </c>
      <c r="T104" s="5">
        <v>0</v>
      </c>
      <c r="U104" s="5">
        <v>0.03</v>
      </c>
      <c r="V104" s="5">
        <v>0.2</v>
      </c>
      <c r="W104" s="5">
        <v>0</v>
      </c>
      <c r="X104" s="5">
        <v>0</v>
      </c>
      <c r="Y104" s="5">
        <v>0</v>
      </c>
      <c r="Z104" s="10">
        <v>0</v>
      </c>
      <c r="AA104" s="5">
        <v>0</v>
      </c>
      <c r="AB104" s="36">
        <v>0</v>
      </c>
      <c r="AC104" s="5">
        <v>0.37930000000000003</v>
      </c>
      <c r="AD104" s="36">
        <v>0</v>
      </c>
      <c r="AE104" s="36">
        <v>0.72382140900000003</v>
      </c>
      <c r="AF104" s="36">
        <v>0.40100000000000002</v>
      </c>
      <c r="AG104" s="36">
        <v>0</v>
      </c>
      <c r="AH104" s="46">
        <v>8.9243341940000001</v>
      </c>
      <c r="AI104" s="10"/>
      <c r="AJ104" s="10"/>
      <c r="AK104" s="10"/>
      <c r="AL104" s="10"/>
    </row>
    <row r="105" spans="1:38">
      <c r="A105" s="2">
        <v>46387</v>
      </c>
      <c r="B105" s="5">
        <v>0.873</v>
      </c>
      <c r="C105" s="5">
        <v>9.2999999999999999E-2</v>
      </c>
      <c r="D105" s="5">
        <v>0</v>
      </c>
      <c r="E105" s="5">
        <v>1.397393648</v>
      </c>
      <c r="F105" s="5">
        <v>0</v>
      </c>
      <c r="G105" s="10">
        <v>0</v>
      </c>
      <c r="H105" s="10">
        <v>0</v>
      </c>
      <c r="I105" s="10">
        <v>4.4999999999999998E-2</v>
      </c>
      <c r="J105" s="10">
        <v>0</v>
      </c>
      <c r="K105" s="5">
        <v>0</v>
      </c>
      <c r="L105" s="36">
        <v>0.125</v>
      </c>
      <c r="M105" s="36">
        <v>0.08</v>
      </c>
      <c r="N105" s="5">
        <v>0</v>
      </c>
      <c r="O105" s="5">
        <v>0.67400000000000004</v>
      </c>
      <c r="P105" s="5">
        <v>1.4999999999999999E-2</v>
      </c>
      <c r="Q105" s="5">
        <v>0</v>
      </c>
      <c r="R105" s="5">
        <v>1.5709930000000001</v>
      </c>
      <c r="S105" s="5">
        <v>0</v>
      </c>
      <c r="T105" s="5">
        <v>1</v>
      </c>
      <c r="U105" s="5">
        <v>2.5000000000000001E-2</v>
      </c>
      <c r="V105" s="5">
        <v>0</v>
      </c>
      <c r="W105" s="5">
        <v>0</v>
      </c>
      <c r="X105" s="5">
        <v>0.5</v>
      </c>
      <c r="Y105" s="5">
        <v>0</v>
      </c>
      <c r="Z105" s="10">
        <v>0</v>
      </c>
      <c r="AA105" s="5">
        <v>0</v>
      </c>
      <c r="AB105" s="36">
        <v>0</v>
      </c>
      <c r="AC105" s="5">
        <v>0</v>
      </c>
      <c r="AD105" s="36">
        <v>0.22489000000000001</v>
      </c>
      <c r="AE105" s="36">
        <v>0.38943735299999999</v>
      </c>
      <c r="AF105" s="36">
        <v>0</v>
      </c>
      <c r="AG105" s="36">
        <v>0</v>
      </c>
      <c r="AH105" s="46">
        <v>7.0127140010000009</v>
      </c>
      <c r="AI105" s="10"/>
      <c r="AJ105" s="10"/>
      <c r="AK105" s="10"/>
      <c r="AL105" s="10"/>
    </row>
    <row r="106" spans="1:38">
      <c r="A106" s="2">
        <v>46752</v>
      </c>
      <c r="B106" s="5">
        <v>0</v>
      </c>
      <c r="C106" s="5">
        <v>1.3849999999999999E-2</v>
      </c>
      <c r="D106" s="5">
        <v>0</v>
      </c>
      <c r="E106" s="5">
        <v>1.1315215249999999</v>
      </c>
      <c r="F106" s="5">
        <v>0.01</v>
      </c>
      <c r="G106" s="10">
        <v>0</v>
      </c>
      <c r="H106" s="10">
        <v>0.14499999999999999</v>
      </c>
      <c r="I106" s="10">
        <v>0</v>
      </c>
      <c r="J106" s="10">
        <v>0</v>
      </c>
      <c r="K106" s="5">
        <v>0</v>
      </c>
      <c r="L106" s="36">
        <v>0.78166999999999998</v>
      </c>
      <c r="M106" s="36">
        <v>0</v>
      </c>
      <c r="N106" s="5">
        <v>0</v>
      </c>
      <c r="O106" s="5">
        <v>0.23599999999999999</v>
      </c>
      <c r="P106" s="5">
        <v>0</v>
      </c>
      <c r="Q106" s="5">
        <v>0</v>
      </c>
      <c r="R106" s="5">
        <v>2.7610000000000001</v>
      </c>
      <c r="S106" s="5">
        <v>0</v>
      </c>
      <c r="T106" s="5">
        <v>0.7</v>
      </c>
      <c r="U106" s="5">
        <v>0.6</v>
      </c>
      <c r="V106" s="5">
        <v>0.25</v>
      </c>
      <c r="W106" s="5">
        <v>0</v>
      </c>
      <c r="X106" s="5">
        <v>0.1</v>
      </c>
      <c r="Y106" s="5">
        <v>0</v>
      </c>
      <c r="Z106" s="10">
        <v>0</v>
      </c>
      <c r="AA106" s="5">
        <v>0</v>
      </c>
      <c r="AB106" s="36">
        <v>0</v>
      </c>
      <c r="AC106" s="5">
        <v>0</v>
      </c>
      <c r="AD106" s="36">
        <v>0.6</v>
      </c>
      <c r="AE106" s="36">
        <v>0.330915652</v>
      </c>
      <c r="AF106" s="36">
        <v>0.375</v>
      </c>
      <c r="AG106" s="36">
        <v>0</v>
      </c>
      <c r="AH106" s="46">
        <v>8.034957176999999</v>
      </c>
      <c r="AI106" s="10"/>
      <c r="AJ106" s="10"/>
    </row>
    <row r="107" spans="1:38">
      <c r="A107" s="2">
        <v>47118</v>
      </c>
      <c r="B107" s="5">
        <v>0.6</v>
      </c>
      <c r="C107" s="5">
        <v>3.6900000000000002E-2</v>
      </c>
      <c r="D107" s="5">
        <v>0.25012600000000001</v>
      </c>
      <c r="E107" s="5">
        <v>0.61980438000000004</v>
      </c>
      <c r="F107" s="5">
        <v>0</v>
      </c>
      <c r="G107" s="10">
        <v>0</v>
      </c>
      <c r="H107" s="10">
        <v>0</v>
      </c>
      <c r="I107" s="10">
        <v>0</v>
      </c>
      <c r="J107" s="10">
        <v>0</v>
      </c>
      <c r="K107" s="5">
        <v>0</v>
      </c>
      <c r="L107" s="5">
        <v>1.1499999999999999</v>
      </c>
      <c r="M107" s="5">
        <v>0.63</v>
      </c>
      <c r="N107" s="5">
        <v>0</v>
      </c>
      <c r="O107" s="5">
        <v>6.0999999999999999E-2</v>
      </c>
      <c r="P107" s="5">
        <v>0</v>
      </c>
      <c r="Q107" s="5">
        <v>0</v>
      </c>
      <c r="R107" s="5">
        <v>1.8</v>
      </c>
      <c r="S107" s="5">
        <v>0</v>
      </c>
      <c r="T107" s="5">
        <v>0</v>
      </c>
      <c r="U107" s="5">
        <v>0.3</v>
      </c>
      <c r="V107" s="5">
        <v>0</v>
      </c>
      <c r="W107" s="5">
        <v>0</v>
      </c>
      <c r="X107" s="5">
        <v>0</v>
      </c>
      <c r="Y107" s="5">
        <v>0</v>
      </c>
      <c r="Z107" s="10">
        <v>0</v>
      </c>
      <c r="AA107" s="5">
        <v>0</v>
      </c>
      <c r="AB107" s="5">
        <v>0</v>
      </c>
      <c r="AC107" s="5">
        <v>0</v>
      </c>
      <c r="AD107" s="5">
        <v>0.4</v>
      </c>
      <c r="AE107" s="5">
        <v>9.4568050000000004E-3</v>
      </c>
      <c r="AF107" s="36">
        <v>0</v>
      </c>
      <c r="AG107" s="36">
        <v>0</v>
      </c>
      <c r="AH107" s="46">
        <v>5.8572871850000006</v>
      </c>
      <c r="AI107" s="10"/>
      <c r="AJ107" s="10"/>
    </row>
    <row r="108" spans="1:38">
      <c r="A108" s="2">
        <v>47483</v>
      </c>
      <c r="B108" s="5">
        <v>0.7</v>
      </c>
      <c r="C108" s="5">
        <v>0.20675412700000001</v>
      </c>
      <c r="D108" s="5">
        <v>0</v>
      </c>
      <c r="E108" s="5">
        <v>0.18</v>
      </c>
      <c r="F108" s="5">
        <v>5.7000000000000002E-2</v>
      </c>
      <c r="G108" s="10">
        <v>0</v>
      </c>
      <c r="H108" s="10">
        <v>0.42480000000000001</v>
      </c>
      <c r="I108" s="10">
        <v>0</v>
      </c>
      <c r="J108" s="10">
        <v>0</v>
      </c>
      <c r="K108" s="5">
        <v>0</v>
      </c>
      <c r="L108" s="5">
        <v>1.0309999999999999</v>
      </c>
      <c r="M108" s="5">
        <v>0</v>
      </c>
      <c r="N108" s="5">
        <v>0</v>
      </c>
      <c r="O108" s="5">
        <v>0.42880000000000001</v>
      </c>
      <c r="P108" s="5">
        <v>8.5000000000000006E-2</v>
      </c>
      <c r="Q108" s="5">
        <v>0</v>
      </c>
      <c r="R108" s="5">
        <v>0.75187970000000004</v>
      </c>
      <c r="S108" s="5">
        <v>0.2</v>
      </c>
      <c r="T108" s="5">
        <v>0.05</v>
      </c>
      <c r="U108" s="5">
        <v>1.67</v>
      </c>
      <c r="V108" s="5">
        <v>0</v>
      </c>
      <c r="W108" s="5">
        <v>0</v>
      </c>
      <c r="X108" s="5">
        <v>0</v>
      </c>
      <c r="Y108" s="5">
        <v>0</v>
      </c>
      <c r="Z108" s="10">
        <v>0</v>
      </c>
      <c r="AA108" s="5">
        <v>0</v>
      </c>
      <c r="AB108" s="5">
        <v>0</v>
      </c>
      <c r="AC108" s="5">
        <v>0</v>
      </c>
      <c r="AD108" s="5">
        <v>1.8</v>
      </c>
      <c r="AE108" s="5">
        <v>0.45</v>
      </c>
      <c r="AF108" s="36">
        <v>0</v>
      </c>
      <c r="AG108" s="36">
        <v>0</v>
      </c>
      <c r="AH108" s="46">
        <v>8.035233826999999</v>
      </c>
      <c r="AI108" s="10"/>
      <c r="AJ108" s="10"/>
    </row>
    <row r="109" spans="1:38" s="18" customFormat="1" ht="18.75">
      <c r="A109" s="20" t="s">
        <v>249</v>
      </c>
      <c r="B109" s="42">
        <v>3.274</v>
      </c>
      <c r="C109" s="42">
        <v>0.39410412700000003</v>
      </c>
      <c r="D109" s="42">
        <v>0.275256</v>
      </c>
      <c r="E109" s="42">
        <v>7.4487580950000005</v>
      </c>
      <c r="F109" s="42">
        <v>0.317</v>
      </c>
      <c r="G109" s="19">
        <v>0</v>
      </c>
      <c r="H109" s="19">
        <v>3.5697999999999999</v>
      </c>
      <c r="I109" s="19">
        <v>0.20761362500000002</v>
      </c>
      <c r="J109" s="19">
        <v>0</v>
      </c>
      <c r="K109" s="42">
        <v>0</v>
      </c>
      <c r="L109" s="42">
        <v>5.9726699999999999</v>
      </c>
      <c r="M109" s="42">
        <v>2.21</v>
      </c>
      <c r="N109" s="42">
        <v>0</v>
      </c>
      <c r="O109" s="42">
        <v>3.0324999999999998</v>
      </c>
      <c r="P109" s="42">
        <v>0.127</v>
      </c>
      <c r="Q109" s="42">
        <v>0</v>
      </c>
      <c r="R109" s="42">
        <v>11.817156402000002</v>
      </c>
      <c r="S109" s="42">
        <v>0.2</v>
      </c>
      <c r="T109" s="42">
        <v>2.5134999999999996</v>
      </c>
      <c r="U109" s="42">
        <v>2.78</v>
      </c>
      <c r="V109" s="42">
        <v>0.75</v>
      </c>
      <c r="W109" s="42">
        <v>0</v>
      </c>
      <c r="X109" s="42">
        <v>0.67499999999999993</v>
      </c>
      <c r="Y109" s="42">
        <v>16</v>
      </c>
      <c r="Z109" s="19">
        <v>0</v>
      </c>
      <c r="AA109" s="42">
        <v>0</v>
      </c>
      <c r="AB109" s="42">
        <v>0</v>
      </c>
      <c r="AC109" s="42">
        <v>0.37930000000000003</v>
      </c>
      <c r="AD109" s="42">
        <v>3.2748900000000001</v>
      </c>
      <c r="AE109" s="42">
        <v>2.4482202110000002</v>
      </c>
      <c r="AF109" s="42">
        <v>0.77600000000000002</v>
      </c>
      <c r="AG109" s="42">
        <v>0</v>
      </c>
      <c r="AH109" s="46">
        <v>68.442768460000011</v>
      </c>
    </row>
    <row r="110" spans="1:38">
      <c r="A110" s="2"/>
    </row>
    <row r="111" spans="1:38">
      <c r="A111" s="2"/>
    </row>
    <row r="113" spans="1:1">
      <c r="A113" s="2"/>
    </row>
    <row r="114" spans="1:1">
      <c r="A114" s="2"/>
    </row>
    <row r="115" spans="1:1">
      <c r="A115" s="2"/>
    </row>
    <row r="116" spans="1:1">
      <c r="A116" s="2"/>
    </row>
    <row r="117" spans="1:1">
      <c r="A117" s="2"/>
    </row>
    <row r="118" spans="1:1">
      <c r="A118" s="2"/>
    </row>
    <row r="119" spans="1:1">
      <c r="A119" s="2"/>
    </row>
    <row r="120" spans="1:1">
      <c r="A120" s="2"/>
    </row>
  </sheetData>
  <hyperlinks>
    <hyperlink ref="A1" location="'Table of contents'!A1" display="Table of contents" xr:uid="{5AA3D608-0F44-4FCF-B7B8-B70E4E30A878}"/>
  </hyperlinks>
  <pageMargins left="0.7" right="0.7" top="0.75" bottom="0.75" header="0.3" footer="0.3"/>
  <pageSetup orientation="portrait"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06875-2FC4-41B1-AC76-401CE3EDCE06}">
  <dimension ref="A1:E117"/>
  <sheetViews>
    <sheetView workbookViewId="0">
      <pane xSplit="1" ySplit="4" topLeftCell="B101" activePane="bottomRight" state="frozen"/>
      <selection pane="topRight" activeCell="B1" sqref="B1"/>
      <selection pane="bottomLeft" activeCell="A5" sqref="A5"/>
      <selection pane="bottomRight"/>
    </sheetView>
  </sheetViews>
  <sheetFormatPr defaultColWidth="8.5703125" defaultRowHeight="15"/>
  <cols>
    <col min="1" max="1" width="9.5703125" style="2" bestFit="1" customWidth="1"/>
    <col min="2" max="2" width="15.42578125" bestFit="1" customWidth="1"/>
    <col min="3" max="3" width="17" bestFit="1" customWidth="1"/>
    <col min="5" max="5" width="9.42578125" style="2" bestFit="1" customWidth="1"/>
  </cols>
  <sheetData>
    <row r="1" spans="1:3">
      <c r="A1" s="31" t="s">
        <v>23</v>
      </c>
    </row>
    <row r="2" spans="1:3">
      <c r="A2" s="4" t="s">
        <v>257</v>
      </c>
    </row>
    <row r="3" spans="1:3">
      <c r="A3" s="2" t="s">
        <v>35</v>
      </c>
    </row>
    <row r="4" spans="1:3">
      <c r="B4" t="s">
        <v>258</v>
      </c>
      <c r="C4" t="s">
        <v>259</v>
      </c>
    </row>
    <row r="5" spans="1:3">
      <c r="A5" s="2">
        <v>34759</v>
      </c>
      <c r="B5" s="5">
        <v>18.228214999999999</v>
      </c>
      <c r="C5" s="5">
        <v>0.49406899999999992</v>
      </c>
    </row>
    <row r="6" spans="1:3">
      <c r="A6" s="2">
        <v>34851</v>
      </c>
      <c r="B6" s="5">
        <v>18.61835</v>
      </c>
      <c r="C6" s="5">
        <v>0.50536399999999981</v>
      </c>
    </row>
    <row r="7" spans="1:3">
      <c r="A7" s="2">
        <v>34943</v>
      </c>
      <c r="B7" s="5">
        <v>18.837038999999997</v>
      </c>
      <c r="C7" s="5">
        <v>0.505803</v>
      </c>
    </row>
    <row r="8" spans="1:3">
      <c r="A8" s="2">
        <v>35034</v>
      </c>
      <c r="B8" s="5">
        <v>19.207864999999998</v>
      </c>
      <c r="C8" s="5">
        <v>0.52837300000000009</v>
      </c>
    </row>
    <row r="9" spans="1:3">
      <c r="A9" s="2">
        <v>35125</v>
      </c>
      <c r="B9" s="5">
        <v>19.424512999999997</v>
      </c>
      <c r="C9" s="5">
        <v>0.55575299999999994</v>
      </c>
    </row>
    <row r="10" spans="1:3">
      <c r="A10" s="2">
        <v>35217</v>
      </c>
      <c r="B10" s="5">
        <v>19.659089000000002</v>
      </c>
      <c r="C10" s="5">
        <v>0.5694809999999999</v>
      </c>
    </row>
    <row r="11" spans="1:3">
      <c r="A11" s="2">
        <v>35309</v>
      </c>
      <c r="B11" s="5">
        <v>19.993633999999997</v>
      </c>
      <c r="C11" s="5">
        <v>0.59380200000000005</v>
      </c>
    </row>
    <row r="12" spans="1:3">
      <c r="A12" s="2">
        <v>35400</v>
      </c>
      <c r="B12" s="5">
        <v>20.326501000000004</v>
      </c>
      <c r="C12" s="5">
        <v>0.61912999999999996</v>
      </c>
    </row>
    <row r="13" spans="1:3">
      <c r="A13" s="2">
        <v>35490</v>
      </c>
      <c r="B13" s="5">
        <v>20.096897000000002</v>
      </c>
      <c r="C13" s="5">
        <v>0.65546999999999989</v>
      </c>
    </row>
    <row r="14" spans="1:3">
      <c r="A14" s="2">
        <v>35582</v>
      </c>
      <c r="B14" s="5">
        <v>20.230018999999999</v>
      </c>
      <c r="C14" s="5">
        <v>0.67098899999999984</v>
      </c>
    </row>
    <row r="15" spans="1:3">
      <c r="A15" s="2">
        <v>35674</v>
      </c>
      <c r="B15" s="5">
        <v>20.422493000000003</v>
      </c>
      <c r="C15" s="5">
        <v>0.68263299999999982</v>
      </c>
    </row>
    <row r="16" spans="1:3">
      <c r="A16" s="2">
        <v>35765</v>
      </c>
      <c r="B16" s="5">
        <v>25.803231</v>
      </c>
      <c r="C16" s="5">
        <v>0.70030099999999995</v>
      </c>
    </row>
    <row r="17" spans="1:3">
      <c r="A17" s="2">
        <v>35855</v>
      </c>
      <c r="B17" s="5">
        <v>26.176202</v>
      </c>
      <c r="C17" s="5">
        <v>0.73168000000000022</v>
      </c>
    </row>
    <row r="18" spans="1:3">
      <c r="A18" s="2">
        <v>35947</v>
      </c>
      <c r="B18" s="5">
        <v>26.466165</v>
      </c>
      <c r="C18" s="5">
        <v>0.73830400000000007</v>
      </c>
    </row>
    <row r="19" spans="1:3">
      <c r="A19" s="2">
        <v>36039</v>
      </c>
      <c r="B19" s="5">
        <v>27.636760000000002</v>
      </c>
      <c r="C19" s="5">
        <v>0.75793700000000019</v>
      </c>
    </row>
    <row r="20" spans="1:3">
      <c r="A20" s="2">
        <v>36130</v>
      </c>
      <c r="B20" s="5">
        <v>28.77974</v>
      </c>
      <c r="C20" s="5">
        <v>0.75359200000000015</v>
      </c>
    </row>
    <row r="21" spans="1:3">
      <c r="A21" s="2">
        <v>36220</v>
      </c>
      <c r="B21" s="5">
        <v>28.803374000000005</v>
      </c>
      <c r="C21" s="5">
        <v>0.78893700000000011</v>
      </c>
    </row>
    <row r="22" spans="1:3">
      <c r="A22" s="2">
        <v>36312</v>
      </c>
      <c r="B22" s="5">
        <v>28.945045999999998</v>
      </c>
      <c r="C22" s="5">
        <v>0.81633400000000023</v>
      </c>
    </row>
    <row r="23" spans="1:3">
      <c r="A23" s="2">
        <v>36404</v>
      </c>
      <c r="B23" s="5">
        <v>30.623271000000003</v>
      </c>
      <c r="C23" s="5">
        <v>0.81721199999999994</v>
      </c>
    </row>
    <row r="24" spans="1:3">
      <c r="A24" s="2">
        <v>36495</v>
      </c>
      <c r="B24" s="5">
        <v>31.409384999999993</v>
      </c>
      <c r="C24" s="5">
        <v>0.84861200000000003</v>
      </c>
    </row>
    <row r="25" spans="1:3">
      <c r="A25" s="2">
        <v>36586</v>
      </c>
      <c r="B25" s="5">
        <v>31.336901000000005</v>
      </c>
      <c r="C25" s="5">
        <v>0.87658899999999984</v>
      </c>
    </row>
    <row r="26" spans="1:3">
      <c r="A26" s="2">
        <v>36678</v>
      </c>
      <c r="B26" s="5">
        <v>31.409238999999999</v>
      </c>
      <c r="C26" s="5">
        <v>0.87515100000000023</v>
      </c>
    </row>
    <row r="27" spans="1:3">
      <c r="A27" s="2">
        <v>36770</v>
      </c>
      <c r="B27" s="5">
        <v>30.840023000000002</v>
      </c>
      <c r="C27" s="5">
        <v>0.89965000000000006</v>
      </c>
    </row>
    <row r="28" spans="1:3">
      <c r="A28" s="2">
        <v>36861</v>
      </c>
      <c r="B28" s="5">
        <v>31.398458999999995</v>
      </c>
      <c r="C28" s="5">
        <v>1.0992780000000004</v>
      </c>
    </row>
    <row r="29" spans="1:3">
      <c r="A29" s="2">
        <v>36951</v>
      </c>
      <c r="B29" s="5">
        <v>31.127637</v>
      </c>
      <c r="C29" s="5">
        <v>1.0707950000000006</v>
      </c>
    </row>
    <row r="30" spans="1:3">
      <c r="A30" s="2">
        <v>37043</v>
      </c>
      <c r="B30" s="5">
        <v>31.383101000000003</v>
      </c>
      <c r="C30" s="5">
        <v>1.0619980000000002</v>
      </c>
    </row>
    <row r="31" spans="1:3">
      <c r="A31" s="2">
        <v>37135</v>
      </c>
      <c r="B31" s="5">
        <v>32.676172999999999</v>
      </c>
      <c r="C31" s="5">
        <v>1.0760560000000006</v>
      </c>
    </row>
    <row r="32" spans="1:3">
      <c r="A32" s="2">
        <v>37226</v>
      </c>
      <c r="B32" s="5">
        <v>32.615053000000003</v>
      </c>
      <c r="C32" s="5">
        <v>1.0877120000000002</v>
      </c>
    </row>
    <row r="33" spans="1:3">
      <c r="A33" s="2">
        <v>37316</v>
      </c>
      <c r="B33" s="5">
        <v>33.102948000000005</v>
      </c>
      <c r="C33" s="5">
        <v>1.6102809999999999</v>
      </c>
    </row>
    <row r="34" spans="1:3">
      <c r="A34" s="2">
        <v>37408</v>
      </c>
      <c r="B34" s="5">
        <v>35.769480999999999</v>
      </c>
      <c r="C34" s="5">
        <v>2.0706990000000003</v>
      </c>
    </row>
    <row r="35" spans="1:3">
      <c r="A35" s="2">
        <v>37500</v>
      </c>
      <c r="B35" s="5">
        <v>35.980531999999997</v>
      </c>
      <c r="C35" s="5">
        <v>2.0203249999999993</v>
      </c>
    </row>
    <row r="36" spans="1:3">
      <c r="A36" s="2">
        <v>37591</v>
      </c>
      <c r="B36" s="5">
        <v>37.449239999999996</v>
      </c>
      <c r="C36" s="5">
        <v>2.1740729999999999</v>
      </c>
    </row>
    <row r="37" spans="1:3">
      <c r="A37" s="2">
        <v>37681</v>
      </c>
      <c r="B37" s="5">
        <v>38.943072000000001</v>
      </c>
      <c r="C37" s="5">
        <v>2.2344170000000001</v>
      </c>
    </row>
    <row r="38" spans="1:3">
      <c r="A38" s="2">
        <v>37773</v>
      </c>
      <c r="B38" s="5">
        <v>40.280964999999995</v>
      </c>
      <c r="C38" s="5">
        <v>2.4101569999999999</v>
      </c>
    </row>
    <row r="39" spans="1:3">
      <c r="A39" s="2">
        <v>37865</v>
      </c>
      <c r="B39" s="5">
        <v>41.724881000000003</v>
      </c>
      <c r="C39" s="5">
        <v>2.5150639999999989</v>
      </c>
    </row>
    <row r="40" spans="1:3">
      <c r="A40" s="2">
        <v>37956</v>
      </c>
      <c r="B40" s="5">
        <v>43.776641000000005</v>
      </c>
      <c r="C40" s="5">
        <v>2.6549239999999994</v>
      </c>
    </row>
    <row r="41" spans="1:3">
      <c r="A41" s="2">
        <v>38047</v>
      </c>
      <c r="B41" s="5">
        <v>45.624163000000003</v>
      </c>
      <c r="C41" s="5">
        <v>2.7910299999999997</v>
      </c>
    </row>
    <row r="42" spans="1:3">
      <c r="A42" s="2">
        <v>38139</v>
      </c>
      <c r="B42" s="5">
        <v>45.778672000000007</v>
      </c>
      <c r="C42" s="5">
        <v>2.8292320000000002</v>
      </c>
    </row>
    <row r="43" spans="1:3">
      <c r="A43" s="2">
        <v>38231</v>
      </c>
      <c r="B43" s="5">
        <v>46.694443</v>
      </c>
      <c r="C43" s="5">
        <v>2.9337409999999995</v>
      </c>
    </row>
    <row r="44" spans="1:3">
      <c r="A44" s="2">
        <v>38322</v>
      </c>
      <c r="B44" s="5">
        <v>49.822009000000008</v>
      </c>
      <c r="C44" s="5">
        <v>3.4645480000000006</v>
      </c>
    </row>
    <row r="45" spans="1:3">
      <c r="A45" s="2">
        <v>38412</v>
      </c>
      <c r="B45" s="5">
        <v>49.886597000000009</v>
      </c>
      <c r="C45" s="5">
        <v>3.7524630000000001</v>
      </c>
    </row>
    <row r="46" spans="1:3">
      <c r="A46" s="2">
        <v>38504</v>
      </c>
      <c r="B46" s="5">
        <v>49.493138999999992</v>
      </c>
      <c r="C46" s="5">
        <v>3.9576809999999991</v>
      </c>
    </row>
    <row r="47" spans="1:3">
      <c r="A47" s="2">
        <v>38596</v>
      </c>
      <c r="B47" s="5">
        <v>49.534393999999992</v>
      </c>
      <c r="C47" s="5">
        <v>4.1139170000000007</v>
      </c>
    </row>
    <row r="48" spans="1:3">
      <c r="A48" s="2">
        <v>38687</v>
      </c>
      <c r="B48" s="5">
        <v>49.838294999999995</v>
      </c>
      <c r="C48" s="5">
        <v>4.4688790000000003</v>
      </c>
    </row>
    <row r="49" spans="1:3">
      <c r="A49" s="2">
        <v>38777</v>
      </c>
      <c r="B49" s="5">
        <v>51.111213000000006</v>
      </c>
      <c r="C49" s="5">
        <v>4.8463829999999994</v>
      </c>
    </row>
    <row r="50" spans="1:3">
      <c r="A50" s="2">
        <v>38869</v>
      </c>
      <c r="B50" s="5">
        <v>52.940096000000004</v>
      </c>
      <c r="C50" s="5">
        <v>4.9349500000000024</v>
      </c>
    </row>
    <row r="51" spans="1:3">
      <c r="A51" s="2">
        <v>38961</v>
      </c>
      <c r="B51" s="5">
        <v>53.49713100000001</v>
      </c>
      <c r="C51" s="5">
        <v>5.1339410000000028</v>
      </c>
    </row>
    <row r="52" spans="1:3">
      <c r="A52" s="2">
        <v>39052</v>
      </c>
      <c r="B52" s="5">
        <v>55.233436000000012</v>
      </c>
      <c r="C52" s="5">
        <v>5.4299320000000035</v>
      </c>
    </row>
    <row r="53" spans="1:3">
      <c r="A53" s="2">
        <v>39142</v>
      </c>
      <c r="B53" s="5">
        <v>56.866951000000007</v>
      </c>
      <c r="C53" s="5">
        <v>5.762258000000001</v>
      </c>
    </row>
    <row r="54" spans="1:3">
      <c r="A54" s="2">
        <v>39234</v>
      </c>
      <c r="B54" s="5">
        <v>57.94863500000001</v>
      </c>
      <c r="C54" s="5">
        <v>6.069224000000002</v>
      </c>
    </row>
    <row r="55" spans="1:3">
      <c r="A55" s="2">
        <v>39326</v>
      </c>
      <c r="B55" s="5">
        <v>60.665621000000002</v>
      </c>
      <c r="C55" s="5">
        <v>6.3950630000000013</v>
      </c>
    </row>
    <row r="56" spans="1:3">
      <c r="A56" s="2">
        <v>39417</v>
      </c>
      <c r="B56" s="5">
        <v>62.83223799999999</v>
      </c>
      <c r="C56" s="5">
        <v>6.841826000000002</v>
      </c>
    </row>
    <row r="57" spans="1:3">
      <c r="A57" s="2">
        <v>39508</v>
      </c>
      <c r="B57" s="5">
        <v>66.42662399999999</v>
      </c>
      <c r="C57" s="5">
        <v>7.2296460000000016</v>
      </c>
    </row>
    <row r="58" spans="1:3">
      <c r="A58" s="2">
        <v>39600</v>
      </c>
      <c r="B58" s="5">
        <v>66.627071999999998</v>
      </c>
      <c r="C58" s="5">
        <v>7.6312059999999997</v>
      </c>
    </row>
    <row r="59" spans="1:3">
      <c r="A59" s="2">
        <v>39692</v>
      </c>
      <c r="B59" s="5">
        <v>64.938484000000003</v>
      </c>
      <c r="C59" s="5">
        <v>7.2630510000000008</v>
      </c>
    </row>
    <row r="60" spans="1:3">
      <c r="A60" s="2">
        <v>39783</v>
      </c>
      <c r="B60" s="5">
        <v>67.194347000000008</v>
      </c>
      <c r="C60" s="5">
        <v>7.0985869999999984</v>
      </c>
    </row>
    <row r="61" spans="1:3">
      <c r="A61" s="2">
        <v>39873</v>
      </c>
      <c r="B61" s="5">
        <v>66.195458000000002</v>
      </c>
      <c r="C61" s="5">
        <v>7.0314609999999984</v>
      </c>
    </row>
    <row r="62" spans="1:3">
      <c r="A62" s="2">
        <v>39965</v>
      </c>
      <c r="B62" s="5">
        <v>69.662991000000005</v>
      </c>
      <c r="C62" s="5">
        <v>7.8528679999999991</v>
      </c>
    </row>
    <row r="63" spans="1:3">
      <c r="A63" s="2">
        <v>40057</v>
      </c>
      <c r="B63" s="5">
        <v>72.432401999999996</v>
      </c>
      <c r="C63" s="5">
        <v>8.4247839999999989</v>
      </c>
    </row>
    <row r="64" spans="1:3">
      <c r="A64" s="2">
        <v>40148</v>
      </c>
      <c r="B64" s="5">
        <v>73.531843000000009</v>
      </c>
      <c r="C64" s="5">
        <v>8.8198059999999963</v>
      </c>
    </row>
    <row r="65" spans="1:3">
      <c r="A65" s="2">
        <v>40238</v>
      </c>
      <c r="B65" s="5">
        <v>72.180854999999994</v>
      </c>
      <c r="C65" s="5">
        <v>9.1499070000000042</v>
      </c>
    </row>
    <row r="66" spans="1:3">
      <c r="A66" s="2">
        <v>40330</v>
      </c>
      <c r="B66" s="5">
        <v>71.450860000000006</v>
      </c>
      <c r="C66" s="5">
        <v>9.3487230000000032</v>
      </c>
    </row>
    <row r="67" spans="1:3">
      <c r="A67" s="2">
        <v>40422</v>
      </c>
      <c r="B67" s="5">
        <v>75.972971999999999</v>
      </c>
      <c r="C67" s="5">
        <v>10.077813000000001</v>
      </c>
    </row>
    <row r="68" spans="1:3">
      <c r="A68" s="2">
        <v>40513</v>
      </c>
      <c r="B68" s="5">
        <v>76.511410999999995</v>
      </c>
      <c r="C68" s="5">
        <v>10.369484999999997</v>
      </c>
    </row>
    <row r="69" spans="1:3">
      <c r="A69" s="2">
        <v>40603</v>
      </c>
      <c r="B69" s="5">
        <v>78.412309000000008</v>
      </c>
      <c r="C69" s="5">
        <v>11.292309000000003</v>
      </c>
    </row>
    <row r="70" spans="1:3">
      <c r="A70" s="2">
        <v>40695</v>
      </c>
      <c r="B70" s="5">
        <v>80.115028000000009</v>
      </c>
      <c r="C70" s="5">
        <v>11.830179000000001</v>
      </c>
    </row>
    <row r="71" spans="1:3">
      <c r="A71" s="2">
        <v>40787</v>
      </c>
      <c r="B71" s="5">
        <v>79.457019000000003</v>
      </c>
      <c r="C71" s="5">
        <v>11.179825000000001</v>
      </c>
    </row>
    <row r="72" spans="1:3">
      <c r="A72" s="2">
        <v>40878</v>
      </c>
      <c r="B72" s="5">
        <v>79.233778999999998</v>
      </c>
      <c r="C72" s="5">
        <v>11.566806999999999</v>
      </c>
    </row>
    <row r="73" spans="1:3">
      <c r="A73" s="2">
        <v>40969</v>
      </c>
      <c r="B73" s="5">
        <v>79.775057000000004</v>
      </c>
      <c r="C73" s="5">
        <v>12.201765999999999</v>
      </c>
    </row>
    <row r="74" spans="1:3">
      <c r="A74" s="2">
        <v>41061</v>
      </c>
      <c r="B74" s="5">
        <v>79.010374999999996</v>
      </c>
      <c r="C74" s="5">
        <v>12.154525000000001</v>
      </c>
    </row>
    <row r="75" spans="1:3">
      <c r="A75" s="2">
        <v>41153</v>
      </c>
      <c r="B75" s="5">
        <v>80.936565999999999</v>
      </c>
      <c r="C75" s="5">
        <v>12.841750000000003</v>
      </c>
    </row>
    <row r="76" spans="1:3">
      <c r="A76" s="2">
        <v>41244</v>
      </c>
      <c r="B76" s="5">
        <v>80.449649000000008</v>
      </c>
      <c r="C76" s="5">
        <v>13.376819000000001</v>
      </c>
    </row>
    <row r="77" spans="1:3">
      <c r="A77" s="2">
        <v>41334</v>
      </c>
      <c r="B77" s="5">
        <v>78.520181000000008</v>
      </c>
      <c r="C77" s="5">
        <v>13.712902000000001</v>
      </c>
    </row>
    <row r="78" spans="1:3">
      <c r="A78" s="2">
        <v>41426</v>
      </c>
      <c r="B78" s="5">
        <v>78.183847</v>
      </c>
      <c r="C78" s="5">
        <v>13.633968999999999</v>
      </c>
    </row>
    <row r="79" spans="1:3">
      <c r="A79" s="2">
        <v>41518</v>
      </c>
      <c r="B79" s="5">
        <v>79.582786000000013</v>
      </c>
      <c r="C79" s="5">
        <v>13.955298999999995</v>
      </c>
    </row>
    <row r="80" spans="1:3">
      <c r="A80" s="2">
        <v>41609</v>
      </c>
      <c r="B80" s="5">
        <v>79.593387000000007</v>
      </c>
      <c r="C80" s="5">
        <v>14.301903999999997</v>
      </c>
    </row>
    <row r="81" spans="1:3">
      <c r="A81" s="2">
        <v>41699</v>
      </c>
      <c r="B81" s="5">
        <v>80.296897999999999</v>
      </c>
      <c r="C81" s="5">
        <v>14.519246999999995</v>
      </c>
    </row>
    <row r="82" spans="1:3">
      <c r="A82" s="2">
        <v>41791</v>
      </c>
      <c r="B82" s="5">
        <v>81.080525999999978</v>
      </c>
      <c r="C82" s="5">
        <v>15.266153999999997</v>
      </c>
    </row>
    <row r="83" spans="1:3">
      <c r="A83" s="2">
        <v>41883</v>
      </c>
      <c r="B83" s="5">
        <v>78.261851000000007</v>
      </c>
      <c r="C83" s="5">
        <v>15.160632</v>
      </c>
    </row>
    <row r="84" spans="1:3">
      <c r="A84" s="2">
        <v>41974</v>
      </c>
      <c r="B84" s="5">
        <v>76.688469000000012</v>
      </c>
      <c r="C84" s="5">
        <v>15.239533999999995</v>
      </c>
    </row>
    <row r="85" spans="1:3">
      <c r="A85" s="2">
        <v>42064</v>
      </c>
      <c r="B85" s="5">
        <v>75.333212000000003</v>
      </c>
      <c r="C85" s="5">
        <v>15.420599999999997</v>
      </c>
    </row>
    <row r="86" spans="1:3">
      <c r="A86" s="2">
        <v>42156</v>
      </c>
      <c r="B86" s="5">
        <v>76.42543400000001</v>
      </c>
      <c r="C86" s="5">
        <v>16.058939999999993</v>
      </c>
    </row>
    <row r="87" spans="1:3">
      <c r="A87" s="2">
        <v>42248</v>
      </c>
      <c r="B87" s="5">
        <v>76.337638000000013</v>
      </c>
      <c r="C87" s="5">
        <v>16.117063999999996</v>
      </c>
    </row>
    <row r="88" spans="1:3">
      <c r="A88" s="2">
        <v>42339</v>
      </c>
      <c r="B88" s="5">
        <v>75.811111000000011</v>
      </c>
      <c r="C88" s="5">
        <v>16.595599000000004</v>
      </c>
    </row>
    <row r="89" spans="1:3">
      <c r="A89" s="2">
        <v>42430</v>
      </c>
      <c r="B89" s="5">
        <v>78.245639999999995</v>
      </c>
      <c r="C89" s="5">
        <v>17.854035</v>
      </c>
    </row>
    <row r="90" spans="1:3">
      <c r="A90" s="2">
        <v>42522</v>
      </c>
      <c r="B90" s="5">
        <v>79.183197000000021</v>
      </c>
      <c r="C90" s="5">
        <v>18.686781</v>
      </c>
    </row>
    <row r="91" spans="1:3">
      <c r="A91" s="2">
        <v>42614</v>
      </c>
      <c r="B91" s="5">
        <v>79.970995000000002</v>
      </c>
      <c r="C91" s="5">
        <v>19.467980999999991</v>
      </c>
    </row>
    <row r="92" spans="1:3">
      <c r="A92" s="2">
        <v>42705</v>
      </c>
      <c r="B92" s="5">
        <v>76.916703000000012</v>
      </c>
      <c r="C92" s="5">
        <v>19.23870999999999</v>
      </c>
    </row>
    <row r="93" spans="1:3">
      <c r="A93" s="2">
        <v>42795</v>
      </c>
      <c r="B93" s="5">
        <v>78.255898999999999</v>
      </c>
      <c r="C93" s="5">
        <v>20.401311999999997</v>
      </c>
    </row>
    <row r="94" spans="1:3">
      <c r="A94" s="2">
        <v>42887</v>
      </c>
      <c r="B94" s="5">
        <v>80.166861000000011</v>
      </c>
      <c r="C94" s="5">
        <v>21.043942999999992</v>
      </c>
    </row>
    <row r="95" spans="1:3">
      <c r="A95" s="2">
        <v>42979</v>
      </c>
      <c r="B95" s="5">
        <v>81.583355000000012</v>
      </c>
      <c r="C95" s="5">
        <v>22.135386999999994</v>
      </c>
    </row>
    <row r="96" spans="1:3">
      <c r="A96" s="2">
        <v>43070</v>
      </c>
      <c r="B96" s="5">
        <v>82.523909000000017</v>
      </c>
      <c r="C96" s="5">
        <v>22.970095000000008</v>
      </c>
    </row>
    <row r="97" spans="1:4">
      <c r="A97" s="2">
        <v>43160</v>
      </c>
      <c r="B97" s="5">
        <v>84.638908000000001</v>
      </c>
      <c r="C97" s="5">
        <v>24.339014000000013</v>
      </c>
    </row>
    <row r="98" spans="1:4">
      <c r="A98" s="2">
        <v>43252</v>
      </c>
      <c r="B98" s="5">
        <v>82.861181000000002</v>
      </c>
      <c r="C98" s="5">
        <v>23.434723000000012</v>
      </c>
    </row>
    <row r="99" spans="1:4">
      <c r="A99" s="2">
        <v>43344</v>
      </c>
      <c r="B99" s="5">
        <v>82.944442000000009</v>
      </c>
      <c r="C99" s="5">
        <v>23.434329000000009</v>
      </c>
    </row>
    <row r="100" spans="1:4">
      <c r="A100" s="2">
        <v>43435</v>
      </c>
      <c r="B100" s="5">
        <v>83.398631000000009</v>
      </c>
      <c r="C100" s="5">
        <v>24.097570000000008</v>
      </c>
    </row>
    <row r="101" spans="1:4">
      <c r="A101" s="2">
        <v>43525</v>
      </c>
      <c r="B101" s="5">
        <v>84.17291800000001</v>
      </c>
      <c r="C101" s="5">
        <v>25.199523000000013</v>
      </c>
    </row>
    <row r="102" spans="1:4">
      <c r="A102" s="2">
        <v>43617</v>
      </c>
      <c r="B102" s="5">
        <v>85.278221000000002</v>
      </c>
      <c r="C102" s="5">
        <v>25.700438000000005</v>
      </c>
    </row>
    <row r="103" spans="1:4">
      <c r="A103" s="2">
        <v>43709</v>
      </c>
      <c r="B103" s="5">
        <v>85.35827900000001</v>
      </c>
      <c r="C103" s="5">
        <v>25.460753000000008</v>
      </c>
      <c r="D103" s="5"/>
    </row>
    <row r="104" spans="1:4">
      <c r="A104" s="2">
        <v>43800</v>
      </c>
      <c r="B104" s="5">
        <v>86.766249000000002</v>
      </c>
      <c r="C104" s="5">
        <v>26.748103999999991</v>
      </c>
    </row>
    <row r="105" spans="1:4">
      <c r="A105" s="2">
        <v>43891</v>
      </c>
      <c r="B105" s="5">
        <v>87.276327000000009</v>
      </c>
      <c r="C105" s="5">
        <v>26.012132999999992</v>
      </c>
    </row>
    <row r="106" spans="1:4">
      <c r="A106" s="2">
        <v>43983</v>
      </c>
      <c r="B106" s="5">
        <v>93.896679000000006</v>
      </c>
      <c r="C106" s="5">
        <v>27.463440999999996</v>
      </c>
    </row>
    <row r="107" spans="1:4">
      <c r="A107" s="2">
        <v>44075</v>
      </c>
      <c r="B107" s="5">
        <v>96.668866999999992</v>
      </c>
      <c r="C107" s="5">
        <v>29.406755</v>
      </c>
    </row>
    <row r="108" spans="1:4">
      <c r="A108" s="2">
        <v>44166</v>
      </c>
      <c r="B108" s="5">
        <v>102.879546</v>
      </c>
      <c r="C108" s="5">
        <v>31.604469999999978</v>
      </c>
    </row>
    <row r="109" spans="1:4">
      <c r="A109" s="2">
        <v>44256</v>
      </c>
      <c r="B109" s="5">
        <v>101.329249</v>
      </c>
      <c r="C109" s="5">
        <v>31.914878999999992</v>
      </c>
    </row>
    <row r="110" spans="1:4">
      <c r="A110" s="2">
        <v>44348</v>
      </c>
      <c r="B110" s="5">
        <v>102.95770199999998</v>
      </c>
      <c r="C110" s="5">
        <v>33.464185000000008</v>
      </c>
    </row>
    <row r="111" spans="1:4">
      <c r="A111" s="2">
        <v>44440</v>
      </c>
      <c r="B111" s="5">
        <v>102.39883599999999</v>
      </c>
      <c r="C111" s="5">
        <v>34.015595000000005</v>
      </c>
    </row>
    <row r="112" spans="1:4">
      <c r="A112" s="2">
        <v>44531</v>
      </c>
      <c r="B112" s="5">
        <v>102.75496700000001</v>
      </c>
      <c r="C112" s="5">
        <v>35.274794000000007</v>
      </c>
    </row>
    <row r="113" spans="1:3">
      <c r="A113" s="2">
        <v>44621</v>
      </c>
      <c r="B113" s="5">
        <v>101.77906400000001</v>
      </c>
      <c r="C113" s="5">
        <v>36.348032000000018</v>
      </c>
    </row>
    <row r="114" spans="1:3">
      <c r="A114" s="2">
        <v>44713</v>
      </c>
      <c r="B114" s="5">
        <v>97.010319000000024</v>
      </c>
      <c r="C114" s="5">
        <v>35.294119000000009</v>
      </c>
    </row>
    <row r="115" spans="1:3">
      <c r="A115" s="2">
        <v>44805</v>
      </c>
      <c r="B115" s="5">
        <v>97.015956000000017</v>
      </c>
      <c r="C115" s="5">
        <v>32.993880000000004</v>
      </c>
    </row>
    <row r="116" spans="1:3">
      <c r="B116" s="5"/>
      <c r="C116" s="5"/>
    </row>
    <row r="117" spans="1:3">
      <c r="A117" s="2" t="s">
        <v>260</v>
      </c>
    </row>
  </sheetData>
  <hyperlinks>
    <hyperlink ref="A1" location="'Table of contents'!A1" display="Table of contents" xr:uid="{98E62A43-E912-48E9-9BC8-2BBC0A8F90C1}"/>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B0CFA-12D6-4C4A-973F-4D1532D44931}">
  <dimension ref="A1:N22"/>
  <sheetViews>
    <sheetView workbookViewId="0"/>
  </sheetViews>
  <sheetFormatPr defaultColWidth="8.5703125" defaultRowHeight="15"/>
  <cols>
    <col min="1" max="1" width="14.5703125" customWidth="1"/>
  </cols>
  <sheetData>
    <row r="1" spans="1:14">
      <c r="A1" s="31" t="s">
        <v>23</v>
      </c>
    </row>
    <row r="2" spans="1:14">
      <c r="A2" s="1" t="s">
        <v>261</v>
      </c>
    </row>
    <row r="3" spans="1:14">
      <c r="A3" s="50" t="s">
        <v>262</v>
      </c>
    </row>
    <row r="4" spans="1:14">
      <c r="A4" s="50"/>
    </row>
    <row r="5" spans="1:14">
      <c r="B5" t="s">
        <v>174</v>
      </c>
      <c r="C5" t="s">
        <v>176</v>
      </c>
      <c r="D5" t="s">
        <v>183</v>
      </c>
      <c r="E5" t="s">
        <v>184</v>
      </c>
      <c r="F5" t="s">
        <v>189</v>
      </c>
      <c r="G5" t="s">
        <v>207</v>
      </c>
      <c r="H5" t="s">
        <v>287</v>
      </c>
      <c r="I5" t="s">
        <v>196</v>
      </c>
      <c r="J5" t="s">
        <v>198</v>
      </c>
      <c r="K5" t="s">
        <v>248</v>
      </c>
    </row>
    <row r="6" spans="1:14">
      <c r="A6">
        <v>2014</v>
      </c>
      <c r="B6" s="51">
        <v>62.49104487283109</v>
      </c>
      <c r="C6" s="51">
        <v>88.10080894932706</v>
      </c>
      <c r="D6" s="51">
        <v>82.800557941105296</v>
      </c>
      <c r="E6" s="51">
        <v>12.594417817286867</v>
      </c>
      <c r="F6" s="51">
        <v>79.25600868948689</v>
      </c>
      <c r="G6" s="51">
        <v>59.867178442849614</v>
      </c>
      <c r="H6" s="51">
        <v>16.87046116790048</v>
      </c>
      <c r="I6" s="51">
        <v>26.30223734253611</v>
      </c>
      <c r="J6" s="51">
        <v>97.3597023474601</v>
      </c>
      <c r="K6" s="51">
        <v>53.277594870708711</v>
      </c>
      <c r="N6" s="5"/>
    </row>
    <row r="7" spans="1:14">
      <c r="A7">
        <v>2015</v>
      </c>
      <c r="B7" s="51">
        <v>64.248166046408329</v>
      </c>
      <c r="C7" s="51">
        <v>88.331583183271007</v>
      </c>
      <c r="D7" s="51">
        <v>82.654100308749335</v>
      </c>
      <c r="E7" s="51">
        <v>13.299307069459795</v>
      </c>
      <c r="F7" s="51">
        <v>78.500540094177779</v>
      </c>
      <c r="G7" s="51">
        <v>57.845136274424448</v>
      </c>
      <c r="H7" s="51">
        <v>19.161943581843889</v>
      </c>
      <c r="I7" s="51">
        <v>30.581059925800769</v>
      </c>
      <c r="J7" s="51">
        <v>98.094955822498221</v>
      </c>
      <c r="K7" s="51">
        <v>50.232805716171413</v>
      </c>
      <c r="N7" s="5"/>
    </row>
    <row r="8" spans="1:14">
      <c r="A8">
        <v>2016</v>
      </c>
      <c r="B8" s="51">
        <v>59.40486480741324</v>
      </c>
      <c r="C8" s="51">
        <v>86.578641223438851</v>
      </c>
      <c r="D8" s="51">
        <v>81.140802193026005</v>
      </c>
      <c r="E8" s="51">
        <v>16.732578217160086</v>
      </c>
      <c r="F8" s="51">
        <v>79.655477661100264</v>
      </c>
      <c r="G8" s="51">
        <v>59.113106315143405</v>
      </c>
      <c r="H8" s="51">
        <v>21.734968212992545</v>
      </c>
      <c r="I8" s="51">
        <v>27.228893455456078</v>
      </c>
      <c r="J8" s="51">
        <v>98.236114217799866</v>
      </c>
      <c r="K8" s="51">
        <v>51.172136340874275</v>
      </c>
      <c r="N8" s="5"/>
    </row>
    <row r="9" spans="1:14">
      <c r="A9">
        <v>2017</v>
      </c>
      <c r="B9" s="51">
        <v>59.334941334783423</v>
      </c>
      <c r="C9" s="51">
        <v>84.792558990651116</v>
      </c>
      <c r="D9" s="51">
        <v>81.367858339963348</v>
      </c>
      <c r="E9" s="51">
        <v>19.242882509183811</v>
      </c>
      <c r="F9" s="51">
        <v>77.794430134053712</v>
      </c>
      <c r="G9" s="51">
        <v>61.688382228403086</v>
      </c>
      <c r="H9" s="51">
        <v>18.227167035420898</v>
      </c>
      <c r="I9" s="51">
        <v>25.396987672713106</v>
      </c>
      <c r="J9" s="51">
        <v>97.709824125146909</v>
      </c>
      <c r="K9" s="51">
        <v>48.404568550154472</v>
      </c>
      <c r="N9" s="5"/>
    </row>
    <row r="10" spans="1:14">
      <c r="A10">
        <v>2018</v>
      </c>
      <c r="B10" s="51">
        <v>58.964598069341498</v>
      </c>
      <c r="C10" s="51">
        <v>85.599517910598792</v>
      </c>
      <c r="D10" s="51">
        <v>81.90359958869108</v>
      </c>
      <c r="E10" s="51">
        <v>20.446965852752147</v>
      </c>
      <c r="F10" s="51">
        <v>77.614027523405269</v>
      </c>
      <c r="G10" s="51">
        <v>61.13560872129694</v>
      </c>
      <c r="H10" s="51">
        <v>19.794679727835909</v>
      </c>
      <c r="I10" s="51">
        <v>23.658479788384547</v>
      </c>
      <c r="J10" s="51">
        <v>97.529401927776206</v>
      </c>
      <c r="K10" s="51">
        <v>45.821474488668187</v>
      </c>
      <c r="N10" s="5"/>
    </row>
    <row r="11" spans="1:14">
      <c r="A11">
        <v>2019</v>
      </c>
      <c r="B11" s="51">
        <v>53.682897226358627</v>
      </c>
      <c r="C11" s="51">
        <v>85.68804560775493</v>
      </c>
      <c r="D11" s="51">
        <v>64.668562076213163</v>
      </c>
      <c r="E11" s="51">
        <v>21.531073623004541</v>
      </c>
      <c r="F11" s="51">
        <v>80.360021197852276</v>
      </c>
      <c r="G11" s="51">
        <v>56.474576872126903</v>
      </c>
      <c r="H11" s="51">
        <v>20.901953556480386</v>
      </c>
      <c r="I11" s="51">
        <v>42.19990065764604</v>
      </c>
      <c r="J11" s="51">
        <v>87.316621039264561</v>
      </c>
      <c r="K11" s="51">
        <v>41.330746080494002</v>
      </c>
      <c r="N11" s="5"/>
    </row>
    <row r="12" spans="1:14">
      <c r="A12">
        <v>2020</v>
      </c>
      <c r="B12" s="51">
        <v>43.485758904390075</v>
      </c>
      <c r="C12" s="51">
        <v>83.450097242120279</v>
      </c>
      <c r="D12" s="51">
        <v>72.764832925833574</v>
      </c>
      <c r="E12" s="51">
        <v>22.779350437875589</v>
      </c>
      <c r="F12" s="51">
        <v>77.2449699844165</v>
      </c>
      <c r="G12" s="51">
        <v>59.465306602158321</v>
      </c>
      <c r="H12" s="51">
        <v>20.515453103784452</v>
      </c>
      <c r="I12" s="51">
        <v>64.25174724154725</v>
      </c>
      <c r="J12" s="51">
        <v>83.957529790578718</v>
      </c>
      <c r="K12" s="51">
        <v>51.965957899217955</v>
      </c>
      <c r="N12" s="5"/>
    </row>
    <row r="13" spans="1:14">
      <c r="A13" t="s">
        <v>282</v>
      </c>
      <c r="B13" s="51">
        <v>41.564902112346601</v>
      </c>
      <c r="C13" s="51">
        <v>77.625928205569622</v>
      </c>
      <c r="D13" s="51">
        <v>72.909672289194617</v>
      </c>
      <c r="E13" s="51">
        <v>22.275360559293638</v>
      </c>
      <c r="F13" s="51">
        <v>72.52378603762412</v>
      </c>
      <c r="G13" s="51">
        <v>59.665045293728056</v>
      </c>
      <c r="H13" s="51">
        <v>20.310024681818902</v>
      </c>
      <c r="I13" s="51">
        <v>68.585164980381592</v>
      </c>
      <c r="J13" s="51">
        <v>85.020265973547453</v>
      </c>
      <c r="K13" s="51">
        <v>45.049399273942207</v>
      </c>
      <c r="N13" s="5"/>
    </row>
    <row r="14" spans="1:14">
      <c r="B14" s="51"/>
      <c r="C14" s="51"/>
      <c r="D14" s="51"/>
      <c r="E14" s="51"/>
      <c r="F14" s="51"/>
      <c r="G14" s="51"/>
      <c r="H14" s="51"/>
      <c r="I14" s="51"/>
      <c r="J14" s="51"/>
    </row>
    <row r="15" spans="1:14">
      <c r="A15" s="52" t="s">
        <v>263</v>
      </c>
      <c r="B15" s="51"/>
      <c r="C15" s="51"/>
      <c r="D15" s="51"/>
      <c r="E15" s="51"/>
      <c r="F15" s="51"/>
      <c r="G15" s="51"/>
      <c r="H15" s="51"/>
      <c r="I15" s="51"/>
      <c r="J15" s="51"/>
    </row>
    <row r="16" spans="1:14">
      <c r="B16" s="51"/>
      <c r="C16" s="51"/>
      <c r="D16" s="51"/>
      <c r="E16" s="51"/>
      <c r="F16" s="51"/>
      <c r="G16" s="51"/>
      <c r="H16" s="51"/>
      <c r="I16" s="51"/>
      <c r="J16" s="51"/>
    </row>
    <row r="17" spans="2:11">
      <c r="B17" s="51"/>
      <c r="C17" s="51"/>
      <c r="D17" s="51"/>
      <c r="E17" s="51"/>
      <c r="F17" s="51"/>
      <c r="G17" s="51"/>
      <c r="H17" s="51"/>
      <c r="I17" s="51"/>
      <c r="J17" s="51"/>
    </row>
    <row r="18" spans="2:11">
      <c r="B18" s="51"/>
      <c r="C18" s="51"/>
      <c r="D18" s="51"/>
      <c r="E18" s="51"/>
      <c r="F18" s="51"/>
      <c r="G18" s="51"/>
      <c r="H18" s="51"/>
      <c r="I18" s="51"/>
      <c r="J18" s="51"/>
    </row>
    <row r="19" spans="2:11">
      <c r="B19" s="51"/>
      <c r="C19" s="51"/>
      <c r="D19" s="51"/>
      <c r="E19" s="51"/>
      <c r="F19" s="51"/>
      <c r="G19" s="51"/>
      <c r="H19" s="51"/>
      <c r="I19" s="51"/>
      <c r="J19" s="51"/>
    </row>
    <row r="22" spans="2:11">
      <c r="B22" s="5"/>
      <c r="C22" s="5"/>
      <c r="D22" s="5"/>
      <c r="E22" s="5"/>
      <c r="F22" s="5"/>
      <c r="G22" s="5"/>
      <c r="H22" s="5"/>
      <c r="I22" s="5"/>
      <c r="J22" s="5"/>
      <c r="K22" s="5"/>
    </row>
  </sheetData>
  <phoneticPr fontId="34" type="noConversion"/>
  <hyperlinks>
    <hyperlink ref="A1" location="'Table of contents'!A1" display="Table of contents" xr:uid="{3FC10D89-89E3-4A8A-9DED-93490F5A3BC5}"/>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7FA41184DBF2441A1E07B51AC0366BB" ma:contentTypeVersion="4" ma:contentTypeDescription="Create a new document." ma:contentTypeScope="" ma:versionID="476ce46484bd000dcfa04b04c785eb71">
  <xsd:schema xmlns:xsd="http://www.w3.org/2001/XMLSchema" xmlns:xs="http://www.w3.org/2001/XMLSchema" xmlns:p="http://schemas.microsoft.com/office/2006/metadata/properties" xmlns:ns2="39cf2a91-dc23-4c5d-8e7f-8b705dc693b6" xmlns:ns3="02c2c5b3-1fa8-47cd-a8f2-d468df3400e2" targetNamespace="http://schemas.microsoft.com/office/2006/metadata/properties" ma:root="true" ma:fieldsID="e0cc0f64ddd1a1aeb1a625ae9cfc324a" ns2:_="" ns3:_="">
    <xsd:import namespace="39cf2a91-dc23-4c5d-8e7f-8b705dc693b6"/>
    <xsd:import namespace="02c2c5b3-1fa8-47cd-a8f2-d468df3400e2"/>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cf2a91-dc23-4c5d-8e7f-8b705dc693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2c2c5b3-1fa8-47cd-a8f2-d468df3400e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5919618-2969-4F1C-9B0F-AA7F0C9BA4B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cf2a91-dc23-4c5d-8e7f-8b705dc693b6"/>
    <ds:schemaRef ds:uri="02c2c5b3-1fa8-47cd-a8f2-d468df3400e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014BF55-9E38-4179-8B62-8F786EF11781}">
  <ds:schemaRefs>
    <ds:schemaRef ds:uri="http://www.w3.org/XML/1998/namespace"/>
    <ds:schemaRef ds:uri="http://purl.org/dc/dcmitype/"/>
    <ds:schemaRef ds:uri="http://schemas.microsoft.com/office/2006/documentManagement/types"/>
    <ds:schemaRef ds:uri="http://schemas.microsoft.com/office/2006/metadata/properties"/>
    <ds:schemaRef ds:uri="http://purl.org/dc/elements/1.1/"/>
    <ds:schemaRef ds:uri="a9c69fd2-bc3e-40f2-90b4-576b034fb8a6"/>
    <ds:schemaRef ds:uri="http://schemas.microsoft.com/office/infopath/2007/PartnerControls"/>
    <ds:schemaRef ds:uri="http://schemas.openxmlformats.org/package/2006/metadata/core-properties"/>
    <ds:schemaRef ds:uri="b2c872dd-13a8-40de-bb88-73811a1c8162"/>
    <ds:schemaRef ds:uri="http://purl.org/dc/terms/"/>
  </ds:schemaRefs>
</ds:datastoreItem>
</file>

<file path=customXml/itemProps3.xml><?xml version="1.0" encoding="utf-8"?>
<ds:datastoreItem xmlns:ds="http://schemas.openxmlformats.org/officeDocument/2006/customXml" ds:itemID="{4035653E-313B-4A09-849A-52EF6202C2E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Debt Tables</vt:lpstr>
      <vt:lpstr>Debt Figures</vt:lpstr>
      <vt:lpstr>Table of contents</vt:lpstr>
      <vt:lpstr>A. General Information</vt:lpstr>
      <vt:lpstr>1_global debt figures 2022Q4</vt:lpstr>
      <vt:lpstr>2a_mature markets 2022Q4</vt:lpstr>
      <vt:lpstr>2b_mature markets 2022Q4 USD</vt:lpstr>
      <vt:lpstr>3a_emerging markets 2022Q4</vt:lpstr>
      <vt:lpstr>3b_emerging markets 2022Q4 USD</vt:lpstr>
      <vt:lpstr>4_foreign owner. of govt. sec.</vt:lpstr>
      <vt:lpstr>5a_NFC debt curr breakdown</vt:lpstr>
      <vt:lpstr>5b_NFC debt curr breakdown USD</vt:lpstr>
      <vt:lpstr>6a_FS debt curr breakdown</vt:lpstr>
      <vt:lpstr>6b_FS debt curr breakdown USD</vt:lpstr>
      <vt:lpstr>7a_Gov debt curr breakdown</vt:lpstr>
      <vt:lpstr>7b_Gov debt curr breakdown USD</vt:lpstr>
      <vt:lpstr>8a_HH debt curr breakdown</vt:lpstr>
      <vt:lpstr>8b_HH debt curr breakdown USD</vt:lpstr>
      <vt:lpstr>9_EM bond redemption profile </vt:lpstr>
      <vt:lpstr>10_EM loan redemption profile</vt:lpstr>
      <vt:lpstr>11_Global bond markets</vt:lpstr>
      <vt:lpstr>12_SOE</vt:lpstr>
    </vt:vector>
  </TitlesOfParts>
  <Manager/>
  <Company>IIF</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kmahmood@iif.com</dc:creator>
  <cp:keywords/>
  <dc:description/>
  <cp:lastModifiedBy>Erin McDevitt</cp:lastModifiedBy>
  <cp:revision/>
  <cp:lastPrinted>2021-09-06T17:53:46Z</cp:lastPrinted>
  <dcterms:created xsi:type="dcterms:W3CDTF">2016-03-12T00:33:41Z</dcterms:created>
  <dcterms:modified xsi:type="dcterms:W3CDTF">2023-07-11T15:42:59Z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0x01010097FA41184DBF2441A1E07B51AC0366BB</vt:lpwstr>
  </property>
  <property fmtid="{D5CDD505-2E9C-101B-9397-08002B2CF9AE}" pid="3" name="Category">
    <vt:lpwstr/>
  </property>
  <property fmtid="{D5CDD505-2E9C-101B-9397-08002B2CF9AE}" pid="4" name="AuthorIds_UIVersion_16384">
    <vt:lpwstr>112</vt:lpwstr>
  </property>
  <property fmtid="{D5CDD505-2E9C-101B-9397-08002B2CF9AE}" pid="5" name="MediaServiceImageTags">
    <vt:lpwstr/>
  </property>
</Properties>
</file>